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Dílna\Kutění\Python\ICCS\icvt\excel\"/>
    </mc:Choice>
  </mc:AlternateContent>
  <xr:revisionPtr revIDLastSave="0" documentId="13_ncr:1_{A1525909-CFFE-4761-B70B-8EB2D4FDEC61}" xr6:coauthVersionLast="47" xr6:coauthVersionMax="47" xr10:uidLastSave="{00000000-0000-0000-0000-000000000000}"/>
  <bookViews>
    <workbookView xWindow="-120" yWindow="-120" windowWidth="29040" windowHeight="15840" xr2:uid="{00000000-000D-0000-FFFF-FFFF00000000}"/>
  </bookViews>
  <sheets>
    <sheet name="CopyMe" sheetId="3" r:id="rId1"/>
    <sheet name="Morphospecies" sheetId="1" r:id="rId2"/>
    <sheet name="Plant species list" sheetId="4" r:id="rId3"/>
  </sheets>
  <definedNames>
    <definedName name="_xlnm._FilterDatabase" localSheetId="0" hidden="1">CopyMe!$A$2:$AQ$1442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433" i="3" l="1"/>
  <c r="Z1426" i="3"/>
  <c r="Z1408" i="3"/>
  <c r="Z1401" i="3"/>
  <c r="Z1398" i="3"/>
  <c r="Z119" i="3"/>
  <c r="Y80" i="3"/>
  <c r="H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8" i="3"/>
  <c r="Y69" i="3"/>
  <c r="Y70" i="3"/>
  <c r="Y72" i="3"/>
  <c r="Y73" i="3"/>
  <c r="Y74" i="3"/>
  <c r="Y75" i="3"/>
  <c r="Y76" i="3"/>
  <c r="Y77" i="3"/>
  <c r="Y78"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20" i="3"/>
  <c r="Y121" i="3"/>
  <c r="Y122" i="3"/>
  <c r="Y123" i="3"/>
  <c r="Y124" i="3"/>
  <c r="Y125" i="3"/>
  <c r="Y126" i="3"/>
  <c r="Y127" i="3"/>
  <c r="Y128" i="3"/>
  <c r="Y129" i="3"/>
  <c r="Y130" i="3"/>
  <c r="Y131" i="3"/>
  <c r="Y132" i="3"/>
  <c r="Y133" i="3"/>
  <c r="Y134" i="3"/>
  <c r="Y135" i="3"/>
  <c r="Y137" i="3"/>
  <c r="Y138" i="3"/>
  <c r="Y139" i="3"/>
  <c r="Y140" i="3"/>
  <c r="Y141" i="3"/>
  <c r="Y142" i="3"/>
  <c r="Y143" i="3"/>
  <c r="Y144" i="3"/>
  <c r="Y145" i="3"/>
  <c r="Y146" i="3"/>
  <c r="Y147"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530" i="3"/>
  <c r="Y531" i="3"/>
  <c r="Y532" i="3"/>
  <c r="Y533" i="3"/>
  <c r="Y534" i="3"/>
  <c r="Y535" i="3"/>
  <c r="Y536"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4" i="3"/>
  <c r="Y605" i="3"/>
  <c r="Y606" i="3"/>
  <c r="Y607" i="3"/>
  <c r="Y608" i="3"/>
  <c r="Y609" i="3"/>
  <c r="Y610" i="3"/>
  <c r="Y611" i="3"/>
  <c r="Y612" i="3"/>
  <c r="Y613" i="3"/>
  <c r="Y614" i="3"/>
  <c r="Y615" i="3"/>
  <c r="Y616" i="3"/>
  <c r="Y617" i="3"/>
  <c r="Y618" i="3"/>
  <c r="Y619" i="3"/>
  <c r="Y620" i="3"/>
  <c r="Y621" i="3"/>
  <c r="Y622" i="3"/>
  <c r="Y623" i="3"/>
  <c r="Y624" i="3"/>
  <c r="Y625" i="3"/>
  <c r="Y626" i="3"/>
  <c r="Y627" i="3"/>
  <c r="Y628" i="3"/>
  <c r="Y629" i="3"/>
  <c r="Y630" i="3"/>
  <c r="Y631" i="3"/>
  <c r="Y632" i="3"/>
  <c r="Y633" i="3"/>
  <c r="Y634" i="3"/>
  <c r="Y635" i="3"/>
  <c r="Y636" i="3"/>
  <c r="Y637" i="3"/>
  <c r="Y638" i="3"/>
  <c r="Y639" i="3"/>
  <c r="Y640" i="3"/>
  <c r="Y641" i="3"/>
  <c r="Y642" i="3"/>
  <c r="Y643" i="3"/>
  <c r="Y644" i="3"/>
  <c r="Y645" i="3"/>
  <c r="Y646" i="3"/>
  <c r="Y647" i="3"/>
  <c r="Y648" i="3"/>
  <c r="Y649" i="3"/>
  <c r="Y650" i="3"/>
  <c r="Y651" i="3"/>
  <c r="Y652" i="3"/>
  <c r="Y653" i="3"/>
  <c r="Y654" i="3"/>
  <c r="Y655" i="3"/>
  <c r="Y656" i="3"/>
  <c r="Y657" i="3"/>
  <c r="Y658" i="3"/>
  <c r="Y659" i="3"/>
  <c r="Y660" i="3"/>
  <c r="Y661" i="3"/>
  <c r="Y662" i="3"/>
  <c r="Y663" i="3"/>
  <c r="Y664" i="3"/>
  <c r="Y665" i="3"/>
  <c r="Y666" i="3"/>
  <c r="Y667" i="3"/>
  <c r="Y668" i="3"/>
  <c r="Y669" i="3"/>
  <c r="Y670" i="3"/>
  <c r="Y671" i="3"/>
  <c r="Y672" i="3"/>
  <c r="Y673" i="3"/>
  <c r="Y674" i="3"/>
  <c r="Y675" i="3"/>
  <c r="Y676" i="3"/>
  <c r="Y677" i="3"/>
  <c r="Y678" i="3"/>
  <c r="Y679" i="3"/>
  <c r="Y680" i="3"/>
  <c r="Y681" i="3"/>
  <c r="Y682" i="3"/>
  <c r="Y683" i="3"/>
  <c r="Y684" i="3"/>
  <c r="Y685" i="3"/>
  <c r="Y686" i="3"/>
  <c r="Y687" i="3"/>
  <c r="Y688" i="3"/>
  <c r="Y689" i="3"/>
  <c r="Y690" i="3"/>
  <c r="Y691" i="3"/>
  <c r="Y692" i="3"/>
  <c r="Y693" i="3"/>
  <c r="Y694" i="3"/>
  <c r="Y695" i="3"/>
  <c r="Y696" i="3"/>
  <c r="Y697" i="3"/>
  <c r="Y698" i="3"/>
  <c r="Y699" i="3"/>
  <c r="Y700" i="3"/>
  <c r="Y701" i="3"/>
  <c r="Y702" i="3"/>
  <c r="Y703" i="3"/>
  <c r="Y704" i="3"/>
  <c r="Y705" i="3"/>
  <c r="Y706" i="3"/>
  <c r="Y707" i="3"/>
  <c r="Y708" i="3"/>
  <c r="Y709" i="3"/>
  <c r="Y710" i="3"/>
  <c r="Y711" i="3"/>
  <c r="Y712" i="3"/>
  <c r="Y713" i="3"/>
  <c r="Y714" i="3"/>
  <c r="Y715" i="3"/>
  <c r="Y716" i="3"/>
  <c r="Y717" i="3"/>
  <c r="Y718" i="3"/>
  <c r="Y719" i="3"/>
  <c r="Y720" i="3"/>
  <c r="Y721" i="3"/>
  <c r="Y722" i="3"/>
  <c r="Y723" i="3"/>
  <c r="Y724" i="3"/>
  <c r="Y725" i="3"/>
  <c r="Y726" i="3"/>
  <c r="Y727" i="3"/>
  <c r="Y728" i="3"/>
  <c r="Y729" i="3"/>
  <c r="Y730" i="3"/>
  <c r="Y731" i="3"/>
  <c r="Y732" i="3"/>
  <c r="Y733" i="3"/>
  <c r="Y734" i="3"/>
  <c r="Y735" i="3"/>
  <c r="Y736" i="3"/>
  <c r="Y737" i="3"/>
  <c r="Y738" i="3"/>
  <c r="Y739" i="3"/>
  <c r="Y740" i="3"/>
  <c r="Y741" i="3"/>
  <c r="Y742" i="3"/>
  <c r="Y743" i="3"/>
  <c r="Y744" i="3"/>
  <c r="Y745" i="3"/>
  <c r="Y746" i="3"/>
  <c r="Y747" i="3"/>
  <c r="Y748" i="3"/>
  <c r="Y749" i="3"/>
  <c r="Y750" i="3"/>
  <c r="Y751" i="3"/>
  <c r="Y752" i="3"/>
  <c r="Y753" i="3"/>
  <c r="Y754" i="3"/>
  <c r="Y755" i="3"/>
  <c r="Y756" i="3"/>
  <c r="Y757" i="3"/>
  <c r="Y758" i="3"/>
  <c r="Y759" i="3"/>
  <c r="Y760" i="3"/>
  <c r="Y761" i="3"/>
  <c r="Y762" i="3"/>
  <c r="Y763" i="3"/>
  <c r="Y764" i="3"/>
  <c r="Y765" i="3"/>
  <c r="Y766" i="3"/>
  <c r="Y767" i="3"/>
  <c r="Y768" i="3"/>
  <c r="Y769" i="3"/>
  <c r="Y770" i="3"/>
  <c r="Y771" i="3"/>
  <c r="Y772" i="3"/>
  <c r="Y773" i="3"/>
  <c r="Y774" i="3"/>
  <c r="Y775" i="3"/>
  <c r="Y776" i="3"/>
  <c r="Y777" i="3"/>
  <c r="Y778" i="3"/>
  <c r="Y779" i="3"/>
  <c r="Y780" i="3"/>
  <c r="Y781" i="3"/>
  <c r="Y782" i="3"/>
  <c r="Y783" i="3"/>
  <c r="Y784" i="3"/>
  <c r="Y785" i="3"/>
  <c r="Y786" i="3"/>
  <c r="Y787" i="3"/>
  <c r="Y788" i="3"/>
  <c r="Y789" i="3"/>
  <c r="Y790" i="3"/>
  <c r="Y791" i="3"/>
  <c r="Y792" i="3"/>
  <c r="Y793" i="3"/>
  <c r="Y794" i="3"/>
  <c r="Y795" i="3"/>
  <c r="Y796" i="3"/>
  <c r="Y797" i="3"/>
  <c r="Y798" i="3"/>
  <c r="Y799" i="3"/>
  <c r="Y800" i="3"/>
  <c r="Y801" i="3"/>
  <c r="Y802" i="3"/>
  <c r="Y803" i="3"/>
  <c r="Y804" i="3"/>
  <c r="Y805" i="3"/>
  <c r="Y806" i="3"/>
  <c r="Y807" i="3"/>
  <c r="Y808" i="3"/>
  <c r="Y809" i="3"/>
  <c r="Y810" i="3"/>
  <c r="Y811" i="3"/>
  <c r="Y812" i="3"/>
  <c r="Y813" i="3"/>
  <c r="Y814" i="3"/>
  <c r="Y815" i="3"/>
  <c r="Y816" i="3"/>
  <c r="Y817" i="3"/>
  <c r="Y818" i="3"/>
  <c r="Y819" i="3"/>
  <c r="Y820" i="3"/>
  <c r="Y821" i="3"/>
  <c r="Y822" i="3"/>
  <c r="Y823" i="3"/>
  <c r="Y824" i="3"/>
  <c r="Y825" i="3"/>
  <c r="Y826" i="3"/>
  <c r="Y827" i="3"/>
  <c r="Y828" i="3"/>
  <c r="Y829" i="3"/>
  <c r="Y830" i="3"/>
  <c r="Y831" i="3"/>
  <c r="Y832" i="3"/>
  <c r="Y833" i="3"/>
  <c r="Y834" i="3"/>
  <c r="Y835" i="3"/>
  <c r="Y836" i="3"/>
  <c r="Y837" i="3"/>
  <c r="Y838" i="3"/>
  <c r="Y839" i="3"/>
  <c r="Y840" i="3"/>
  <c r="Y841" i="3"/>
  <c r="Y842" i="3"/>
  <c r="Y843" i="3"/>
  <c r="Y844" i="3"/>
  <c r="Y845" i="3"/>
  <c r="Y846" i="3"/>
  <c r="Y847" i="3"/>
  <c r="Y848" i="3"/>
  <c r="Y849" i="3"/>
  <c r="Y850" i="3"/>
  <c r="Y851" i="3"/>
  <c r="Y852" i="3"/>
  <c r="Y853" i="3"/>
  <c r="Y854" i="3"/>
  <c r="Y855" i="3"/>
  <c r="Y856" i="3"/>
  <c r="Y857" i="3"/>
  <c r="Y858" i="3"/>
  <c r="Y859" i="3"/>
  <c r="Y860" i="3"/>
  <c r="Y861" i="3"/>
  <c r="Y862" i="3"/>
  <c r="Y863" i="3"/>
  <c r="Y864" i="3"/>
  <c r="Y865" i="3"/>
  <c r="Y866" i="3"/>
  <c r="Y867" i="3"/>
  <c r="Y868" i="3"/>
  <c r="Y869" i="3"/>
  <c r="Y870" i="3"/>
  <c r="Y871" i="3"/>
  <c r="Y872" i="3"/>
  <c r="Y873" i="3"/>
  <c r="Y874" i="3"/>
  <c r="Y875" i="3"/>
  <c r="Y876" i="3"/>
  <c r="Y877" i="3"/>
  <c r="Y878" i="3"/>
  <c r="Y879" i="3"/>
  <c r="Y880" i="3"/>
  <c r="Y881" i="3"/>
  <c r="Y882" i="3"/>
  <c r="Y883" i="3"/>
  <c r="Y884" i="3"/>
  <c r="Y885" i="3"/>
  <c r="Y886" i="3"/>
  <c r="Y887" i="3"/>
  <c r="Y888" i="3"/>
  <c r="Y889" i="3"/>
  <c r="Y890" i="3"/>
  <c r="Y891" i="3"/>
  <c r="Y892" i="3"/>
  <c r="Y893" i="3"/>
  <c r="Y894" i="3"/>
  <c r="Y895" i="3"/>
  <c r="Y896" i="3"/>
  <c r="Y897" i="3"/>
  <c r="Y898" i="3"/>
  <c r="Y899" i="3"/>
  <c r="Y900" i="3"/>
  <c r="Y901" i="3"/>
  <c r="Y902" i="3"/>
  <c r="Y903" i="3"/>
  <c r="Y904" i="3"/>
  <c r="Y905" i="3"/>
  <c r="Y906" i="3"/>
  <c r="Y907" i="3"/>
  <c r="Y908" i="3"/>
  <c r="Y909" i="3"/>
  <c r="Y910" i="3"/>
  <c r="Y911" i="3"/>
  <c r="Y912" i="3"/>
  <c r="Y913" i="3"/>
  <c r="Y914" i="3"/>
  <c r="Y915" i="3"/>
  <c r="Y916" i="3"/>
  <c r="Y917" i="3"/>
  <c r="Y918" i="3"/>
  <c r="Y919" i="3"/>
  <c r="Y920" i="3"/>
  <c r="Y921" i="3"/>
  <c r="Y922" i="3"/>
  <c r="Y923" i="3"/>
  <c r="Y924" i="3"/>
  <c r="Y925" i="3"/>
  <c r="Y926" i="3"/>
  <c r="Y927" i="3"/>
  <c r="Y928" i="3"/>
  <c r="Y929" i="3"/>
  <c r="Y930" i="3"/>
  <c r="Y931" i="3"/>
  <c r="Y932" i="3"/>
  <c r="Y933" i="3"/>
  <c r="Y934" i="3"/>
  <c r="Y935" i="3"/>
  <c r="Y936" i="3"/>
  <c r="Y937" i="3"/>
  <c r="Y938" i="3"/>
  <c r="Y939" i="3"/>
  <c r="Y940" i="3"/>
  <c r="Y941" i="3"/>
  <c r="Y942" i="3"/>
  <c r="Y943" i="3"/>
  <c r="Y944" i="3"/>
  <c r="Y945" i="3"/>
  <c r="Y946" i="3"/>
  <c r="Y947" i="3"/>
  <c r="Y948" i="3"/>
  <c r="Y949" i="3"/>
  <c r="Y950" i="3"/>
  <c r="Y951" i="3"/>
  <c r="Y952" i="3"/>
  <c r="Y953" i="3"/>
  <c r="Y954" i="3"/>
  <c r="Y955" i="3"/>
  <c r="Y956" i="3"/>
  <c r="Y957" i="3"/>
  <c r="Y958" i="3"/>
  <c r="Y959" i="3"/>
  <c r="Y960" i="3"/>
  <c r="Y961" i="3"/>
  <c r="Y962" i="3"/>
  <c r="Y963" i="3"/>
  <c r="Y964" i="3"/>
  <c r="Y965" i="3"/>
  <c r="Y966" i="3"/>
  <c r="Y967" i="3"/>
  <c r="Y968" i="3"/>
  <c r="Y969" i="3"/>
  <c r="Y970" i="3"/>
  <c r="Y971" i="3"/>
  <c r="Y972" i="3"/>
  <c r="Y973" i="3"/>
  <c r="Y974" i="3"/>
  <c r="Y975" i="3"/>
  <c r="Y976" i="3"/>
  <c r="Y977" i="3"/>
  <c r="Y978" i="3"/>
  <c r="Y979" i="3"/>
  <c r="Y980" i="3"/>
  <c r="Y981" i="3"/>
  <c r="Y982" i="3"/>
  <c r="Y983" i="3"/>
  <c r="Y984" i="3"/>
  <c r="Y985" i="3"/>
  <c r="Y986" i="3"/>
  <c r="Y987" i="3"/>
  <c r="Y988" i="3"/>
  <c r="Y989" i="3"/>
  <c r="Y990" i="3"/>
  <c r="Y991" i="3"/>
  <c r="Y992" i="3"/>
  <c r="Y993" i="3"/>
  <c r="Y994" i="3"/>
  <c r="Y995" i="3"/>
  <c r="Y996" i="3"/>
  <c r="Y997" i="3"/>
  <c r="Y998" i="3"/>
  <c r="Y999" i="3"/>
  <c r="Y1000" i="3"/>
  <c r="Y1001" i="3"/>
  <c r="Y1002" i="3"/>
  <c r="Y1003" i="3"/>
  <c r="Y1004" i="3"/>
  <c r="Y1005" i="3"/>
  <c r="Y1006" i="3"/>
  <c r="Y1007" i="3"/>
  <c r="Y1008" i="3"/>
  <c r="Y1009" i="3"/>
  <c r="Y1010" i="3"/>
  <c r="Y1011" i="3"/>
  <c r="Y1012" i="3"/>
  <c r="Y1013" i="3"/>
  <c r="Y1014" i="3"/>
  <c r="Y1015" i="3"/>
  <c r="Y1016" i="3"/>
  <c r="Y1017" i="3"/>
  <c r="Y1018" i="3"/>
  <c r="Y1019" i="3"/>
  <c r="Y1020" i="3"/>
  <c r="Y1021" i="3"/>
  <c r="Y1022" i="3"/>
  <c r="Y1023" i="3"/>
  <c r="Y1024" i="3"/>
  <c r="Y1025" i="3"/>
  <c r="Y1026" i="3"/>
  <c r="Y1027" i="3"/>
  <c r="Y1028" i="3"/>
  <c r="Y1029" i="3"/>
  <c r="Y1030" i="3"/>
  <c r="Y1031" i="3"/>
  <c r="Y1032" i="3"/>
  <c r="Y1033" i="3"/>
  <c r="Y1034" i="3"/>
  <c r="Y1035" i="3"/>
  <c r="Y1036" i="3"/>
  <c r="Y1037" i="3"/>
  <c r="Y1038" i="3"/>
  <c r="Y1039" i="3"/>
  <c r="Y1040" i="3"/>
  <c r="Y1041" i="3"/>
  <c r="Y1042" i="3"/>
  <c r="Y1043" i="3"/>
  <c r="Y1044" i="3"/>
  <c r="Y1045" i="3"/>
  <c r="Y1046" i="3"/>
  <c r="Y1047" i="3"/>
  <c r="Y1048" i="3"/>
  <c r="Y1049" i="3"/>
  <c r="Y1050" i="3"/>
  <c r="Y1051" i="3"/>
  <c r="Y1052" i="3"/>
  <c r="Y1053" i="3"/>
  <c r="Y1054" i="3"/>
  <c r="Y1055" i="3"/>
  <c r="Y1056" i="3"/>
  <c r="Y1057" i="3"/>
  <c r="Y1058" i="3"/>
  <c r="Y1059" i="3"/>
  <c r="Y1060" i="3"/>
  <c r="Y1061" i="3"/>
  <c r="Y1062" i="3"/>
  <c r="Y1063" i="3"/>
  <c r="Y1064" i="3"/>
  <c r="Y1065" i="3"/>
  <c r="Y1066" i="3"/>
  <c r="Y1067" i="3"/>
  <c r="Y1068" i="3"/>
  <c r="Y1069" i="3"/>
  <c r="Y1070" i="3"/>
  <c r="Y1071" i="3"/>
  <c r="Y1072" i="3"/>
  <c r="Y1073" i="3"/>
  <c r="Y1074" i="3"/>
  <c r="Y1075" i="3"/>
  <c r="Y1076" i="3"/>
  <c r="Y1077" i="3"/>
  <c r="Y1078" i="3"/>
  <c r="Y1079" i="3"/>
  <c r="Y1080" i="3"/>
  <c r="Y1081" i="3"/>
  <c r="Y1082" i="3"/>
  <c r="Y1083" i="3"/>
  <c r="Y1084" i="3"/>
  <c r="Y1085" i="3"/>
  <c r="Y1086" i="3"/>
  <c r="Y1087" i="3"/>
  <c r="Y1088" i="3"/>
  <c r="Y1089" i="3"/>
  <c r="Y1090" i="3"/>
  <c r="Y1091" i="3"/>
  <c r="Y1092" i="3"/>
  <c r="Y1093" i="3"/>
  <c r="Y1094" i="3"/>
  <c r="Y1095" i="3"/>
  <c r="Y1096" i="3"/>
  <c r="Y1097" i="3"/>
  <c r="Y1098" i="3"/>
  <c r="Y1099" i="3"/>
  <c r="Y1100" i="3"/>
  <c r="Y1101" i="3"/>
  <c r="Y1102" i="3"/>
  <c r="Y1103" i="3"/>
  <c r="Y1104" i="3"/>
  <c r="Y1105" i="3"/>
  <c r="Y1106" i="3"/>
  <c r="Y1107" i="3"/>
  <c r="Y1108" i="3"/>
  <c r="Y1109" i="3"/>
  <c r="Y1110" i="3"/>
  <c r="Y1111" i="3"/>
  <c r="Y1112" i="3"/>
  <c r="Y1113" i="3"/>
  <c r="Y1114" i="3"/>
  <c r="Y1115" i="3"/>
  <c r="Y1116" i="3"/>
  <c r="Y1117" i="3"/>
  <c r="Y1118" i="3"/>
  <c r="Y1119" i="3"/>
  <c r="Y1120" i="3"/>
  <c r="Y1121" i="3"/>
  <c r="Y1122" i="3"/>
  <c r="Y1123" i="3"/>
  <c r="Y1124" i="3"/>
  <c r="Y1125" i="3"/>
  <c r="Y1126" i="3"/>
  <c r="Y1127" i="3"/>
  <c r="Y1128" i="3"/>
  <c r="Y1129" i="3"/>
  <c r="Y1130" i="3"/>
  <c r="Y1131" i="3"/>
  <c r="Y1132" i="3"/>
  <c r="Y1133" i="3"/>
  <c r="Y1134" i="3"/>
  <c r="Y1135" i="3"/>
  <c r="Y1136" i="3"/>
  <c r="Y1137" i="3"/>
  <c r="Y1138" i="3"/>
  <c r="Y1139" i="3"/>
  <c r="Y1140" i="3"/>
  <c r="Y1141" i="3"/>
  <c r="Y1142" i="3"/>
  <c r="Y1143" i="3"/>
  <c r="Y1144" i="3"/>
  <c r="Y1145" i="3"/>
  <c r="Y1146" i="3"/>
  <c r="Y1147" i="3"/>
  <c r="Y1148" i="3"/>
  <c r="Y1149" i="3"/>
  <c r="Y1150" i="3"/>
  <c r="Y1151" i="3"/>
  <c r="Y1152" i="3"/>
  <c r="Y1153" i="3"/>
  <c r="Y1154" i="3"/>
  <c r="Y1155" i="3"/>
  <c r="Y1156" i="3"/>
  <c r="Y1157" i="3"/>
  <c r="Y1158" i="3"/>
  <c r="Y1159" i="3"/>
  <c r="Y1160" i="3"/>
  <c r="Y1161" i="3"/>
  <c r="Y1162" i="3"/>
  <c r="Y1163" i="3"/>
  <c r="Y1164" i="3"/>
  <c r="Y1165" i="3"/>
  <c r="Y1166" i="3"/>
  <c r="Y1167" i="3"/>
  <c r="Y1168" i="3"/>
  <c r="Y1169" i="3"/>
  <c r="Y1170" i="3"/>
  <c r="Y1171" i="3"/>
  <c r="Y1172" i="3"/>
  <c r="Y1173" i="3"/>
  <c r="Y1174" i="3"/>
  <c r="Y1175" i="3"/>
  <c r="Y1176" i="3"/>
  <c r="Y1177" i="3"/>
  <c r="Y1178" i="3"/>
  <c r="Y1179" i="3"/>
  <c r="Y1180" i="3"/>
  <c r="Y1181" i="3"/>
  <c r="Y1182" i="3"/>
  <c r="Y1183" i="3"/>
  <c r="Y1184" i="3"/>
  <c r="Y1185" i="3"/>
  <c r="Y1186" i="3"/>
  <c r="Y1187" i="3"/>
  <c r="Y1188" i="3"/>
  <c r="Y1189" i="3"/>
  <c r="Y1190" i="3"/>
  <c r="Y1191" i="3"/>
  <c r="Y1192" i="3"/>
  <c r="Y1193" i="3"/>
  <c r="Y1194" i="3"/>
  <c r="Y1195" i="3"/>
  <c r="Y1196" i="3"/>
  <c r="Y1197" i="3"/>
  <c r="Y1198" i="3"/>
  <c r="Y1199" i="3"/>
  <c r="Y1200" i="3"/>
  <c r="Y1201" i="3"/>
  <c r="Y1202" i="3"/>
  <c r="Y1203" i="3"/>
  <c r="Y1204" i="3"/>
  <c r="Y1205" i="3"/>
  <c r="Y1206" i="3"/>
  <c r="Y1207" i="3"/>
  <c r="Y1208" i="3"/>
  <c r="Y1209" i="3"/>
  <c r="Y1210" i="3"/>
  <c r="Y1211" i="3"/>
  <c r="Y1212" i="3"/>
  <c r="Y1213" i="3"/>
  <c r="Y1214" i="3"/>
  <c r="Y1215" i="3"/>
  <c r="Y1216" i="3"/>
  <c r="Y1217" i="3"/>
  <c r="Y1218" i="3"/>
  <c r="Y1219" i="3"/>
  <c r="Y1220" i="3"/>
  <c r="Y1221" i="3"/>
  <c r="Y1222" i="3"/>
  <c r="Y1223" i="3"/>
  <c r="Y1224" i="3"/>
  <c r="Y1225" i="3"/>
  <c r="Y1226" i="3"/>
  <c r="Y1227" i="3"/>
  <c r="Y1228" i="3"/>
  <c r="Y1229" i="3"/>
  <c r="Y1230" i="3"/>
  <c r="Y1231" i="3"/>
  <c r="Y1232" i="3"/>
  <c r="Y1233" i="3"/>
  <c r="Y1234" i="3"/>
  <c r="Y1235" i="3"/>
  <c r="Y1236" i="3"/>
  <c r="Y1237" i="3"/>
  <c r="Y1238" i="3"/>
  <c r="Y1239" i="3"/>
  <c r="Y1240" i="3"/>
  <c r="Y1241" i="3"/>
  <c r="Y1242" i="3"/>
  <c r="Y1243" i="3"/>
  <c r="Y1244" i="3"/>
  <c r="Y1245" i="3"/>
  <c r="Y1246" i="3"/>
  <c r="Y1247" i="3"/>
  <c r="Y1248" i="3"/>
  <c r="Y1249" i="3"/>
  <c r="Y1250" i="3"/>
  <c r="Y1251" i="3"/>
  <c r="Y1252" i="3"/>
  <c r="Y1253" i="3"/>
  <c r="Y1254" i="3"/>
  <c r="Y1255" i="3"/>
  <c r="Y1256" i="3"/>
  <c r="Y1257" i="3"/>
  <c r="Y1258" i="3"/>
  <c r="Y1259" i="3"/>
  <c r="Y1260" i="3"/>
  <c r="Y1261" i="3"/>
  <c r="Y1262" i="3"/>
  <c r="Y1263" i="3"/>
  <c r="Y1264" i="3"/>
  <c r="Y1265" i="3"/>
  <c r="Y1266" i="3"/>
  <c r="Y1267" i="3"/>
  <c r="Y1268" i="3"/>
  <c r="Y1269" i="3"/>
  <c r="Y1270" i="3"/>
  <c r="Y1271" i="3"/>
  <c r="Y1272" i="3"/>
  <c r="Y1273" i="3"/>
  <c r="Y1274" i="3"/>
  <c r="Y1275" i="3"/>
  <c r="Y1276" i="3"/>
  <c r="Y1277" i="3"/>
  <c r="Y1278" i="3"/>
  <c r="Y1279" i="3"/>
  <c r="Y1280" i="3"/>
  <c r="Y1281" i="3"/>
  <c r="Y1282" i="3"/>
  <c r="Y1283" i="3"/>
  <c r="Y1284" i="3"/>
  <c r="Y1285" i="3"/>
  <c r="Y1286" i="3"/>
  <c r="Y1287" i="3"/>
  <c r="Y1288" i="3"/>
  <c r="Y1289" i="3"/>
  <c r="Y1290" i="3"/>
  <c r="Y1291" i="3"/>
  <c r="Y1292" i="3"/>
  <c r="Y1293" i="3"/>
  <c r="Y1294" i="3"/>
  <c r="Y1295" i="3"/>
  <c r="Y1296" i="3"/>
  <c r="Y1297" i="3"/>
  <c r="Y1298" i="3"/>
  <c r="Y1299" i="3"/>
  <c r="Y1300" i="3"/>
  <c r="Y1301" i="3"/>
  <c r="Y1302" i="3"/>
  <c r="Y1303" i="3"/>
  <c r="Y1304" i="3"/>
  <c r="Y1305" i="3"/>
  <c r="Y1306" i="3"/>
  <c r="Y1307" i="3"/>
  <c r="Y1308" i="3"/>
  <c r="Y1309" i="3"/>
  <c r="Y1310" i="3"/>
  <c r="Y1311" i="3"/>
  <c r="Y1312" i="3"/>
  <c r="Y1313" i="3"/>
  <c r="Y1314" i="3"/>
  <c r="Y1315" i="3"/>
  <c r="Y1316" i="3"/>
  <c r="Y1317" i="3"/>
  <c r="Y1318" i="3"/>
  <c r="Y1319" i="3"/>
  <c r="Y1320" i="3"/>
  <c r="Y1321" i="3"/>
  <c r="Y1322" i="3"/>
  <c r="Y1323" i="3"/>
  <c r="Y1324" i="3"/>
  <c r="Y1325" i="3"/>
  <c r="Y1326" i="3"/>
  <c r="Y1327" i="3"/>
  <c r="Y1328" i="3"/>
  <c r="Y1329" i="3"/>
  <c r="Y1330" i="3"/>
  <c r="Y1331" i="3"/>
  <c r="Y1332" i="3"/>
  <c r="Y1333" i="3"/>
  <c r="Y1334" i="3"/>
  <c r="Y1335" i="3"/>
  <c r="Y1336" i="3"/>
  <c r="Y1337" i="3"/>
  <c r="Y1338" i="3"/>
  <c r="Y1339" i="3"/>
  <c r="Y1340" i="3"/>
  <c r="Y1341" i="3"/>
  <c r="Y1342" i="3"/>
  <c r="Y1343" i="3"/>
  <c r="Y1344" i="3"/>
  <c r="Y1345" i="3"/>
  <c r="Y1346" i="3"/>
  <c r="Y1347" i="3"/>
  <c r="Y1348" i="3"/>
  <c r="Y1349" i="3"/>
  <c r="Y1350" i="3"/>
  <c r="Y1351" i="3"/>
  <c r="Y1352" i="3"/>
  <c r="Y1353" i="3"/>
  <c r="Y1354" i="3"/>
  <c r="Y1355" i="3"/>
  <c r="Y1356" i="3"/>
  <c r="Y1357" i="3"/>
  <c r="Y1358" i="3"/>
  <c r="Y1359" i="3"/>
  <c r="Y1360" i="3"/>
  <c r="Y1361" i="3"/>
  <c r="Y1362" i="3"/>
  <c r="Y1363" i="3"/>
  <c r="Y1364" i="3"/>
  <c r="Y1365" i="3"/>
  <c r="Y1366" i="3"/>
  <c r="Y1367" i="3"/>
  <c r="Y1368" i="3"/>
  <c r="Y1369" i="3"/>
  <c r="Y1370" i="3"/>
  <c r="Y1371" i="3"/>
  <c r="Y1372" i="3"/>
  <c r="Y1373" i="3"/>
  <c r="Y1374" i="3"/>
  <c r="Y1375" i="3"/>
  <c r="Y1376" i="3"/>
  <c r="Y1377" i="3"/>
  <c r="Y1378" i="3"/>
  <c r="Y1379" i="3"/>
  <c r="Y1380" i="3"/>
  <c r="Y1381" i="3"/>
  <c r="Y1382" i="3"/>
  <c r="Y1383" i="3"/>
  <c r="Y1384" i="3"/>
  <c r="Y1385" i="3"/>
  <c r="Y1386" i="3"/>
  <c r="Y1387" i="3"/>
  <c r="Y1388" i="3"/>
  <c r="Y1389" i="3"/>
  <c r="Y1390" i="3"/>
  <c r="Y1391" i="3"/>
  <c r="Y1392" i="3"/>
  <c r="Y1393" i="3"/>
  <c r="Y1394" i="3"/>
  <c r="Y1395" i="3"/>
  <c r="Y1396" i="3"/>
  <c r="Y1397" i="3"/>
  <c r="Y1399" i="3"/>
  <c r="Y1400" i="3"/>
  <c r="Y1402" i="3"/>
  <c r="Y1403" i="3"/>
  <c r="Y1404" i="3"/>
  <c r="Y1405" i="3"/>
  <c r="Y1406" i="3"/>
  <c r="Y1407" i="3"/>
  <c r="Y1409" i="3"/>
  <c r="Y1410" i="3"/>
  <c r="Y1411" i="3"/>
  <c r="Y1412" i="3"/>
  <c r="Y1413" i="3"/>
  <c r="Y1414" i="3"/>
  <c r="Y1415" i="3"/>
  <c r="Y1416" i="3"/>
  <c r="Y1417" i="3"/>
  <c r="Y1418" i="3"/>
  <c r="Y1419" i="3"/>
  <c r="Y1420" i="3"/>
  <c r="Y1421" i="3"/>
  <c r="Y1422" i="3"/>
  <c r="Y1423" i="3"/>
  <c r="Y1424" i="3"/>
  <c r="Y1425" i="3"/>
  <c r="Y1427" i="3"/>
  <c r="Y1428" i="3"/>
  <c r="Y1429" i="3"/>
  <c r="Y1430" i="3"/>
  <c r="Y1431" i="3"/>
  <c r="Y1432" i="3"/>
  <c r="Y1434" i="3"/>
  <c r="Y1435" i="3"/>
  <c r="Y1436" i="3"/>
  <c r="Y1437" i="3"/>
  <c r="Y1438" i="3"/>
  <c r="Y1439" i="3"/>
  <c r="Y1440" i="3"/>
  <c r="Y1441" i="3"/>
  <c r="Y1442" i="3"/>
  <c r="Y3" i="3"/>
  <c r="Z1442" i="3" l="1"/>
  <c r="P1442" i="3"/>
  <c r="Z1441" i="3"/>
  <c r="P1441" i="3"/>
  <c r="Z1440" i="3"/>
  <c r="P1440" i="3"/>
  <c r="T1440" i="3" s="1"/>
  <c r="Z1439" i="3"/>
  <c r="P1439" i="3"/>
  <c r="AB1439" i="3" s="1"/>
  <c r="Z1438" i="3"/>
  <c r="P1438" i="3"/>
  <c r="AB1438" i="3" s="1"/>
  <c r="Z1437" i="3"/>
  <c r="P1437" i="3"/>
  <c r="AB1437" i="3" s="1"/>
  <c r="Z1436" i="3"/>
  <c r="P1436" i="3"/>
  <c r="T1436" i="3" s="1"/>
  <c r="Z1435" i="3"/>
  <c r="P1435" i="3"/>
  <c r="Z1434" i="3"/>
  <c r="P1434" i="3"/>
  <c r="P1433" i="3"/>
  <c r="AB1433" i="3" s="1"/>
  <c r="AQ1433" i="3" s="1"/>
  <c r="Z1432" i="3"/>
  <c r="P1432" i="3"/>
  <c r="Z1431" i="3"/>
  <c r="P1431" i="3"/>
  <c r="T1431" i="3" s="1"/>
  <c r="Z1430" i="3"/>
  <c r="P1430" i="3"/>
  <c r="Z1429" i="3"/>
  <c r="P1429" i="3"/>
  <c r="AB1429" i="3" s="1"/>
  <c r="Z1428" i="3"/>
  <c r="P1428" i="3"/>
  <c r="Z1427" i="3"/>
  <c r="P1427" i="3"/>
  <c r="P1426" i="3"/>
  <c r="Z1425" i="3"/>
  <c r="P1425" i="3"/>
  <c r="Z1424" i="3"/>
  <c r="P1424" i="3"/>
  <c r="Z1423" i="3"/>
  <c r="P1423" i="3"/>
  <c r="T1423" i="3" s="1"/>
  <c r="Z1422" i="3"/>
  <c r="P1422" i="3"/>
  <c r="AB1422" i="3" s="1"/>
  <c r="Z1421" i="3"/>
  <c r="P1421" i="3"/>
  <c r="Z1420" i="3"/>
  <c r="P1420" i="3"/>
  <c r="T1420" i="3" s="1"/>
  <c r="Z1419" i="3"/>
  <c r="P1419" i="3"/>
  <c r="Z1418" i="3"/>
  <c r="P1418" i="3"/>
  <c r="Z1417" i="3"/>
  <c r="P1417" i="3"/>
  <c r="AB1417" i="3" s="1"/>
  <c r="Z1416" i="3"/>
  <c r="P1416" i="3"/>
  <c r="Q1416" i="3" s="1"/>
  <c r="Z1415" i="3"/>
  <c r="P1415" i="3"/>
  <c r="Z1414" i="3"/>
  <c r="P1414" i="3"/>
  <c r="Z1413" i="3"/>
  <c r="P1413" i="3"/>
  <c r="Z1412" i="3"/>
  <c r="P1412" i="3"/>
  <c r="Q1412" i="3" s="1"/>
  <c r="Z1411" i="3"/>
  <c r="P1411" i="3"/>
  <c r="Q1411" i="3" s="1"/>
  <c r="Z1410" i="3"/>
  <c r="P1410" i="3"/>
  <c r="Q1410" i="3" s="1"/>
  <c r="Z1409" i="3"/>
  <c r="P1409" i="3"/>
  <c r="P1408" i="3"/>
  <c r="AB1408" i="3" s="1"/>
  <c r="Z1407" i="3"/>
  <c r="P1407" i="3"/>
  <c r="Q1407" i="3" s="1"/>
  <c r="Z1406" i="3"/>
  <c r="P1406" i="3"/>
  <c r="Z1405" i="3"/>
  <c r="P1405" i="3"/>
  <c r="Z1404" i="3"/>
  <c r="P1404" i="3"/>
  <c r="Z1403" i="3"/>
  <c r="P1403" i="3"/>
  <c r="T1403" i="3" s="1"/>
  <c r="Z1402" i="3"/>
  <c r="P1402" i="3"/>
  <c r="P1401" i="3"/>
  <c r="AB1401" i="3" s="1"/>
  <c r="Z1400" i="3"/>
  <c r="P1400" i="3"/>
  <c r="Z1399" i="3"/>
  <c r="P1399" i="3"/>
  <c r="T1399" i="3" s="1"/>
  <c r="P1398" i="3"/>
  <c r="AB1398" i="3" s="1"/>
  <c r="AQ1398" i="3" s="1"/>
  <c r="Z1397" i="3"/>
  <c r="P1397" i="3"/>
  <c r="T1397" i="3" s="1"/>
  <c r="Z1396" i="3"/>
  <c r="P1396" i="3"/>
  <c r="Z1395" i="3"/>
  <c r="P1395" i="3"/>
  <c r="T1395" i="3" s="1"/>
  <c r="Z1394" i="3"/>
  <c r="P1394" i="3"/>
  <c r="Z1393" i="3"/>
  <c r="P1393" i="3"/>
  <c r="Z1392" i="3"/>
  <c r="P1392" i="3"/>
  <c r="T1392" i="3" s="1"/>
  <c r="Z1391" i="3"/>
  <c r="P1391" i="3"/>
  <c r="T1391" i="3" s="1"/>
  <c r="Z1390" i="3"/>
  <c r="P1390" i="3"/>
  <c r="Z1389" i="3"/>
  <c r="P1389" i="3"/>
  <c r="Z1388" i="3"/>
  <c r="P1388" i="3"/>
  <c r="Z1387" i="3"/>
  <c r="P1387" i="3"/>
  <c r="Z1386" i="3"/>
  <c r="P1386" i="3"/>
  <c r="Q1386" i="3" s="1"/>
  <c r="Z1385" i="3"/>
  <c r="P1385" i="3"/>
  <c r="T1385" i="3" s="1"/>
  <c r="Z1384" i="3"/>
  <c r="P1384" i="3"/>
  <c r="AB1384" i="3" s="1"/>
  <c r="Z1383" i="3"/>
  <c r="P1383" i="3"/>
  <c r="T1383" i="3" s="1"/>
  <c r="Z1382" i="3"/>
  <c r="P1382" i="3"/>
  <c r="Z1381" i="3"/>
  <c r="P1381" i="3"/>
  <c r="Q1381" i="3" s="1"/>
  <c r="Z1380" i="3"/>
  <c r="P1380" i="3"/>
  <c r="Z1379" i="3"/>
  <c r="P1379" i="3"/>
  <c r="Z1378" i="3"/>
  <c r="P1378" i="3"/>
  <c r="Q1378" i="3" s="1"/>
  <c r="Z1377" i="3"/>
  <c r="P1377" i="3"/>
  <c r="T1377" i="3" s="1"/>
  <c r="Z1376" i="3"/>
  <c r="P1376" i="3"/>
  <c r="AB1376" i="3" s="1"/>
  <c r="Z1375" i="3"/>
  <c r="P1375" i="3"/>
  <c r="Z1374" i="3"/>
  <c r="P1374" i="3"/>
  <c r="Z1373" i="3"/>
  <c r="P1373" i="3"/>
  <c r="Q1373" i="3" s="1"/>
  <c r="Z1372" i="3"/>
  <c r="P1372" i="3"/>
  <c r="AB1372" i="3" s="1"/>
  <c r="Z1371" i="3"/>
  <c r="P1371" i="3"/>
  <c r="Z1370" i="3"/>
  <c r="P1370" i="3"/>
  <c r="AB1370" i="3" s="1"/>
  <c r="Z1369" i="3"/>
  <c r="P1369" i="3"/>
  <c r="T1369" i="3" s="1"/>
  <c r="Z1368" i="3"/>
  <c r="P1368" i="3"/>
  <c r="AB1368" i="3" s="1"/>
  <c r="Z1367" i="3"/>
  <c r="P1367" i="3"/>
  <c r="Q1367" i="3" s="1"/>
  <c r="Z1366" i="3"/>
  <c r="P1366" i="3"/>
  <c r="Z1365" i="3"/>
  <c r="P1365" i="3"/>
  <c r="T1365" i="3" s="1"/>
  <c r="Z1364" i="3"/>
  <c r="P1364" i="3"/>
  <c r="Z1363" i="3"/>
  <c r="P1363" i="3"/>
  <c r="Z1362" i="3"/>
  <c r="P1362" i="3"/>
  <c r="AB1362" i="3" s="1"/>
  <c r="Z1361" i="3"/>
  <c r="P1361" i="3"/>
  <c r="T1361" i="3" s="1"/>
  <c r="Z1360" i="3"/>
  <c r="P1360" i="3"/>
  <c r="AB1360" i="3" s="1"/>
  <c r="Z1359" i="3"/>
  <c r="P1359" i="3"/>
  <c r="Z1358" i="3"/>
  <c r="P1358" i="3"/>
  <c r="Z1357" i="3"/>
  <c r="P1357" i="3"/>
  <c r="Z1356" i="3"/>
  <c r="P1356" i="3"/>
  <c r="Z1355" i="3"/>
  <c r="P1355" i="3"/>
  <c r="Z1354" i="3"/>
  <c r="P1354" i="3"/>
  <c r="Z1353" i="3"/>
  <c r="P1353" i="3"/>
  <c r="Z1352" i="3"/>
  <c r="P1352" i="3"/>
  <c r="Q1352" i="3" s="1"/>
  <c r="Z1351" i="3"/>
  <c r="P1351" i="3"/>
  <c r="Z1350" i="3"/>
  <c r="P1350" i="3"/>
  <c r="AB1350" i="3" s="1"/>
  <c r="Z1349" i="3"/>
  <c r="P1349" i="3"/>
  <c r="Q1349" i="3" s="1"/>
  <c r="Z1348" i="3"/>
  <c r="P1348" i="3"/>
  <c r="Z1347" i="3"/>
  <c r="P1347" i="3"/>
  <c r="Z1346" i="3"/>
  <c r="P1346" i="3"/>
  <c r="AB1346" i="3" s="1"/>
  <c r="Z1345" i="3"/>
  <c r="P1345" i="3"/>
  <c r="T1345" i="3" s="1"/>
  <c r="Z1344" i="3"/>
  <c r="P1344" i="3"/>
  <c r="T1344" i="3" s="1"/>
  <c r="Z1343" i="3"/>
  <c r="P1343" i="3"/>
  <c r="AB1343" i="3" s="1"/>
  <c r="Z1342" i="3"/>
  <c r="P1342" i="3"/>
  <c r="T1342" i="3" s="1"/>
  <c r="Z1341" i="3"/>
  <c r="P1341" i="3"/>
  <c r="T1341" i="3" s="1"/>
  <c r="Z1340" i="3"/>
  <c r="P1340" i="3"/>
  <c r="Q1340" i="3" s="1"/>
  <c r="Z1339" i="3"/>
  <c r="P1339" i="3"/>
  <c r="T1339" i="3" s="1"/>
  <c r="Z1338" i="3"/>
  <c r="P1338" i="3"/>
  <c r="Q1338" i="3" s="1"/>
  <c r="Z1337" i="3"/>
  <c r="P1337" i="3"/>
  <c r="T1337" i="3" s="1"/>
  <c r="Z1336" i="3"/>
  <c r="P1336" i="3"/>
  <c r="Z1335" i="3"/>
  <c r="P1335" i="3"/>
  <c r="Q1335" i="3" s="1"/>
  <c r="Z1334" i="3"/>
  <c r="P1334" i="3"/>
  <c r="Z1333" i="3"/>
  <c r="P1333" i="3"/>
  <c r="Q1333" i="3" s="1"/>
  <c r="Z1332" i="3"/>
  <c r="P1332" i="3"/>
  <c r="Z1331" i="3"/>
  <c r="P1331" i="3"/>
  <c r="Z1330" i="3"/>
  <c r="P1330" i="3"/>
  <c r="Z1329" i="3"/>
  <c r="P1329" i="3"/>
  <c r="T1329" i="3" s="1"/>
  <c r="Z1328" i="3"/>
  <c r="P1328" i="3"/>
  <c r="Z1327" i="3"/>
  <c r="P1327" i="3"/>
  <c r="T1327" i="3" s="1"/>
  <c r="Z1326" i="3"/>
  <c r="P1326" i="3"/>
  <c r="Z1325" i="3"/>
  <c r="P1325" i="3"/>
  <c r="Z1324" i="3"/>
  <c r="P1324" i="3"/>
  <c r="Z1323" i="3"/>
  <c r="P1323" i="3"/>
  <c r="T1323" i="3" s="1"/>
  <c r="Z1322" i="3"/>
  <c r="P1322" i="3"/>
  <c r="Q1322" i="3" s="1"/>
  <c r="Z1321" i="3"/>
  <c r="P1321" i="3"/>
  <c r="Z1320" i="3"/>
  <c r="P1320" i="3"/>
  <c r="Z1319" i="3"/>
  <c r="P1319" i="3"/>
  <c r="Z1318" i="3"/>
  <c r="P1318" i="3"/>
  <c r="Z1317" i="3"/>
  <c r="P1317" i="3"/>
  <c r="Z1316" i="3"/>
  <c r="P1316" i="3"/>
  <c r="T1316" i="3" s="1"/>
  <c r="Z1315" i="3"/>
  <c r="P1315" i="3"/>
  <c r="Z1314" i="3"/>
  <c r="P1314" i="3"/>
  <c r="T1314" i="3" s="1"/>
  <c r="Z1313" i="3"/>
  <c r="P1313" i="3"/>
  <c r="Z1312" i="3"/>
  <c r="P1312" i="3"/>
  <c r="Z1311" i="3"/>
  <c r="P1311" i="3"/>
  <c r="Z1310" i="3"/>
  <c r="P1310" i="3"/>
  <c r="Z1309" i="3"/>
  <c r="P1309" i="3"/>
  <c r="Z1308" i="3"/>
  <c r="P1308" i="3"/>
  <c r="Z1307" i="3"/>
  <c r="P1307" i="3"/>
  <c r="Z1306" i="3"/>
  <c r="P1306" i="3"/>
  <c r="Z1305" i="3"/>
  <c r="P1305" i="3"/>
  <c r="Z1304" i="3"/>
  <c r="P1304" i="3"/>
  <c r="Z1303" i="3"/>
  <c r="P1303" i="3"/>
  <c r="AB1303" i="3" s="1"/>
  <c r="Z1302" i="3"/>
  <c r="P1302" i="3"/>
  <c r="Z1301" i="3"/>
  <c r="P1301" i="3"/>
  <c r="Z1300" i="3"/>
  <c r="P1300" i="3"/>
  <c r="Z1299" i="3"/>
  <c r="P1299" i="3"/>
  <c r="Q1299" i="3" s="1"/>
  <c r="Z1298" i="3"/>
  <c r="P1298" i="3"/>
  <c r="Q1298" i="3" s="1"/>
  <c r="Z1297" i="3"/>
  <c r="P1297" i="3"/>
  <c r="Q1297" i="3" s="1"/>
  <c r="Z1296" i="3"/>
  <c r="P1296" i="3"/>
  <c r="Z1295" i="3"/>
  <c r="P1295" i="3"/>
  <c r="Q1295" i="3" s="1"/>
  <c r="Z1294" i="3"/>
  <c r="P1294" i="3"/>
  <c r="Z1293" i="3"/>
  <c r="P1293" i="3"/>
  <c r="AB1293" i="3" s="1"/>
  <c r="Z1292" i="3"/>
  <c r="P1292" i="3"/>
  <c r="T1292" i="3" s="1"/>
  <c r="Z1291" i="3"/>
  <c r="P1291" i="3"/>
  <c r="T1291" i="3" s="1"/>
  <c r="Z1290" i="3"/>
  <c r="P1290" i="3"/>
  <c r="Q1290" i="3" s="1"/>
  <c r="Z1289" i="3"/>
  <c r="P1289" i="3"/>
  <c r="Z1288" i="3"/>
  <c r="P1288" i="3"/>
  <c r="Q1288" i="3" s="1"/>
  <c r="Z1287" i="3"/>
  <c r="P1287" i="3"/>
  <c r="Z1286" i="3"/>
  <c r="P1286" i="3"/>
  <c r="Z1285" i="3"/>
  <c r="P1285" i="3"/>
  <c r="Z1284" i="3"/>
  <c r="P1284" i="3"/>
  <c r="Z1283" i="3"/>
  <c r="P1283" i="3"/>
  <c r="Z1282" i="3"/>
  <c r="P1282" i="3"/>
  <c r="Z1281" i="3"/>
  <c r="P1281" i="3"/>
  <c r="Z1280" i="3"/>
  <c r="P1280" i="3"/>
  <c r="Z1279" i="3"/>
  <c r="P1279" i="3"/>
  <c r="Z1278" i="3"/>
  <c r="P1278" i="3"/>
  <c r="Z1277" i="3"/>
  <c r="P1277" i="3"/>
  <c r="Z1276" i="3"/>
  <c r="P1276" i="3"/>
  <c r="Z1275" i="3"/>
  <c r="P1275" i="3"/>
  <c r="Q1275" i="3" s="1"/>
  <c r="Z1274" i="3"/>
  <c r="P1274" i="3"/>
  <c r="Z1273" i="3"/>
  <c r="P1273" i="3"/>
  <c r="AB1273" i="3" s="1"/>
  <c r="Z1272" i="3"/>
  <c r="P1272" i="3"/>
  <c r="Z1271" i="3"/>
  <c r="P1271" i="3"/>
  <c r="Z1270" i="3"/>
  <c r="P1270" i="3"/>
  <c r="Z1269" i="3"/>
  <c r="P1269" i="3"/>
  <c r="Z1268" i="3"/>
  <c r="P1268" i="3"/>
  <c r="T1268" i="3" s="1"/>
  <c r="Z1267" i="3"/>
  <c r="P1267" i="3"/>
  <c r="AB1267" i="3" s="1"/>
  <c r="Z1266" i="3"/>
  <c r="P1266" i="3"/>
  <c r="Z1265" i="3"/>
  <c r="P1265" i="3"/>
  <c r="T1265" i="3" s="1"/>
  <c r="Z1264" i="3"/>
  <c r="P1264" i="3"/>
  <c r="Z1263" i="3"/>
  <c r="P1263" i="3"/>
  <c r="T1263" i="3" s="1"/>
  <c r="Z1262" i="3"/>
  <c r="P1262" i="3"/>
  <c r="AB1262" i="3" s="1"/>
  <c r="Z1261" i="3"/>
  <c r="P1261" i="3"/>
  <c r="Z1260" i="3"/>
  <c r="P1260" i="3"/>
  <c r="Q1260" i="3" s="1"/>
  <c r="Z1259" i="3"/>
  <c r="P1259" i="3"/>
  <c r="AB1259" i="3" s="1"/>
  <c r="Z1258" i="3"/>
  <c r="P1258" i="3"/>
  <c r="T1258" i="3" s="1"/>
  <c r="Z1257" i="3"/>
  <c r="P1257" i="3"/>
  <c r="T1257" i="3" s="1"/>
  <c r="Z1256" i="3"/>
  <c r="P1256" i="3"/>
  <c r="Z1255" i="3"/>
  <c r="P1255" i="3"/>
  <c r="Q1255" i="3" s="1"/>
  <c r="Z1254" i="3"/>
  <c r="P1254" i="3"/>
  <c r="T1254" i="3" s="1"/>
  <c r="Z1253" i="3"/>
  <c r="P1253" i="3"/>
  <c r="Z1252" i="3"/>
  <c r="P1252" i="3"/>
  <c r="Z1251" i="3"/>
  <c r="P1251" i="3"/>
  <c r="Q1251" i="3" s="1"/>
  <c r="Z1250" i="3"/>
  <c r="P1250" i="3"/>
  <c r="Q1250" i="3" s="1"/>
  <c r="Z1249" i="3"/>
  <c r="P1249" i="3"/>
  <c r="Z1248" i="3"/>
  <c r="P1248" i="3"/>
  <c r="AB1248" i="3" s="1"/>
  <c r="Z1247" i="3"/>
  <c r="P1247" i="3"/>
  <c r="Q1247" i="3" s="1"/>
  <c r="Z1246" i="3"/>
  <c r="P1246" i="3"/>
  <c r="Z1245" i="3"/>
  <c r="P1245" i="3"/>
  <c r="Q1245" i="3" s="1"/>
  <c r="Z1244" i="3"/>
  <c r="P1244" i="3"/>
  <c r="T1244" i="3" s="1"/>
  <c r="Z1243" i="3"/>
  <c r="P1243" i="3"/>
  <c r="Z1242" i="3"/>
  <c r="P1242" i="3"/>
  <c r="Z1241" i="3"/>
  <c r="P1241" i="3"/>
  <c r="Q1241" i="3" s="1"/>
  <c r="Z1240" i="3"/>
  <c r="P1240" i="3"/>
  <c r="Q1240" i="3" s="1"/>
  <c r="Z1239" i="3"/>
  <c r="P1239" i="3"/>
  <c r="Z1238" i="3"/>
  <c r="P1238" i="3"/>
  <c r="Z1237" i="3"/>
  <c r="P1237" i="3"/>
  <c r="Q1237" i="3" s="1"/>
  <c r="Z1236" i="3"/>
  <c r="P1236" i="3"/>
  <c r="T1236" i="3" s="1"/>
  <c r="Z1235" i="3"/>
  <c r="P1235" i="3"/>
  <c r="Z1234" i="3"/>
  <c r="P1234" i="3"/>
  <c r="Z1233" i="3"/>
  <c r="P1233" i="3"/>
  <c r="Q1233" i="3" s="1"/>
  <c r="Z1232" i="3"/>
  <c r="P1232" i="3"/>
  <c r="Q1232" i="3" s="1"/>
  <c r="Z1231" i="3"/>
  <c r="P1231" i="3"/>
  <c r="Q1231" i="3" s="1"/>
  <c r="Z1230" i="3"/>
  <c r="P1230" i="3"/>
  <c r="Z1229" i="3"/>
  <c r="P1229" i="3"/>
  <c r="Q1229" i="3" s="1"/>
  <c r="Z1228" i="3"/>
  <c r="P1228" i="3"/>
  <c r="Q1228" i="3" s="1"/>
  <c r="Z1227" i="3"/>
  <c r="P1227" i="3"/>
  <c r="Q1227" i="3" s="1"/>
  <c r="Z1226" i="3"/>
  <c r="P1226" i="3"/>
  <c r="Z1225" i="3"/>
  <c r="P1225" i="3"/>
  <c r="T1225" i="3" s="1"/>
  <c r="Z1224" i="3"/>
  <c r="P1224" i="3"/>
  <c r="T1224" i="3" s="1"/>
  <c r="Z1223" i="3"/>
  <c r="P1223" i="3"/>
  <c r="T1223" i="3" s="1"/>
  <c r="Z1222" i="3"/>
  <c r="P1222" i="3"/>
  <c r="T1222" i="3" s="1"/>
  <c r="Z1221" i="3"/>
  <c r="P1221" i="3"/>
  <c r="T1221" i="3" s="1"/>
  <c r="Z1220" i="3"/>
  <c r="P1220" i="3"/>
  <c r="T1220" i="3" s="1"/>
  <c r="Z1219" i="3"/>
  <c r="P1219" i="3"/>
  <c r="T1219" i="3" s="1"/>
  <c r="Z1218" i="3"/>
  <c r="P1218" i="3"/>
  <c r="Z1217" i="3"/>
  <c r="P1217" i="3"/>
  <c r="Z1216" i="3"/>
  <c r="P1216" i="3"/>
  <c r="Z1215" i="3"/>
  <c r="P1215" i="3"/>
  <c r="Z1214" i="3"/>
  <c r="P1214" i="3"/>
  <c r="Z1213" i="3"/>
  <c r="P1213" i="3"/>
  <c r="Z1212" i="3"/>
  <c r="P1212" i="3"/>
  <c r="Z1211" i="3"/>
  <c r="P1211" i="3"/>
  <c r="Z1210" i="3"/>
  <c r="P1210" i="3"/>
  <c r="Z1209" i="3"/>
  <c r="P1209" i="3"/>
  <c r="Z1208" i="3"/>
  <c r="P1208" i="3"/>
  <c r="Z1207" i="3"/>
  <c r="P1207" i="3"/>
  <c r="Z1206" i="3"/>
  <c r="P1206" i="3"/>
  <c r="Z1205" i="3"/>
  <c r="P1205" i="3"/>
  <c r="T1205" i="3" s="1"/>
  <c r="Z1204" i="3"/>
  <c r="P1204" i="3"/>
  <c r="Z1203" i="3"/>
  <c r="P1203" i="3"/>
  <c r="Z1202" i="3"/>
  <c r="P1202" i="3"/>
  <c r="Z1201" i="3"/>
  <c r="P1201" i="3"/>
  <c r="Z1200" i="3"/>
  <c r="P1200" i="3"/>
  <c r="Z1199" i="3"/>
  <c r="P1199" i="3"/>
  <c r="Z1198" i="3"/>
  <c r="P1198" i="3"/>
  <c r="Z1197" i="3"/>
  <c r="P1197" i="3"/>
  <c r="T1197" i="3" s="1"/>
  <c r="Z1196" i="3"/>
  <c r="P1196" i="3"/>
  <c r="Z1195" i="3"/>
  <c r="P1195" i="3"/>
  <c r="Z1194" i="3"/>
  <c r="P1194" i="3"/>
  <c r="Z1193" i="3"/>
  <c r="P1193" i="3"/>
  <c r="Z1192" i="3"/>
  <c r="P1192" i="3"/>
  <c r="Z1191" i="3"/>
  <c r="P1191" i="3"/>
  <c r="T1191" i="3" s="1"/>
  <c r="Z1190" i="3"/>
  <c r="P1190" i="3"/>
  <c r="AB1190" i="3" s="1"/>
  <c r="Z1189" i="3"/>
  <c r="P1189" i="3"/>
  <c r="T1189" i="3" s="1"/>
  <c r="Z1188" i="3"/>
  <c r="P1188" i="3"/>
  <c r="Z1187" i="3"/>
  <c r="P1187" i="3"/>
  <c r="Q1187" i="3" s="1"/>
  <c r="Z1186" i="3"/>
  <c r="P1186" i="3"/>
  <c r="AB1186" i="3" s="1"/>
  <c r="Z1185" i="3"/>
  <c r="P1185" i="3"/>
  <c r="Z1184" i="3"/>
  <c r="P1184" i="3"/>
  <c r="AB1184" i="3" s="1"/>
  <c r="Z1183" i="3"/>
  <c r="P1183" i="3"/>
  <c r="T1183" i="3" s="1"/>
  <c r="Z1182" i="3"/>
  <c r="P1182" i="3"/>
  <c r="Q1182" i="3" s="1"/>
  <c r="Z1181" i="3"/>
  <c r="P1181" i="3"/>
  <c r="AB1181" i="3" s="1"/>
  <c r="Z1180" i="3"/>
  <c r="P1180" i="3"/>
  <c r="Q1180" i="3" s="1"/>
  <c r="Z1179" i="3"/>
  <c r="P1179" i="3"/>
  <c r="T1179" i="3" s="1"/>
  <c r="Z1178" i="3"/>
  <c r="P1178" i="3"/>
  <c r="Q1178" i="3" s="1"/>
  <c r="Z1177" i="3"/>
  <c r="P1177" i="3"/>
  <c r="Z1176" i="3"/>
  <c r="P1176" i="3"/>
  <c r="AB1176" i="3" s="1"/>
  <c r="Z1175" i="3"/>
  <c r="P1175" i="3"/>
  <c r="T1175" i="3" s="1"/>
  <c r="Z1174" i="3"/>
  <c r="P1174" i="3"/>
  <c r="Z1173" i="3"/>
  <c r="P1173" i="3"/>
  <c r="T1173" i="3" s="1"/>
  <c r="Z1172" i="3"/>
  <c r="P1172" i="3"/>
  <c r="T1172" i="3" s="1"/>
  <c r="Z1171" i="3"/>
  <c r="P1171" i="3"/>
  <c r="T1171" i="3" s="1"/>
  <c r="Z1170" i="3"/>
  <c r="P1170" i="3"/>
  <c r="AB1170" i="3" s="1"/>
  <c r="Z1169" i="3"/>
  <c r="P1169" i="3"/>
  <c r="Z1168" i="3"/>
  <c r="P1168" i="3"/>
  <c r="AB1168" i="3" s="1"/>
  <c r="Z1167" i="3"/>
  <c r="P1167" i="3"/>
  <c r="Z1166" i="3"/>
  <c r="P1166" i="3"/>
  <c r="Q1166" i="3" s="1"/>
  <c r="Z1165" i="3"/>
  <c r="P1165" i="3"/>
  <c r="Z1164" i="3"/>
  <c r="P1164" i="3"/>
  <c r="T1164" i="3" s="1"/>
  <c r="Z1163" i="3"/>
  <c r="P1163" i="3"/>
  <c r="Q1163" i="3" s="1"/>
  <c r="Z1162" i="3"/>
  <c r="P1162" i="3"/>
  <c r="Z1161" i="3"/>
  <c r="P1161" i="3"/>
  <c r="Z1160" i="3"/>
  <c r="P1160" i="3"/>
  <c r="AB1160" i="3" s="1"/>
  <c r="Z1159" i="3"/>
  <c r="P1159" i="3"/>
  <c r="AB1159" i="3" s="1"/>
  <c r="Z1158" i="3"/>
  <c r="P1158" i="3"/>
  <c r="Q1158" i="3" s="1"/>
  <c r="Z1157" i="3"/>
  <c r="P1157" i="3"/>
  <c r="AB1157" i="3" s="1"/>
  <c r="Z1156" i="3"/>
  <c r="P1156" i="3"/>
  <c r="Z1155" i="3"/>
  <c r="P1155" i="3"/>
  <c r="Z1154" i="3"/>
  <c r="P1154" i="3"/>
  <c r="Z1153" i="3"/>
  <c r="P1153" i="3"/>
  <c r="Q1153" i="3" s="1"/>
  <c r="Z1152" i="3"/>
  <c r="P1152" i="3"/>
  <c r="Z1151" i="3"/>
  <c r="P1151" i="3"/>
  <c r="Q1151" i="3" s="1"/>
  <c r="Z1150" i="3"/>
  <c r="P1150" i="3"/>
  <c r="Q1150" i="3" s="1"/>
  <c r="Z1149" i="3"/>
  <c r="P1149" i="3"/>
  <c r="Q1149" i="3" s="1"/>
  <c r="Z1148" i="3"/>
  <c r="P1148" i="3"/>
  <c r="Z1147" i="3"/>
  <c r="P1147" i="3"/>
  <c r="Q1147" i="3" s="1"/>
  <c r="Z1146" i="3"/>
  <c r="P1146" i="3"/>
  <c r="Z1145" i="3"/>
  <c r="P1145" i="3"/>
  <c r="Z1144" i="3"/>
  <c r="P1144" i="3"/>
  <c r="Z1143" i="3"/>
  <c r="P1143" i="3"/>
  <c r="Z1142" i="3"/>
  <c r="P1142" i="3"/>
  <c r="Z1141" i="3"/>
  <c r="P1141" i="3"/>
  <c r="Z1140" i="3"/>
  <c r="P1140" i="3"/>
  <c r="Z1139" i="3"/>
  <c r="P1139" i="3"/>
  <c r="T1139" i="3" s="1"/>
  <c r="Z1138" i="3"/>
  <c r="P1138" i="3"/>
  <c r="AB1138" i="3" s="1"/>
  <c r="Z1137" i="3"/>
  <c r="P1137" i="3"/>
  <c r="T1137" i="3" s="1"/>
  <c r="Z1136" i="3"/>
  <c r="P1136" i="3"/>
  <c r="Z1135" i="3"/>
  <c r="P1135" i="3"/>
  <c r="Z1134" i="3"/>
  <c r="P1134" i="3"/>
  <c r="T1134" i="3" s="1"/>
  <c r="Z1133" i="3"/>
  <c r="P1133" i="3"/>
  <c r="Z1132" i="3"/>
  <c r="P1132" i="3"/>
  <c r="Z1131" i="3"/>
  <c r="P1131" i="3"/>
  <c r="T1131" i="3" s="1"/>
  <c r="Z1130" i="3"/>
  <c r="P1130" i="3"/>
  <c r="AB1130" i="3" s="1"/>
  <c r="Z1129" i="3"/>
  <c r="P1129" i="3"/>
  <c r="T1129" i="3" s="1"/>
  <c r="Z1128" i="3"/>
  <c r="P1128" i="3"/>
  <c r="Z1127" i="3"/>
  <c r="P1127" i="3"/>
  <c r="Z1126" i="3"/>
  <c r="P1126" i="3"/>
  <c r="T1126" i="3" s="1"/>
  <c r="Z1125" i="3"/>
  <c r="P1125" i="3"/>
  <c r="Z1124" i="3"/>
  <c r="P1124" i="3"/>
  <c r="Z1123" i="3"/>
  <c r="P1123" i="3"/>
  <c r="Z1122" i="3"/>
  <c r="P1122" i="3"/>
  <c r="Q1122" i="3" s="1"/>
  <c r="Z1121" i="3"/>
  <c r="P1121" i="3"/>
  <c r="T1121" i="3" s="1"/>
  <c r="Z1120" i="3"/>
  <c r="P1120" i="3"/>
  <c r="Z1119" i="3"/>
  <c r="P1119" i="3"/>
  <c r="AB1119" i="3" s="1"/>
  <c r="Z1118" i="3"/>
  <c r="P1118" i="3"/>
  <c r="Q1118" i="3" s="1"/>
  <c r="Z1117" i="3"/>
  <c r="P1117" i="3"/>
  <c r="Z1116" i="3"/>
  <c r="P1116" i="3"/>
  <c r="AB1116" i="3" s="1"/>
  <c r="Z1115" i="3"/>
  <c r="P1115" i="3"/>
  <c r="Z1114" i="3"/>
  <c r="P1114" i="3"/>
  <c r="Q1114" i="3" s="1"/>
  <c r="Z1113" i="3"/>
  <c r="P1113" i="3"/>
  <c r="Z1112" i="3"/>
  <c r="P1112" i="3"/>
  <c r="T1112" i="3" s="1"/>
  <c r="Z1111" i="3"/>
  <c r="P1111" i="3"/>
  <c r="Z1110" i="3"/>
  <c r="P1110" i="3"/>
  <c r="Q1110" i="3" s="1"/>
  <c r="Z1109" i="3"/>
  <c r="P1109" i="3"/>
  <c r="Q1109" i="3" s="1"/>
  <c r="Z1108" i="3"/>
  <c r="P1108" i="3"/>
  <c r="Q1108" i="3" s="1"/>
  <c r="Z1107" i="3"/>
  <c r="P1107" i="3"/>
  <c r="Z1106" i="3"/>
  <c r="P1106" i="3"/>
  <c r="Z1105" i="3"/>
  <c r="P1105" i="3"/>
  <c r="T1105" i="3" s="1"/>
  <c r="Z1104" i="3"/>
  <c r="P1104" i="3"/>
  <c r="Z1103" i="3"/>
  <c r="P1103" i="3"/>
  <c r="Q1103" i="3" s="1"/>
  <c r="Z1102" i="3"/>
  <c r="P1102" i="3"/>
  <c r="Z1101" i="3"/>
  <c r="P1101" i="3"/>
  <c r="Q1101" i="3" s="1"/>
  <c r="Z1100" i="3"/>
  <c r="P1100" i="3"/>
  <c r="Z1099" i="3"/>
  <c r="P1099" i="3"/>
  <c r="Q1099" i="3" s="1"/>
  <c r="Z1098" i="3"/>
  <c r="P1098" i="3"/>
  <c r="Z1097" i="3"/>
  <c r="P1097" i="3"/>
  <c r="T1097" i="3" s="1"/>
  <c r="Z1096" i="3"/>
  <c r="P1096" i="3"/>
  <c r="Z1095" i="3"/>
  <c r="P1095" i="3"/>
  <c r="Q1095" i="3" s="1"/>
  <c r="Z1094" i="3"/>
  <c r="P1094" i="3"/>
  <c r="Z1093" i="3"/>
  <c r="P1093" i="3"/>
  <c r="Q1093" i="3" s="1"/>
  <c r="Z1092" i="3"/>
  <c r="P1092" i="3"/>
  <c r="Z1091" i="3"/>
  <c r="P1091" i="3"/>
  <c r="Z1090" i="3"/>
  <c r="P1090" i="3"/>
  <c r="AB1090" i="3" s="1"/>
  <c r="Z1089" i="3"/>
  <c r="P1089" i="3"/>
  <c r="Z1088" i="3"/>
  <c r="P1088" i="3"/>
  <c r="T1088" i="3" s="1"/>
  <c r="Z1087" i="3"/>
  <c r="P1087" i="3"/>
  <c r="Q1087" i="3" s="1"/>
  <c r="Z1086" i="3"/>
  <c r="P1086" i="3"/>
  <c r="Z1085" i="3"/>
  <c r="P1085" i="3"/>
  <c r="Z1084" i="3"/>
  <c r="P1084" i="3"/>
  <c r="AB1084" i="3" s="1"/>
  <c r="Z1083" i="3"/>
  <c r="P1083" i="3"/>
  <c r="AB1083" i="3" s="1"/>
  <c r="Z1082" i="3"/>
  <c r="P1082" i="3"/>
  <c r="T1082" i="3" s="1"/>
  <c r="Z1081" i="3"/>
  <c r="P1081" i="3"/>
  <c r="T1081" i="3" s="1"/>
  <c r="Z1080" i="3"/>
  <c r="P1080" i="3"/>
  <c r="Q1080" i="3" s="1"/>
  <c r="Z1079" i="3"/>
  <c r="P1079" i="3"/>
  <c r="Q1079" i="3" s="1"/>
  <c r="Z1078" i="3"/>
  <c r="P1078" i="3"/>
  <c r="T1078" i="3" s="1"/>
  <c r="Z1077" i="3"/>
  <c r="P1077" i="3"/>
  <c r="T1077" i="3" s="1"/>
  <c r="Z1076" i="3"/>
  <c r="P1076" i="3"/>
  <c r="Z1075" i="3"/>
  <c r="P1075" i="3"/>
  <c r="T1075" i="3" s="1"/>
  <c r="Z1074" i="3"/>
  <c r="P1074" i="3"/>
  <c r="T1074" i="3" s="1"/>
  <c r="Z1073" i="3"/>
  <c r="P1073" i="3"/>
  <c r="Z1072" i="3"/>
  <c r="P1072" i="3"/>
  <c r="Z1071" i="3"/>
  <c r="P1071" i="3"/>
  <c r="Q1071" i="3" s="1"/>
  <c r="Z1070" i="3"/>
  <c r="P1070" i="3"/>
  <c r="Z1069" i="3"/>
  <c r="P1069" i="3"/>
  <c r="Z1068" i="3"/>
  <c r="P1068" i="3"/>
  <c r="AB1068" i="3" s="1"/>
  <c r="Z1067" i="3"/>
  <c r="P1067" i="3"/>
  <c r="AB1067" i="3" s="1"/>
  <c r="Z1066" i="3"/>
  <c r="P1066" i="3"/>
  <c r="T1066" i="3" s="1"/>
  <c r="Z1065" i="3"/>
  <c r="P1065" i="3"/>
  <c r="T1065" i="3" s="1"/>
  <c r="Z1064" i="3"/>
  <c r="P1064" i="3"/>
  <c r="Q1064" i="3" s="1"/>
  <c r="Z1063" i="3"/>
  <c r="P1063" i="3"/>
  <c r="Z1062" i="3"/>
  <c r="P1062" i="3"/>
  <c r="T1062" i="3" s="1"/>
  <c r="Z1061" i="3"/>
  <c r="P1061" i="3"/>
  <c r="Q1061" i="3" s="1"/>
  <c r="Z1060" i="3"/>
  <c r="P1060" i="3"/>
  <c r="Z1059" i="3"/>
  <c r="P1059" i="3"/>
  <c r="T1059" i="3" s="1"/>
  <c r="Z1058" i="3"/>
  <c r="P1058" i="3"/>
  <c r="T1058" i="3" s="1"/>
  <c r="Z1057" i="3"/>
  <c r="P1057" i="3"/>
  <c r="Z1056" i="3"/>
  <c r="P1056" i="3"/>
  <c r="Z1055" i="3"/>
  <c r="P1055" i="3"/>
  <c r="Q1055" i="3" s="1"/>
  <c r="Z1054" i="3"/>
  <c r="P1054" i="3"/>
  <c r="Z1053" i="3"/>
  <c r="P1053" i="3"/>
  <c r="Z1052" i="3"/>
  <c r="P1052" i="3"/>
  <c r="AB1052" i="3" s="1"/>
  <c r="Z1051" i="3"/>
  <c r="P1051" i="3"/>
  <c r="AB1051" i="3" s="1"/>
  <c r="Z1050" i="3"/>
  <c r="P1050" i="3"/>
  <c r="T1050" i="3" s="1"/>
  <c r="Z1049" i="3"/>
  <c r="P1049" i="3"/>
  <c r="T1049" i="3" s="1"/>
  <c r="Z1048" i="3"/>
  <c r="P1048" i="3"/>
  <c r="Q1048" i="3" s="1"/>
  <c r="Z1047" i="3"/>
  <c r="P1047" i="3"/>
  <c r="T1047" i="3" s="1"/>
  <c r="Z1046" i="3"/>
  <c r="P1046" i="3"/>
  <c r="T1046" i="3" s="1"/>
  <c r="Z1045" i="3"/>
  <c r="P1045" i="3"/>
  <c r="Z1044" i="3"/>
  <c r="P1044" i="3"/>
  <c r="Z1043" i="3"/>
  <c r="P1043" i="3"/>
  <c r="Z1042" i="3"/>
  <c r="P1042" i="3"/>
  <c r="Q1042" i="3" s="1"/>
  <c r="Z1041" i="3"/>
  <c r="P1041" i="3"/>
  <c r="Z1040" i="3"/>
  <c r="P1040" i="3"/>
  <c r="Z1039" i="3"/>
  <c r="P1039" i="3"/>
  <c r="Z1038" i="3"/>
  <c r="P1038" i="3"/>
  <c r="Z1037" i="3"/>
  <c r="P1037" i="3"/>
  <c r="AB1037" i="3" s="1"/>
  <c r="Z1036" i="3"/>
  <c r="P1036" i="3"/>
  <c r="Z1035" i="3"/>
  <c r="P1035" i="3"/>
  <c r="Q1035" i="3" s="1"/>
  <c r="Z1034" i="3"/>
  <c r="P1034" i="3"/>
  <c r="Z1033" i="3"/>
  <c r="P1033" i="3"/>
  <c r="T1033" i="3" s="1"/>
  <c r="Z1032" i="3"/>
  <c r="P1032" i="3"/>
  <c r="AB1032" i="3" s="1"/>
  <c r="Z1031" i="3"/>
  <c r="P1031" i="3"/>
  <c r="Z1030" i="3"/>
  <c r="P1030" i="3"/>
  <c r="AB1030" i="3" s="1"/>
  <c r="Z1029" i="3"/>
  <c r="P1029" i="3"/>
  <c r="Z1028" i="3"/>
  <c r="P1028" i="3"/>
  <c r="T1028" i="3" s="1"/>
  <c r="Z1027" i="3"/>
  <c r="P1027" i="3"/>
  <c r="Z1026" i="3"/>
  <c r="P1026" i="3"/>
  <c r="AB1026" i="3" s="1"/>
  <c r="Z1025" i="3"/>
  <c r="P1025" i="3"/>
  <c r="Z1024" i="3"/>
  <c r="P1024" i="3"/>
  <c r="Z1023" i="3"/>
  <c r="P1023" i="3"/>
  <c r="Z1022" i="3"/>
  <c r="P1022" i="3"/>
  <c r="Q1022" i="3" s="1"/>
  <c r="Z1021" i="3"/>
  <c r="P1021" i="3"/>
  <c r="Z1020" i="3"/>
  <c r="P1020" i="3"/>
  <c r="AB1020" i="3" s="1"/>
  <c r="Z1019" i="3"/>
  <c r="P1019" i="3"/>
  <c r="AB1019" i="3" s="1"/>
  <c r="Z1018" i="3"/>
  <c r="P1018" i="3"/>
  <c r="Q1018" i="3" s="1"/>
  <c r="Z1017" i="3"/>
  <c r="P1017" i="3"/>
  <c r="Z1016" i="3"/>
  <c r="P1016" i="3"/>
  <c r="AB1016" i="3" s="1"/>
  <c r="Z1015" i="3"/>
  <c r="P1015" i="3"/>
  <c r="T1015" i="3" s="1"/>
  <c r="Z1014" i="3"/>
  <c r="P1014" i="3"/>
  <c r="AB1014" i="3" s="1"/>
  <c r="Z1013" i="3"/>
  <c r="P1013" i="3"/>
  <c r="Z1012" i="3"/>
  <c r="P1012" i="3"/>
  <c r="Q1012" i="3" s="1"/>
  <c r="Z1011" i="3"/>
  <c r="P1011" i="3"/>
  <c r="AB1011" i="3" s="1"/>
  <c r="Z1010" i="3"/>
  <c r="P1010" i="3"/>
  <c r="Z1009" i="3"/>
  <c r="P1009" i="3"/>
  <c r="Z1008" i="3"/>
  <c r="P1008" i="3"/>
  <c r="Q1008" i="3" s="1"/>
  <c r="Z1007" i="3"/>
  <c r="P1007" i="3"/>
  <c r="Z1006" i="3"/>
  <c r="P1006" i="3"/>
  <c r="Q1006" i="3" s="1"/>
  <c r="Z1005" i="3"/>
  <c r="P1005" i="3"/>
  <c r="T1005" i="3" s="1"/>
  <c r="Z1004" i="3"/>
  <c r="P1004" i="3"/>
  <c r="Z1003" i="3"/>
  <c r="P1003" i="3"/>
  <c r="Q1003" i="3" s="1"/>
  <c r="Z1002" i="3"/>
  <c r="P1002" i="3"/>
  <c r="T1002" i="3" s="1"/>
  <c r="Z1001" i="3"/>
  <c r="P1001" i="3"/>
  <c r="Z1000" i="3"/>
  <c r="P1000" i="3"/>
  <c r="Q1000" i="3" s="1"/>
  <c r="Z999" i="3"/>
  <c r="P999" i="3"/>
  <c r="Q999" i="3" s="1"/>
  <c r="Z998" i="3"/>
  <c r="P998" i="3"/>
  <c r="Z997" i="3"/>
  <c r="P997" i="3"/>
  <c r="T997" i="3" s="1"/>
  <c r="Z996" i="3"/>
  <c r="P996" i="3"/>
  <c r="Z995" i="3"/>
  <c r="P995" i="3"/>
  <c r="Q995" i="3" s="1"/>
  <c r="Z994" i="3"/>
  <c r="P994" i="3"/>
  <c r="Z993" i="3"/>
  <c r="P993" i="3"/>
  <c r="Z992" i="3"/>
  <c r="P992" i="3"/>
  <c r="Z991" i="3"/>
  <c r="P991" i="3"/>
  <c r="Z990" i="3"/>
  <c r="P990" i="3"/>
  <c r="AB990" i="3" s="1"/>
  <c r="Z989" i="3"/>
  <c r="P989" i="3"/>
  <c r="T989" i="3" s="1"/>
  <c r="Z988" i="3"/>
  <c r="P988" i="3"/>
  <c r="Z987" i="3"/>
  <c r="P987" i="3"/>
  <c r="Q987" i="3" s="1"/>
  <c r="Z986" i="3"/>
  <c r="P986" i="3"/>
  <c r="AB986" i="3" s="1"/>
  <c r="Z985" i="3"/>
  <c r="P985" i="3"/>
  <c r="Z984" i="3"/>
  <c r="P984" i="3"/>
  <c r="AB984" i="3" s="1"/>
  <c r="Z983" i="3"/>
  <c r="P983" i="3"/>
  <c r="Z982" i="3"/>
  <c r="P982" i="3"/>
  <c r="AB982" i="3" s="1"/>
  <c r="Z981" i="3"/>
  <c r="P981" i="3"/>
  <c r="Q981" i="3" s="1"/>
  <c r="Z980" i="3"/>
  <c r="P980" i="3"/>
  <c r="Z979" i="3"/>
  <c r="P979" i="3"/>
  <c r="Z978" i="3"/>
  <c r="P978" i="3"/>
  <c r="Z977" i="3"/>
  <c r="P977" i="3"/>
  <c r="Z976" i="3"/>
  <c r="P976" i="3"/>
  <c r="AB976" i="3" s="1"/>
  <c r="Z975" i="3"/>
  <c r="P975" i="3"/>
  <c r="AB975" i="3" s="1"/>
  <c r="Z974" i="3"/>
  <c r="P974" i="3"/>
  <c r="Z973" i="3"/>
  <c r="P973" i="3"/>
  <c r="T973" i="3" s="1"/>
  <c r="Z972" i="3"/>
  <c r="P972" i="3"/>
  <c r="Z971" i="3"/>
  <c r="P971" i="3"/>
  <c r="AB971" i="3" s="1"/>
  <c r="Z970" i="3"/>
  <c r="P970" i="3"/>
  <c r="AB970" i="3" s="1"/>
  <c r="Z969" i="3"/>
  <c r="P969" i="3"/>
  <c r="Z968" i="3"/>
  <c r="P968" i="3"/>
  <c r="T968" i="3" s="1"/>
  <c r="Z967" i="3"/>
  <c r="P967" i="3"/>
  <c r="Z966" i="3"/>
  <c r="P966" i="3"/>
  <c r="AB966" i="3" s="1"/>
  <c r="Z965" i="3"/>
  <c r="P965" i="3"/>
  <c r="Z964" i="3"/>
  <c r="P964" i="3"/>
  <c r="T964" i="3" s="1"/>
  <c r="Z963" i="3"/>
  <c r="P963" i="3"/>
  <c r="AB963" i="3" s="1"/>
  <c r="Z962" i="3"/>
  <c r="P962" i="3"/>
  <c r="Q962" i="3" s="1"/>
  <c r="Z961" i="3"/>
  <c r="P961" i="3"/>
  <c r="Z960" i="3"/>
  <c r="P960" i="3"/>
  <c r="Z959" i="3"/>
  <c r="P959" i="3"/>
  <c r="Q959" i="3" s="1"/>
  <c r="Z958" i="3"/>
  <c r="P958" i="3"/>
  <c r="AB958" i="3" s="1"/>
  <c r="Z957" i="3"/>
  <c r="P957" i="3"/>
  <c r="Z956" i="3"/>
  <c r="P956" i="3"/>
  <c r="T956" i="3" s="1"/>
  <c r="Z955" i="3"/>
  <c r="P955" i="3"/>
  <c r="AB955" i="3" s="1"/>
  <c r="Z954" i="3"/>
  <c r="P954" i="3"/>
  <c r="Z953" i="3"/>
  <c r="P953" i="3"/>
  <c r="Z952" i="3"/>
  <c r="P952" i="3"/>
  <c r="Z951" i="3"/>
  <c r="P951" i="3"/>
  <c r="Z950" i="3"/>
  <c r="P950" i="3"/>
  <c r="Z949" i="3"/>
  <c r="P949" i="3"/>
  <c r="Q949" i="3" s="1"/>
  <c r="Z948" i="3"/>
  <c r="P948" i="3"/>
  <c r="T948" i="3" s="1"/>
  <c r="Z947" i="3"/>
  <c r="P947" i="3"/>
  <c r="Z946" i="3"/>
  <c r="P946" i="3"/>
  <c r="T946" i="3" s="1"/>
  <c r="Z945" i="3"/>
  <c r="P945" i="3"/>
  <c r="Z944" i="3"/>
  <c r="P944" i="3"/>
  <c r="T944" i="3" s="1"/>
  <c r="Z943" i="3"/>
  <c r="P943" i="3"/>
  <c r="Z942" i="3"/>
  <c r="P942" i="3"/>
  <c r="Z941" i="3"/>
  <c r="P941" i="3"/>
  <c r="Q941" i="3" s="1"/>
  <c r="Z940" i="3"/>
  <c r="P940" i="3"/>
  <c r="Z939" i="3"/>
  <c r="P939" i="3"/>
  <c r="Z938" i="3"/>
  <c r="P938" i="3"/>
  <c r="Z937" i="3"/>
  <c r="P937" i="3"/>
  <c r="Z936" i="3"/>
  <c r="P936" i="3"/>
  <c r="Z935" i="3"/>
  <c r="P935" i="3"/>
  <c r="AB935" i="3" s="1"/>
  <c r="Z934" i="3"/>
  <c r="P934" i="3"/>
  <c r="Z933" i="3"/>
  <c r="P933" i="3"/>
  <c r="Z932" i="3"/>
  <c r="P932" i="3"/>
  <c r="Z931" i="3"/>
  <c r="P931" i="3"/>
  <c r="Z930" i="3"/>
  <c r="P930" i="3"/>
  <c r="AB930" i="3" s="1"/>
  <c r="Z929" i="3"/>
  <c r="P929" i="3"/>
  <c r="AB929" i="3" s="1"/>
  <c r="Z928" i="3"/>
  <c r="P928" i="3"/>
  <c r="Q928" i="3" s="1"/>
  <c r="Z927" i="3"/>
  <c r="P927" i="3"/>
  <c r="Z926" i="3"/>
  <c r="P926" i="3"/>
  <c r="AB926" i="3" s="1"/>
  <c r="Z925" i="3"/>
  <c r="P925" i="3"/>
  <c r="T925" i="3" s="1"/>
  <c r="Z924" i="3"/>
  <c r="P924" i="3"/>
  <c r="Z923" i="3"/>
  <c r="P923" i="3"/>
  <c r="Q923" i="3" s="1"/>
  <c r="Z922" i="3"/>
  <c r="P922" i="3"/>
  <c r="T922" i="3" s="1"/>
  <c r="Z921" i="3"/>
  <c r="P921" i="3"/>
  <c r="Z920" i="3"/>
  <c r="P920" i="3"/>
  <c r="Z919" i="3"/>
  <c r="P919" i="3"/>
  <c r="Z918" i="3"/>
  <c r="P918" i="3"/>
  <c r="Z917" i="3"/>
  <c r="P917" i="3"/>
  <c r="AB917" i="3" s="1"/>
  <c r="Z916" i="3"/>
  <c r="P916" i="3"/>
  <c r="Z915" i="3"/>
  <c r="P915" i="3"/>
  <c r="Z914" i="3"/>
  <c r="P914" i="3"/>
  <c r="Z913" i="3"/>
  <c r="P913" i="3"/>
  <c r="AB913" i="3" s="1"/>
  <c r="Z912" i="3"/>
  <c r="P912" i="3"/>
  <c r="T912" i="3" s="1"/>
  <c r="Z911" i="3"/>
  <c r="P911" i="3"/>
  <c r="Z910" i="3"/>
  <c r="P910" i="3"/>
  <c r="Z909" i="3"/>
  <c r="P909" i="3"/>
  <c r="Z908" i="3"/>
  <c r="P908" i="3"/>
  <c r="Z907" i="3"/>
  <c r="P907" i="3"/>
  <c r="T907" i="3" s="1"/>
  <c r="Z906" i="3"/>
  <c r="P906" i="3"/>
  <c r="Z905" i="3"/>
  <c r="P905" i="3"/>
  <c r="Z904" i="3"/>
  <c r="P904" i="3"/>
  <c r="AB904" i="3" s="1"/>
  <c r="Z903" i="3"/>
  <c r="P903" i="3"/>
  <c r="AB903" i="3" s="1"/>
  <c r="Z902" i="3"/>
  <c r="P902" i="3"/>
  <c r="Z901" i="3"/>
  <c r="P901" i="3"/>
  <c r="Z900" i="3"/>
  <c r="P900" i="3"/>
  <c r="Q900" i="3" s="1"/>
  <c r="Z899" i="3"/>
  <c r="P899" i="3"/>
  <c r="T899" i="3" s="1"/>
  <c r="Z898" i="3"/>
  <c r="P898" i="3"/>
  <c r="Q898" i="3" s="1"/>
  <c r="Z897" i="3"/>
  <c r="P897" i="3"/>
  <c r="Z896" i="3"/>
  <c r="P896" i="3"/>
  <c r="T896" i="3" s="1"/>
  <c r="Z895" i="3"/>
  <c r="P895" i="3"/>
  <c r="Z894" i="3"/>
  <c r="P894" i="3"/>
  <c r="T894" i="3" s="1"/>
  <c r="Z893" i="3"/>
  <c r="P893" i="3"/>
  <c r="Z892" i="3"/>
  <c r="P892" i="3"/>
  <c r="Z891" i="3"/>
  <c r="P891" i="3"/>
  <c r="T891" i="3" s="1"/>
  <c r="Z890" i="3"/>
  <c r="P890" i="3"/>
  <c r="Z889" i="3"/>
  <c r="P889" i="3"/>
  <c r="Z888" i="3"/>
  <c r="P888" i="3"/>
  <c r="T888" i="3" s="1"/>
  <c r="Z887" i="3"/>
  <c r="P887" i="3"/>
  <c r="T887" i="3" s="1"/>
  <c r="Z886" i="3"/>
  <c r="P886" i="3"/>
  <c r="Z885" i="3"/>
  <c r="P885" i="3"/>
  <c r="Z884" i="3"/>
  <c r="P884" i="3"/>
  <c r="AB884" i="3" s="1"/>
  <c r="Z883" i="3"/>
  <c r="P883" i="3"/>
  <c r="Z882" i="3"/>
  <c r="P882" i="3"/>
  <c r="Q882" i="3" s="1"/>
  <c r="Z881" i="3"/>
  <c r="P881" i="3"/>
  <c r="Z880" i="3"/>
  <c r="P880" i="3"/>
  <c r="AB880" i="3" s="1"/>
  <c r="Z879" i="3"/>
  <c r="P879" i="3"/>
  <c r="Z878" i="3"/>
  <c r="P878" i="3"/>
  <c r="T878" i="3" s="1"/>
  <c r="Z877" i="3"/>
  <c r="P877" i="3"/>
  <c r="Z876" i="3"/>
  <c r="P876" i="3"/>
  <c r="AB876" i="3" s="1"/>
  <c r="Z875" i="3"/>
  <c r="P875" i="3"/>
  <c r="Z874" i="3"/>
  <c r="P874" i="3"/>
  <c r="T874" i="3" s="1"/>
  <c r="Z873" i="3"/>
  <c r="P873" i="3"/>
  <c r="Z872" i="3"/>
  <c r="P872" i="3"/>
  <c r="Q872" i="3" s="1"/>
  <c r="Z871" i="3"/>
  <c r="P871" i="3"/>
  <c r="Q871" i="3" s="1"/>
  <c r="Z870" i="3"/>
  <c r="P870" i="3"/>
  <c r="Z869" i="3"/>
  <c r="P869" i="3"/>
  <c r="Q869" i="3" s="1"/>
  <c r="Z868" i="3"/>
  <c r="P868" i="3"/>
  <c r="Z867" i="3"/>
  <c r="P867" i="3"/>
  <c r="T867" i="3" s="1"/>
  <c r="Z866" i="3"/>
  <c r="P866" i="3"/>
  <c r="Z865" i="3"/>
  <c r="P865" i="3"/>
  <c r="Z864" i="3"/>
  <c r="P864" i="3"/>
  <c r="Z863" i="3"/>
  <c r="P863" i="3"/>
  <c r="Z862" i="3"/>
  <c r="P862" i="3"/>
  <c r="Z861" i="3"/>
  <c r="P861" i="3"/>
  <c r="Z860" i="3"/>
  <c r="P860" i="3"/>
  <c r="Z859" i="3"/>
  <c r="P859" i="3"/>
  <c r="Z858" i="3"/>
  <c r="P858" i="3"/>
  <c r="Z857" i="3"/>
  <c r="P857" i="3"/>
  <c r="Z856" i="3"/>
  <c r="P856" i="3"/>
  <c r="Z855" i="3"/>
  <c r="P855" i="3"/>
  <c r="Z854" i="3"/>
  <c r="P854" i="3"/>
  <c r="Z853" i="3"/>
  <c r="P853" i="3"/>
  <c r="Z852" i="3"/>
  <c r="P852" i="3"/>
  <c r="Z851" i="3"/>
  <c r="P851" i="3"/>
  <c r="Z850" i="3"/>
  <c r="P850" i="3"/>
  <c r="Z849" i="3"/>
  <c r="P849" i="3"/>
  <c r="Z848" i="3"/>
  <c r="P848" i="3"/>
  <c r="Z847" i="3"/>
  <c r="P847" i="3"/>
  <c r="Z846" i="3"/>
  <c r="P846" i="3"/>
  <c r="Z845" i="3"/>
  <c r="P845" i="3"/>
  <c r="Z844" i="3"/>
  <c r="P844" i="3"/>
  <c r="Z843" i="3"/>
  <c r="P843" i="3"/>
  <c r="Z842" i="3"/>
  <c r="P842" i="3"/>
  <c r="Z841" i="3"/>
  <c r="P841" i="3"/>
  <c r="Z840" i="3"/>
  <c r="P840" i="3"/>
  <c r="Z839" i="3"/>
  <c r="P839" i="3"/>
  <c r="T839" i="3" s="1"/>
  <c r="Z838" i="3"/>
  <c r="P838" i="3"/>
  <c r="Z837" i="3"/>
  <c r="P837" i="3"/>
  <c r="Z836" i="3"/>
  <c r="P836" i="3"/>
  <c r="T836" i="3" s="1"/>
  <c r="Z835" i="3"/>
  <c r="P835" i="3"/>
  <c r="Z834" i="3"/>
  <c r="P834" i="3"/>
  <c r="Z833" i="3"/>
  <c r="P833" i="3"/>
  <c r="T833" i="3" s="1"/>
  <c r="Z832" i="3"/>
  <c r="P832" i="3"/>
  <c r="Z831" i="3"/>
  <c r="P831" i="3"/>
  <c r="Z830" i="3"/>
  <c r="P830" i="3"/>
  <c r="Z829" i="3"/>
  <c r="P829" i="3"/>
  <c r="Z828" i="3"/>
  <c r="P828" i="3"/>
  <c r="Z827" i="3"/>
  <c r="P827" i="3"/>
  <c r="Z826" i="3"/>
  <c r="P826" i="3"/>
  <c r="Z825" i="3"/>
  <c r="P825" i="3"/>
  <c r="Z824" i="3"/>
  <c r="P824" i="3"/>
  <c r="Z823" i="3"/>
  <c r="P823" i="3"/>
  <c r="Z822" i="3"/>
  <c r="P822" i="3"/>
  <c r="T822" i="3" s="1"/>
  <c r="Z821" i="3"/>
  <c r="P821" i="3"/>
  <c r="Z820" i="3"/>
  <c r="P820" i="3"/>
  <c r="T820" i="3" s="1"/>
  <c r="Z819" i="3"/>
  <c r="P819" i="3"/>
  <c r="Z818" i="3"/>
  <c r="P818" i="3"/>
  <c r="T818" i="3" s="1"/>
  <c r="Z817" i="3"/>
  <c r="P817" i="3"/>
  <c r="Z816" i="3"/>
  <c r="P816" i="3"/>
  <c r="Z815" i="3"/>
  <c r="P815" i="3"/>
  <c r="Z814" i="3"/>
  <c r="P814" i="3"/>
  <c r="Z813" i="3"/>
  <c r="P813" i="3"/>
  <c r="Z812" i="3"/>
  <c r="P812" i="3"/>
  <c r="Z811" i="3"/>
  <c r="P811" i="3"/>
  <c r="Z810" i="3"/>
  <c r="P810" i="3"/>
  <c r="Z809" i="3"/>
  <c r="P809" i="3"/>
  <c r="Z808" i="3"/>
  <c r="P808" i="3"/>
  <c r="Z807" i="3"/>
  <c r="P807" i="3"/>
  <c r="T807" i="3" s="1"/>
  <c r="Z806" i="3"/>
  <c r="P806" i="3"/>
  <c r="AB806" i="3" s="1"/>
  <c r="Z805" i="3"/>
  <c r="P805" i="3"/>
  <c r="Z804" i="3"/>
  <c r="P804" i="3"/>
  <c r="AB804" i="3" s="1"/>
  <c r="Z803" i="3"/>
  <c r="P803" i="3"/>
  <c r="Z802" i="3"/>
  <c r="P802" i="3"/>
  <c r="Z801" i="3"/>
  <c r="P801" i="3"/>
  <c r="T801" i="3" s="1"/>
  <c r="Z800" i="3"/>
  <c r="P800" i="3"/>
  <c r="Z799" i="3"/>
  <c r="P799" i="3"/>
  <c r="Q799" i="3" s="1"/>
  <c r="Z798" i="3"/>
  <c r="P798" i="3"/>
  <c r="Z797" i="3"/>
  <c r="P797" i="3"/>
  <c r="AB797" i="3" s="1"/>
  <c r="Z796" i="3"/>
  <c r="P796" i="3"/>
  <c r="T796" i="3" s="1"/>
  <c r="Z795" i="3"/>
  <c r="P795" i="3"/>
  <c r="Q795" i="3" s="1"/>
  <c r="Z794" i="3"/>
  <c r="P794" i="3"/>
  <c r="Q794" i="3" s="1"/>
  <c r="Z793" i="3"/>
  <c r="P793" i="3"/>
  <c r="Z792" i="3"/>
  <c r="P792" i="3"/>
  <c r="Z791" i="3"/>
  <c r="P791" i="3"/>
  <c r="Z790" i="3"/>
  <c r="P790" i="3"/>
  <c r="AB790" i="3" s="1"/>
  <c r="Z789" i="3"/>
  <c r="P789" i="3"/>
  <c r="AB789" i="3" s="1"/>
  <c r="Z788" i="3"/>
  <c r="P788" i="3"/>
  <c r="Z787" i="3"/>
  <c r="P787" i="3"/>
  <c r="Q787" i="3" s="1"/>
  <c r="Z786" i="3"/>
  <c r="P786" i="3"/>
  <c r="T786" i="3" s="1"/>
  <c r="Z785" i="3"/>
  <c r="P785" i="3"/>
  <c r="T785" i="3" s="1"/>
  <c r="Z784" i="3"/>
  <c r="P784" i="3"/>
  <c r="Z783" i="3"/>
  <c r="P783" i="3"/>
  <c r="Z782" i="3"/>
  <c r="P782" i="3"/>
  <c r="AB782" i="3" s="1"/>
  <c r="Z781" i="3"/>
  <c r="P781" i="3"/>
  <c r="Z780" i="3"/>
  <c r="P780" i="3"/>
  <c r="Z779" i="3"/>
  <c r="P779" i="3"/>
  <c r="Q779" i="3" s="1"/>
  <c r="Z778" i="3"/>
  <c r="P778" i="3"/>
  <c r="T778" i="3" s="1"/>
  <c r="Z777" i="3"/>
  <c r="P777" i="3"/>
  <c r="Z776" i="3"/>
  <c r="P776" i="3"/>
  <c r="Q776" i="3" s="1"/>
  <c r="Z775" i="3"/>
  <c r="P775" i="3"/>
  <c r="Z774" i="3"/>
  <c r="P774" i="3"/>
  <c r="Z773" i="3"/>
  <c r="P773" i="3"/>
  <c r="AB773" i="3" s="1"/>
  <c r="Z772" i="3"/>
  <c r="P772" i="3"/>
  <c r="T772" i="3" s="1"/>
  <c r="Z771" i="3"/>
  <c r="P771" i="3"/>
  <c r="Z770" i="3"/>
  <c r="P770" i="3"/>
  <c r="AB770" i="3" s="1"/>
  <c r="Z769" i="3"/>
  <c r="P769" i="3"/>
  <c r="Z768" i="3"/>
  <c r="P768" i="3"/>
  <c r="T768" i="3" s="1"/>
  <c r="Z767" i="3"/>
  <c r="P767" i="3"/>
  <c r="Z766" i="3"/>
  <c r="P766" i="3"/>
  <c r="AB766" i="3" s="1"/>
  <c r="Z765" i="3"/>
  <c r="P765" i="3"/>
  <c r="AB765" i="3" s="1"/>
  <c r="Z764" i="3"/>
  <c r="P764" i="3"/>
  <c r="Z763" i="3"/>
  <c r="P763" i="3"/>
  <c r="Z762" i="3"/>
  <c r="P762" i="3"/>
  <c r="Z761" i="3"/>
  <c r="P761" i="3"/>
  <c r="T761" i="3" s="1"/>
  <c r="Z760" i="3"/>
  <c r="P760" i="3"/>
  <c r="Z759" i="3"/>
  <c r="P759" i="3"/>
  <c r="Q759" i="3" s="1"/>
  <c r="Z758" i="3"/>
  <c r="P758" i="3"/>
  <c r="Q758" i="3" s="1"/>
  <c r="Z757" i="3"/>
  <c r="P757" i="3"/>
  <c r="Z756" i="3"/>
  <c r="P756" i="3"/>
  <c r="Z755" i="3"/>
  <c r="P755" i="3"/>
  <c r="AB755" i="3" s="1"/>
  <c r="Z754" i="3"/>
  <c r="P754" i="3"/>
  <c r="AB754" i="3" s="1"/>
  <c r="Z753" i="3"/>
  <c r="P753" i="3"/>
  <c r="Z752" i="3"/>
  <c r="P752" i="3"/>
  <c r="Z751" i="3"/>
  <c r="P751" i="3"/>
  <c r="Z750" i="3"/>
  <c r="P750" i="3"/>
  <c r="Z749" i="3"/>
  <c r="P749" i="3"/>
  <c r="Z748" i="3"/>
  <c r="P748" i="3"/>
  <c r="Z747" i="3"/>
  <c r="P747" i="3"/>
  <c r="AB747" i="3" s="1"/>
  <c r="Z746" i="3"/>
  <c r="P746" i="3"/>
  <c r="Q746" i="3" s="1"/>
  <c r="Z745" i="3"/>
  <c r="P745" i="3"/>
  <c r="Z744" i="3"/>
  <c r="P744" i="3"/>
  <c r="T744" i="3" s="1"/>
  <c r="Z743" i="3"/>
  <c r="P743" i="3"/>
  <c r="Z742" i="3"/>
  <c r="P742" i="3"/>
  <c r="T742" i="3" s="1"/>
  <c r="Z741" i="3"/>
  <c r="P741" i="3"/>
  <c r="Z740" i="3"/>
  <c r="P740" i="3"/>
  <c r="Z739" i="3"/>
  <c r="P739" i="3"/>
  <c r="Z738" i="3"/>
  <c r="P738" i="3"/>
  <c r="Z737" i="3"/>
  <c r="P737" i="3"/>
  <c r="T737" i="3" s="1"/>
  <c r="Z736" i="3"/>
  <c r="P736" i="3"/>
  <c r="Z735" i="3"/>
  <c r="P735" i="3"/>
  <c r="T735" i="3" s="1"/>
  <c r="Z734" i="3"/>
  <c r="P734" i="3"/>
  <c r="Z733" i="3"/>
  <c r="P733" i="3"/>
  <c r="Z732" i="3"/>
  <c r="P732" i="3"/>
  <c r="Z731" i="3"/>
  <c r="P731" i="3"/>
  <c r="Z730" i="3"/>
  <c r="P730" i="3"/>
  <c r="T730" i="3" s="1"/>
  <c r="Z729" i="3"/>
  <c r="P729" i="3"/>
  <c r="Z728" i="3"/>
  <c r="P728" i="3"/>
  <c r="Z727" i="3"/>
  <c r="P727" i="3"/>
  <c r="Z726" i="3"/>
  <c r="P726" i="3"/>
  <c r="Z725" i="3"/>
  <c r="P725" i="3"/>
  <c r="Z724" i="3"/>
  <c r="P724" i="3"/>
  <c r="T724" i="3" s="1"/>
  <c r="Z723" i="3"/>
  <c r="P723" i="3"/>
  <c r="T723" i="3" s="1"/>
  <c r="Z722" i="3"/>
  <c r="P722" i="3"/>
  <c r="Z721" i="3"/>
  <c r="P721" i="3"/>
  <c r="Z720" i="3"/>
  <c r="P720" i="3"/>
  <c r="Z719" i="3"/>
  <c r="P719" i="3"/>
  <c r="Z718" i="3"/>
  <c r="P718" i="3"/>
  <c r="Z717" i="3"/>
  <c r="P717" i="3"/>
  <c r="T717" i="3" s="1"/>
  <c r="Z716" i="3"/>
  <c r="P716" i="3"/>
  <c r="T716" i="3" s="1"/>
  <c r="Z715" i="3"/>
  <c r="P715" i="3"/>
  <c r="T715" i="3" s="1"/>
  <c r="Z714" i="3"/>
  <c r="P714" i="3"/>
  <c r="Z713" i="3"/>
  <c r="P713" i="3"/>
  <c r="Z712" i="3"/>
  <c r="P712" i="3"/>
  <c r="Z711" i="3"/>
  <c r="P711" i="3"/>
  <c r="T711" i="3" s="1"/>
  <c r="Z710" i="3"/>
  <c r="P710" i="3"/>
  <c r="T710" i="3" s="1"/>
  <c r="Z709" i="3"/>
  <c r="P709" i="3"/>
  <c r="Z708" i="3"/>
  <c r="P708" i="3"/>
  <c r="T708" i="3" s="1"/>
  <c r="Z707" i="3"/>
  <c r="P707" i="3"/>
  <c r="T707" i="3" s="1"/>
  <c r="Z706" i="3"/>
  <c r="P706" i="3"/>
  <c r="Z705" i="3"/>
  <c r="P705" i="3"/>
  <c r="Z704" i="3"/>
  <c r="P704" i="3"/>
  <c r="Z703" i="3"/>
  <c r="P703" i="3"/>
  <c r="T703" i="3" s="1"/>
  <c r="Z702" i="3"/>
  <c r="P702" i="3"/>
  <c r="Z701" i="3"/>
  <c r="P701" i="3"/>
  <c r="Z700" i="3"/>
  <c r="P700" i="3"/>
  <c r="T700" i="3" s="1"/>
  <c r="Z699" i="3"/>
  <c r="P699" i="3"/>
  <c r="Z698" i="3"/>
  <c r="P698" i="3"/>
  <c r="Z697" i="3"/>
  <c r="P697" i="3"/>
  <c r="Z696" i="3"/>
  <c r="P696" i="3"/>
  <c r="Z695" i="3"/>
  <c r="P695" i="3"/>
  <c r="Z694" i="3"/>
  <c r="P694" i="3"/>
  <c r="Z693" i="3"/>
  <c r="P693" i="3"/>
  <c r="Z692" i="3"/>
  <c r="P692" i="3"/>
  <c r="T692" i="3" s="1"/>
  <c r="Z691" i="3"/>
  <c r="P691" i="3"/>
  <c r="Z690" i="3"/>
  <c r="P690" i="3"/>
  <c r="Z689" i="3"/>
  <c r="P689" i="3"/>
  <c r="Z688" i="3"/>
  <c r="P688" i="3"/>
  <c r="Z687" i="3"/>
  <c r="P687" i="3"/>
  <c r="Z686" i="3"/>
  <c r="P686" i="3"/>
  <c r="Z685" i="3"/>
  <c r="P685" i="3"/>
  <c r="Z684" i="3"/>
  <c r="P684" i="3"/>
  <c r="T684" i="3" s="1"/>
  <c r="Z683" i="3"/>
  <c r="P683" i="3"/>
  <c r="Z682" i="3"/>
  <c r="P682" i="3"/>
  <c r="T682" i="3" s="1"/>
  <c r="Z681" i="3"/>
  <c r="P681" i="3"/>
  <c r="Z680" i="3"/>
  <c r="P680" i="3"/>
  <c r="Z679" i="3"/>
  <c r="P679" i="3"/>
  <c r="Z678" i="3"/>
  <c r="P678" i="3"/>
  <c r="Z677" i="3"/>
  <c r="P677" i="3"/>
  <c r="AB677" i="3" s="1"/>
  <c r="Z676" i="3"/>
  <c r="P676" i="3"/>
  <c r="Z675" i="3"/>
  <c r="P675" i="3"/>
  <c r="AB675" i="3" s="1"/>
  <c r="Z674" i="3"/>
  <c r="P674" i="3"/>
  <c r="Q674" i="3" s="1"/>
  <c r="Z673" i="3"/>
  <c r="P673" i="3"/>
  <c r="AB673" i="3" s="1"/>
  <c r="Z672" i="3"/>
  <c r="P672" i="3"/>
  <c r="Z671" i="3"/>
  <c r="P671" i="3"/>
  <c r="AB671" i="3" s="1"/>
  <c r="Z670" i="3"/>
  <c r="P670" i="3"/>
  <c r="Z669" i="3"/>
  <c r="P669" i="3"/>
  <c r="Z668" i="3"/>
  <c r="P668" i="3"/>
  <c r="Z667" i="3"/>
  <c r="P667" i="3"/>
  <c r="Z666" i="3"/>
  <c r="P666" i="3"/>
  <c r="Z665" i="3"/>
  <c r="P665" i="3"/>
  <c r="Z664" i="3"/>
  <c r="P664" i="3"/>
  <c r="Z663" i="3"/>
  <c r="P663" i="3"/>
  <c r="Z662" i="3"/>
  <c r="P662" i="3"/>
  <c r="Z661" i="3"/>
  <c r="P661" i="3"/>
  <c r="Z660" i="3"/>
  <c r="P660" i="3"/>
  <c r="Z659" i="3"/>
  <c r="P659" i="3"/>
  <c r="Z658" i="3"/>
  <c r="P658" i="3"/>
  <c r="T658" i="3" s="1"/>
  <c r="Z657" i="3"/>
  <c r="P657" i="3"/>
  <c r="Z656" i="3"/>
  <c r="P656" i="3"/>
  <c r="Z655" i="3"/>
  <c r="P655" i="3"/>
  <c r="Z654" i="3"/>
  <c r="P654" i="3"/>
  <c r="Z653" i="3"/>
  <c r="P653" i="3"/>
  <c r="Z652" i="3"/>
  <c r="P652" i="3"/>
  <c r="Z651" i="3"/>
  <c r="P651" i="3"/>
  <c r="Z650" i="3"/>
  <c r="P650" i="3"/>
  <c r="Z649" i="3"/>
  <c r="P649" i="3"/>
  <c r="Z648" i="3"/>
  <c r="P648" i="3"/>
  <c r="T648" i="3" s="1"/>
  <c r="Z647" i="3"/>
  <c r="P647" i="3"/>
  <c r="Z646" i="3"/>
  <c r="P646" i="3"/>
  <c r="Z645" i="3"/>
  <c r="P645" i="3"/>
  <c r="Z644" i="3"/>
  <c r="P644" i="3"/>
  <c r="Z643" i="3"/>
  <c r="P643" i="3"/>
  <c r="Z642" i="3"/>
  <c r="P642" i="3"/>
  <c r="Z641" i="3"/>
  <c r="P641" i="3"/>
  <c r="Z640" i="3"/>
  <c r="P640" i="3"/>
  <c r="T640" i="3" s="1"/>
  <c r="Z639" i="3"/>
  <c r="P639" i="3"/>
  <c r="Z638" i="3"/>
  <c r="P638" i="3"/>
  <c r="Z637" i="3"/>
  <c r="P637" i="3"/>
  <c r="Z636" i="3"/>
  <c r="P636" i="3"/>
  <c r="T636" i="3" s="1"/>
  <c r="Z635" i="3"/>
  <c r="P635" i="3"/>
  <c r="Z634" i="3"/>
  <c r="P634" i="3"/>
  <c r="Z633" i="3"/>
  <c r="P633" i="3"/>
  <c r="T633" i="3" s="1"/>
  <c r="Z632" i="3"/>
  <c r="P632" i="3"/>
  <c r="Q632" i="3" s="1"/>
  <c r="Z631" i="3"/>
  <c r="P631" i="3"/>
  <c r="Z630" i="3"/>
  <c r="P630" i="3"/>
  <c r="T630" i="3" s="1"/>
  <c r="Z629" i="3"/>
  <c r="P629" i="3"/>
  <c r="Q629" i="3" s="1"/>
  <c r="Z628" i="3"/>
  <c r="P628" i="3"/>
  <c r="Z627" i="3"/>
  <c r="P627" i="3"/>
  <c r="Z626" i="3"/>
  <c r="P626" i="3"/>
  <c r="Z625" i="3"/>
  <c r="P625" i="3"/>
  <c r="Z624" i="3"/>
  <c r="P624" i="3"/>
  <c r="Z623" i="3"/>
  <c r="P623" i="3"/>
  <c r="Z622" i="3"/>
  <c r="P622" i="3"/>
  <c r="T622" i="3" s="1"/>
  <c r="Z621" i="3"/>
  <c r="P621" i="3"/>
  <c r="Z620" i="3"/>
  <c r="P620" i="3"/>
  <c r="Z619" i="3"/>
  <c r="P619" i="3"/>
  <c r="Z618" i="3"/>
  <c r="P618" i="3"/>
  <c r="Z617" i="3"/>
  <c r="P617" i="3"/>
  <c r="Z616" i="3"/>
  <c r="P616" i="3"/>
  <c r="Q616" i="3" s="1"/>
  <c r="Z615" i="3"/>
  <c r="P615" i="3"/>
  <c r="Z614" i="3"/>
  <c r="P614" i="3"/>
  <c r="Z613" i="3"/>
  <c r="P613" i="3"/>
  <c r="Q613" i="3" s="1"/>
  <c r="Z612" i="3"/>
  <c r="P612" i="3"/>
  <c r="Z611" i="3"/>
  <c r="P611" i="3"/>
  <c r="Z610" i="3"/>
  <c r="P610" i="3"/>
  <c r="T610" i="3" s="1"/>
  <c r="Z609" i="3"/>
  <c r="P609" i="3"/>
  <c r="T609" i="3" s="1"/>
  <c r="Z608" i="3"/>
  <c r="P608" i="3"/>
  <c r="Z607" i="3"/>
  <c r="P607" i="3"/>
  <c r="T607" i="3" s="1"/>
  <c r="Z606" i="3"/>
  <c r="P606" i="3"/>
  <c r="Z605" i="3"/>
  <c r="P605" i="3"/>
  <c r="Z604" i="3"/>
  <c r="P604" i="3"/>
  <c r="Q604" i="3" s="1"/>
  <c r="Z603" i="3"/>
  <c r="P603" i="3"/>
  <c r="Z602" i="3"/>
  <c r="P602" i="3"/>
  <c r="Z601" i="3"/>
  <c r="P601" i="3"/>
  <c r="AB601" i="3" s="1"/>
  <c r="Z600" i="3"/>
  <c r="P600" i="3"/>
  <c r="Z599" i="3"/>
  <c r="P599" i="3"/>
  <c r="AB599" i="3" s="1"/>
  <c r="Z598" i="3"/>
  <c r="P598" i="3"/>
  <c r="T598" i="3" s="1"/>
  <c r="Z597" i="3"/>
  <c r="P597" i="3"/>
  <c r="Z596" i="3"/>
  <c r="P596" i="3"/>
  <c r="Z595" i="3"/>
  <c r="P595" i="3"/>
  <c r="Z594" i="3"/>
  <c r="P594" i="3"/>
  <c r="Z593" i="3"/>
  <c r="P593" i="3"/>
  <c r="Z592" i="3"/>
  <c r="P592" i="3"/>
  <c r="Z591" i="3"/>
  <c r="P591" i="3"/>
  <c r="Z590" i="3"/>
  <c r="P590" i="3"/>
  <c r="AB590" i="3" s="1"/>
  <c r="Z589" i="3"/>
  <c r="P589" i="3"/>
  <c r="Z588" i="3"/>
  <c r="P588" i="3"/>
  <c r="Z587" i="3"/>
  <c r="P587" i="3"/>
  <c r="Z586" i="3"/>
  <c r="P586" i="3"/>
  <c r="Z585" i="3"/>
  <c r="P585" i="3"/>
  <c r="AB585" i="3" s="1"/>
  <c r="Z584" i="3"/>
  <c r="P584" i="3"/>
  <c r="AB584" i="3" s="1"/>
  <c r="Z583" i="3"/>
  <c r="P583" i="3"/>
  <c r="AB583" i="3" s="1"/>
  <c r="Z582" i="3"/>
  <c r="P582" i="3"/>
  <c r="Z581" i="3"/>
  <c r="P581" i="3"/>
  <c r="Q581" i="3" s="1"/>
  <c r="Z580" i="3"/>
  <c r="P580" i="3"/>
  <c r="Z579" i="3"/>
  <c r="P579" i="3"/>
  <c r="Q579" i="3" s="1"/>
  <c r="Z578" i="3"/>
  <c r="P578" i="3"/>
  <c r="Z577" i="3"/>
  <c r="P577" i="3"/>
  <c r="Z576" i="3"/>
  <c r="P576" i="3"/>
  <c r="Q576" i="3" s="1"/>
  <c r="Z575" i="3"/>
  <c r="P575" i="3"/>
  <c r="T575" i="3" s="1"/>
  <c r="Z574" i="3"/>
  <c r="P574" i="3"/>
  <c r="Q574" i="3" s="1"/>
  <c r="Z573" i="3"/>
  <c r="P573" i="3"/>
  <c r="Q573" i="3" s="1"/>
  <c r="Z572" i="3"/>
  <c r="P572" i="3"/>
  <c r="Z571" i="3"/>
  <c r="P571" i="3"/>
  <c r="Z570" i="3"/>
  <c r="P570" i="3"/>
  <c r="Z569" i="3"/>
  <c r="P569" i="3"/>
  <c r="T569" i="3" s="1"/>
  <c r="Z568" i="3"/>
  <c r="P568" i="3"/>
  <c r="Q568" i="3" s="1"/>
  <c r="Z567" i="3"/>
  <c r="P567" i="3"/>
  <c r="T567" i="3" s="1"/>
  <c r="Z566" i="3"/>
  <c r="P566" i="3"/>
  <c r="Z565" i="3"/>
  <c r="P565" i="3"/>
  <c r="T565" i="3" s="1"/>
  <c r="Z564" i="3"/>
  <c r="P564" i="3"/>
  <c r="Z563" i="3"/>
  <c r="P563" i="3"/>
  <c r="Z562" i="3"/>
  <c r="P562" i="3"/>
  <c r="Z561" i="3"/>
  <c r="P561" i="3"/>
  <c r="AB561" i="3" s="1"/>
  <c r="Z560" i="3"/>
  <c r="P560" i="3"/>
  <c r="AB560" i="3" s="1"/>
  <c r="Z559" i="3"/>
  <c r="P559" i="3"/>
  <c r="Z558" i="3"/>
  <c r="P558" i="3"/>
  <c r="Z557" i="3"/>
  <c r="P557" i="3"/>
  <c r="T557" i="3" s="1"/>
  <c r="Z556" i="3"/>
  <c r="P556" i="3"/>
  <c r="Q556" i="3" s="1"/>
  <c r="Z555" i="3"/>
  <c r="P555" i="3"/>
  <c r="Z554" i="3"/>
  <c r="P554" i="3"/>
  <c r="Z553" i="3"/>
  <c r="P553" i="3"/>
  <c r="T553" i="3" s="1"/>
  <c r="Z552" i="3"/>
  <c r="P552" i="3"/>
  <c r="Q552" i="3" s="1"/>
  <c r="Z551" i="3"/>
  <c r="P551" i="3"/>
  <c r="Q551" i="3" s="1"/>
  <c r="Z550" i="3"/>
  <c r="P550" i="3"/>
  <c r="Z549" i="3"/>
  <c r="P549" i="3"/>
  <c r="Z548" i="3"/>
  <c r="P548" i="3"/>
  <c r="Z547" i="3"/>
  <c r="P547" i="3"/>
  <c r="Z546" i="3"/>
  <c r="P546" i="3"/>
  <c r="Z545" i="3"/>
  <c r="P545" i="3"/>
  <c r="T545" i="3" s="1"/>
  <c r="Z544" i="3"/>
  <c r="P544" i="3"/>
  <c r="Q544" i="3" s="1"/>
  <c r="Z543" i="3"/>
  <c r="P543" i="3"/>
  <c r="Q543" i="3" s="1"/>
  <c r="Z542" i="3"/>
  <c r="P542" i="3"/>
  <c r="Z541" i="3"/>
  <c r="P541" i="3"/>
  <c r="AB541" i="3" s="1"/>
  <c r="Z540" i="3"/>
  <c r="P540" i="3"/>
  <c r="AB540" i="3" s="1"/>
  <c r="Z539" i="3"/>
  <c r="P539" i="3"/>
  <c r="Z538" i="3"/>
  <c r="P538" i="3"/>
  <c r="Z537" i="3"/>
  <c r="P537" i="3"/>
  <c r="Z536" i="3"/>
  <c r="P536" i="3"/>
  <c r="T536" i="3" s="1"/>
  <c r="Z535" i="3"/>
  <c r="P535" i="3"/>
  <c r="T535" i="3" s="1"/>
  <c r="Z534" i="3"/>
  <c r="P534" i="3"/>
  <c r="Z533" i="3"/>
  <c r="P533" i="3"/>
  <c r="T533" i="3" s="1"/>
  <c r="Z532" i="3"/>
  <c r="P532" i="3"/>
  <c r="T532" i="3" s="1"/>
  <c r="Z531" i="3"/>
  <c r="P531" i="3"/>
  <c r="Z530" i="3"/>
  <c r="P530" i="3"/>
  <c r="Z529" i="3"/>
  <c r="P529" i="3"/>
  <c r="AB529" i="3" s="1"/>
  <c r="Z528" i="3"/>
  <c r="P528" i="3"/>
  <c r="AB528" i="3" s="1"/>
  <c r="Z527" i="3"/>
  <c r="P527" i="3"/>
  <c r="Q527" i="3" s="1"/>
  <c r="Z526" i="3"/>
  <c r="P526" i="3"/>
  <c r="T526" i="3" s="1"/>
  <c r="Z525" i="3"/>
  <c r="P525" i="3"/>
  <c r="T525" i="3" s="1"/>
  <c r="Z524" i="3"/>
  <c r="P524" i="3"/>
  <c r="Z523" i="3"/>
  <c r="P523" i="3"/>
  <c r="Z522" i="3"/>
  <c r="P522" i="3"/>
  <c r="Z521" i="3"/>
  <c r="P521" i="3"/>
  <c r="Z520" i="3"/>
  <c r="P520" i="3"/>
  <c r="Q520" i="3" s="1"/>
  <c r="Z519" i="3"/>
  <c r="P519" i="3"/>
  <c r="Z518" i="3"/>
  <c r="P518" i="3"/>
  <c r="Z517" i="3"/>
  <c r="P517" i="3"/>
  <c r="T517" i="3" s="1"/>
  <c r="Z516" i="3"/>
  <c r="P516" i="3"/>
  <c r="Z515" i="3"/>
  <c r="P515" i="3"/>
  <c r="AB515" i="3" s="1"/>
  <c r="Z514" i="3"/>
  <c r="P514" i="3"/>
  <c r="Z513" i="3"/>
  <c r="P513" i="3"/>
  <c r="Q513" i="3" s="1"/>
  <c r="Z512" i="3"/>
  <c r="P512" i="3"/>
  <c r="T512" i="3" s="1"/>
  <c r="Z511" i="3"/>
  <c r="P511" i="3"/>
  <c r="Z510" i="3"/>
  <c r="P510" i="3"/>
  <c r="Z509" i="3"/>
  <c r="P509" i="3"/>
  <c r="T509" i="3" s="1"/>
  <c r="Z508" i="3"/>
  <c r="P508" i="3"/>
  <c r="Z507" i="3"/>
  <c r="P507" i="3"/>
  <c r="AB507" i="3" s="1"/>
  <c r="Z506" i="3"/>
  <c r="P506" i="3"/>
  <c r="AB506" i="3" s="1"/>
  <c r="Z505" i="3"/>
  <c r="P505" i="3"/>
  <c r="AB505" i="3" s="1"/>
  <c r="Z504" i="3"/>
  <c r="P504" i="3"/>
  <c r="Z503" i="3"/>
  <c r="P503" i="3"/>
  <c r="Z502" i="3"/>
  <c r="P502" i="3"/>
  <c r="Z501" i="3"/>
  <c r="P501" i="3"/>
  <c r="Z500" i="3"/>
  <c r="P500" i="3"/>
  <c r="Z499" i="3"/>
  <c r="P499" i="3"/>
  <c r="Z498" i="3"/>
  <c r="P498" i="3"/>
  <c r="AB498" i="3" s="1"/>
  <c r="Z497" i="3"/>
  <c r="P497" i="3"/>
  <c r="AB497" i="3" s="1"/>
  <c r="Z496" i="3"/>
  <c r="P496" i="3"/>
  <c r="T496" i="3" s="1"/>
  <c r="Z495" i="3"/>
  <c r="P495" i="3"/>
  <c r="Z494" i="3"/>
  <c r="P494" i="3"/>
  <c r="Z493" i="3"/>
  <c r="P493" i="3"/>
  <c r="Z492" i="3"/>
  <c r="P492" i="3"/>
  <c r="Z491" i="3"/>
  <c r="P491" i="3"/>
  <c r="AB491" i="3" s="1"/>
  <c r="Z490" i="3"/>
  <c r="P490" i="3"/>
  <c r="Z489" i="3"/>
  <c r="P489" i="3"/>
  <c r="Z488" i="3"/>
  <c r="P488" i="3"/>
  <c r="Z487" i="3"/>
  <c r="P487" i="3"/>
  <c r="AB487" i="3" s="1"/>
  <c r="Z486" i="3"/>
  <c r="P486" i="3"/>
  <c r="Z485" i="3"/>
  <c r="P485" i="3"/>
  <c r="Z484" i="3"/>
  <c r="P484" i="3"/>
  <c r="Z483" i="3"/>
  <c r="P483" i="3"/>
  <c r="T483" i="3" s="1"/>
  <c r="Z482" i="3"/>
  <c r="P482" i="3"/>
  <c r="T482" i="3" s="1"/>
  <c r="Z481" i="3"/>
  <c r="P481" i="3"/>
  <c r="Z480" i="3"/>
  <c r="P480" i="3"/>
  <c r="Z479" i="3"/>
  <c r="P479" i="3"/>
  <c r="AB479" i="3" s="1"/>
  <c r="Z478" i="3"/>
  <c r="P478" i="3"/>
  <c r="Z477" i="3"/>
  <c r="P477" i="3"/>
  <c r="Z476" i="3"/>
  <c r="P476" i="3"/>
  <c r="Q476" i="3" s="1"/>
  <c r="Z475" i="3"/>
  <c r="P475" i="3"/>
  <c r="Z474" i="3"/>
  <c r="P474" i="3"/>
  <c r="Z473" i="3"/>
  <c r="P473" i="3"/>
  <c r="Z472" i="3"/>
  <c r="P472" i="3"/>
  <c r="Z471" i="3"/>
  <c r="P471" i="3"/>
  <c r="Z470" i="3"/>
  <c r="P470" i="3"/>
  <c r="AB470" i="3" s="1"/>
  <c r="Z469" i="3"/>
  <c r="P469" i="3"/>
  <c r="Z468" i="3"/>
  <c r="P468" i="3"/>
  <c r="Z467" i="3"/>
  <c r="P467" i="3"/>
  <c r="Z466" i="3"/>
  <c r="P466" i="3"/>
  <c r="Z465" i="3"/>
  <c r="P465" i="3"/>
  <c r="Z464" i="3"/>
  <c r="P464" i="3"/>
  <c r="Z463" i="3"/>
  <c r="P463" i="3"/>
  <c r="Z462" i="3"/>
  <c r="P462" i="3"/>
  <c r="Z461" i="3"/>
  <c r="P461" i="3"/>
  <c r="Z460" i="3"/>
  <c r="P460" i="3"/>
  <c r="Z459" i="3"/>
  <c r="P459" i="3"/>
  <c r="AB459" i="3" s="1"/>
  <c r="Z458" i="3"/>
  <c r="P458" i="3"/>
  <c r="Z457" i="3"/>
  <c r="P457" i="3"/>
  <c r="Z456" i="3"/>
  <c r="P456" i="3"/>
  <c r="Q456" i="3" s="1"/>
  <c r="Z455" i="3"/>
  <c r="P455" i="3"/>
  <c r="Z454" i="3"/>
  <c r="P454" i="3"/>
  <c r="Z453" i="3"/>
  <c r="P453" i="3"/>
  <c r="Z452" i="3"/>
  <c r="P452" i="3"/>
  <c r="Z451" i="3"/>
  <c r="P451" i="3"/>
  <c r="Q451" i="3" s="1"/>
  <c r="Z450" i="3"/>
  <c r="P450" i="3"/>
  <c r="Z449" i="3"/>
  <c r="P449" i="3"/>
  <c r="Z448" i="3"/>
  <c r="P448" i="3"/>
  <c r="Z447" i="3"/>
  <c r="P447" i="3"/>
  <c r="Z446" i="3"/>
  <c r="P446" i="3"/>
  <c r="T446" i="3" s="1"/>
  <c r="Z445" i="3"/>
  <c r="P445" i="3"/>
  <c r="Z444" i="3"/>
  <c r="P444" i="3"/>
  <c r="Z443" i="3"/>
  <c r="P443" i="3"/>
  <c r="Q443" i="3" s="1"/>
  <c r="Z442" i="3"/>
  <c r="P442" i="3"/>
  <c r="Q442" i="3" s="1"/>
  <c r="Z441" i="3"/>
  <c r="P441" i="3"/>
  <c r="Z440" i="3"/>
  <c r="P440" i="3"/>
  <c r="Z439" i="3"/>
  <c r="P439" i="3"/>
  <c r="Z438" i="3"/>
  <c r="P438" i="3"/>
  <c r="Z437" i="3"/>
  <c r="P437" i="3"/>
  <c r="Z436" i="3"/>
  <c r="P436" i="3"/>
  <c r="Z435" i="3"/>
  <c r="P435" i="3"/>
  <c r="Q435" i="3" s="1"/>
  <c r="Z434" i="3"/>
  <c r="P434" i="3"/>
  <c r="Z433" i="3"/>
  <c r="P433" i="3"/>
  <c r="Z432" i="3"/>
  <c r="P432" i="3"/>
  <c r="AB432" i="3" s="1"/>
  <c r="Z431" i="3"/>
  <c r="P431" i="3"/>
  <c r="Q431" i="3" s="1"/>
  <c r="Z430" i="3"/>
  <c r="P430" i="3"/>
  <c r="Z429" i="3"/>
  <c r="P429" i="3"/>
  <c r="Z428" i="3"/>
  <c r="P428" i="3"/>
  <c r="T428" i="3" s="1"/>
  <c r="Z427" i="3"/>
  <c r="P427" i="3"/>
  <c r="Z426" i="3"/>
  <c r="P426" i="3"/>
  <c r="Z425" i="3"/>
  <c r="P425" i="3"/>
  <c r="AB425" i="3" s="1"/>
  <c r="Z424" i="3"/>
  <c r="P424" i="3"/>
  <c r="Q424" i="3" s="1"/>
  <c r="Z423" i="3"/>
  <c r="P423" i="3"/>
  <c r="Z422" i="3"/>
  <c r="P422" i="3"/>
  <c r="T422" i="3" s="1"/>
  <c r="Z421" i="3"/>
  <c r="P421" i="3"/>
  <c r="Q421" i="3" s="1"/>
  <c r="Z420" i="3"/>
  <c r="P420" i="3"/>
  <c r="T420" i="3" s="1"/>
  <c r="Z419" i="3"/>
  <c r="P419" i="3"/>
  <c r="Z418" i="3"/>
  <c r="P418" i="3"/>
  <c r="AB418" i="3" s="1"/>
  <c r="Z417" i="3"/>
  <c r="P417" i="3"/>
  <c r="Z416" i="3"/>
  <c r="P416" i="3"/>
  <c r="Z415" i="3"/>
  <c r="P415" i="3"/>
  <c r="Z414" i="3"/>
  <c r="P414" i="3"/>
  <c r="Z413" i="3"/>
  <c r="P413" i="3"/>
  <c r="Z412" i="3"/>
  <c r="P412" i="3"/>
  <c r="AB412" i="3" s="1"/>
  <c r="Z411" i="3"/>
  <c r="P411" i="3"/>
  <c r="Z410" i="3"/>
  <c r="P410" i="3"/>
  <c r="Z409" i="3"/>
  <c r="P409" i="3"/>
  <c r="AB409" i="3" s="1"/>
  <c r="Z408" i="3"/>
  <c r="P408" i="3"/>
  <c r="Z407" i="3"/>
  <c r="P407" i="3"/>
  <c r="Q407" i="3" s="1"/>
  <c r="Z406" i="3"/>
  <c r="P406" i="3"/>
  <c r="T406" i="3" s="1"/>
  <c r="Z405" i="3"/>
  <c r="P405" i="3"/>
  <c r="T405" i="3" s="1"/>
  <c r="Z404" i="3"/>
  <c r="P404" i="3"/>
  <c r="Z403" i="3"/>
  <c r="P403" i="3"/>
  <c r="T403" i="3" s="1"/>
  <c r="Z402" i="3"/>
  <c r="P402" i="3"/>
  <c r="Z401" i="3"/>
  <c r="P401" i="3"/>
  <c r="Z400" i="3"/>
  <c r="P400" i="3"/>
  <c r="Z399" i="3"/>
  <c r="P399" i="3"/>
  <c r="Z398" i="3"/>
  <c r="P398" i="3"/>
  <c r="Z397" i="3"/>
  <c r="P397" i="3"/>
  <c r="Z396" i="3"/>
  <c r="P396" i="3"/>
  <c r="Z395" i="3"/>
  <c r="P395" i="3"/>
  <c r="Z394" i="3"/>
  <c r="P394" i="3"/>
  <c r="Z393" i="3"/>
  <c r="P393" i="3"/>
  <c r="Z392" i="3"/>
  <c r="P392" i="3"/>
  <c r="Z391" i="3"/>
  <c r="P391" i="3"/>
  <c r="Z390" i="3"/>
  <c r="P390" i="3"/>
  <c r="Z389" i="3"/>
  <c r="P389" i="3"/>
  <c r="Z388" i="3"/>
  <c r="P388" i="3"/>
  <c r="Z387" i="3"/>
  <c r="P387" i="3"/>
  <c r="Z386" i="3"/>
  <c r="P386" i="3"/>
  <c r="Z385" i="3"/>
  <c r="P385" i="3"/>
  <c r="Z384" i="3"/>
  <c r="P384" i="3"/>
  <c r="Z383" i="3"/>
  <c r="P383" i="3"/>
  <c r="T383" i="3" s="1"/>
  <c r="Z382" i="3"/>
  <c r="P382" i="3"/>
  <c r="T382" i="3" s="1"/>
  <c r="Z381" i="3"/>
  <c r="P381" i="3"/>
  <c r="Z380" i="3"/>
  <c r="P380" i="3"/>
  <c r="Z379" i="3"/>
  <c r="P379" i="3"/>
  <c r="Z378" i="3"/>
  <c r="P378" i="3"/>
  <c r="Z377" i="3"/>
  <c r="P377" i="3"/>
  <c r="Z376" i="3"/>
  <c r="P376" i="3"/>
  <c r="Z375" i="3"/>
  <c r="P375" i="3"/>
  <c r="T375" i="3" s="1"/>
  <c r="Z374" i="3"/>
  <c r="P374" i="3"/>
  <c r="Z373" i="3"/>
  <c r="P373" i="3"/>
  <c r="Z372" i="3"/>
  <c r="P372" i="3"/>
  <c r="Z371" i="3"/>
  <c r="P371" i="3"/>
  <c r="Z370" i="3"/>
  <c r="P370" i="3"/>
  <c r="Z369" i="3"/>
  <c r="P369" i="3"/>
  <c r="Z368" i="3"/>
  <c r="P368" i="3"/>
  <c r="Z367" i="3"/>
  <c r="P367" i="3"/>
  <c r="Z366" i="3"/>
  <c r="P366" i="3"/>
  <c r="Z365" i="3"/>
  <c r="P365" i="3"/>
  <c r="T365" i="3" s="1"/>
  <c r="Z364" i="3"/>
  <c r="P364" i="3"/>
  <c r="Z363" i="3"/>
  <c r="P363" i="3"/>
  <c r="Z362" i="3"/>
  <c r="P362" i="3"/>
  <c r="Z361" i="3"/>
  <c r="P361" i="3"/>
  <c r="Z360" i="3"/>
  <c r="P360" i="3"/>
  <c r="Z359" i="3"/>
  <c r="P359" i="3"/>
  <c r="T359" i="3" s="1"/>
  <c r="Z358" i="3"/>
  <c r="P358" i="3"/>
  <c r="Z357" i="3"/>
  <c r="P357" i="3"/>
  <c r="Z356" i="3"/>
  <c r="P356" i="3"/>
  <c r="Z355" i="3"/>
  <c r="P355" i="3"/>
  <c r="Z354" i="3"/>
  <c r="P354" i="3"/>
  <c r="Z353" i="3"/>
  <c r="P353" i="3"/>
  <c r="T353" i="3" s="1"/>
  <c r="Z352" i="3"/>
  <c r="P352" i="3"/>
  <c r="Z351" i="3"/>
  <c r="P351" i="3"/>
  <c r="Z350" i="3"/>
  <c r="P350" i="3"/>
  <c r="Z349" i="3"/>
  <c r="P349" i="3"/>
  <c r="T349" i="3" s="1"/>
  <c r="Z348" i="3"/>
  <c r="P348" i="3"/>
  <c r="Z347" i="3"/>
  <c r="P347" i="3"/>
  <c r="Z346" i="3"/>
  <c r="P346" i="3"/>
  <c r="Z345" i="3"/>
  <c r="P345" i="3"/>
  <c r="T345" i="3" s="1"/>
  <c r="Z344" i="3"/>
  <c r="P344" i="3"/>
  <c r="Z343" i="3"/>
  <c r="P343" i="3"/>
  <c r="Z342" i="3"/>
  <c r="P342" i="3"/>
  <c r="T342" i="3" s="1"/>
  <c r="Z341" i="3"/>
  <c r="P341" i="3"/>
  <c r="Z340" i="3"/>
  <c r="P340" i="3"/>
  <c r="Z339" i="3"/>
  <c r="P339" i="3"/>
  <c r="Z338" i="3"/>
  <c r="P338" i="3"/>
  <c r="T338" i="3" s="1"/>
  <c r="Z337" i="3"/>
  <c r="P337" i="3"/>
  <c r="T337" i="3" s="1"/>
  <c r="Z336" i="3"/>
  <c r="P336" i="3"/>
  <c r="Z335" i="3"/>
  <c r="P335" i="3"/>
  <c r="Z334" i="3"/>
  <c r="P334" i="3"/>
  <c r="T334" i="3" s="1"/>
  <c r="Z333" i="3"/>
  <c r="P333" i="3"/>
  <c r="Z332" i="3"/>
  <c r="P332" i="3"/>
  <c r="Q332" i="3" s="1"/>
  <c r="Z331" i="3"/>
  <c r="P331" i="3"/>
  <c r="Z330" i="3"/>
  <c r="P330" i="3"/>
  <c r="Z329" i="3"/>
  <c r="P329" i="3"/>
  <c r="T329" i="3" s="1"/>
  <c r="Z328" i="3"/>
  <c r="P328" i="3"/>
  <c r="Z327" i="3"/>
  <c r="P327" i="3"/>
  <c r="Z326" i="3"/>
  <c r="P326" i="3"/>
  <c r="Q326" i="3" s="1"/>
  <c r="Z325" i="3"/>
  <c r="P325" i="3"/>
  <c r="Z324" i="3"/>
  <c r="P324" i="3"/>
  <c r="Z323" i="3"/>
  <c r="P323" i="3"/>
  <c r="T323" i="3" s="1"/>
  <c r="Z322" i="3"/>
  <c r="P322" i="3"/>
  <c r="T322" i="3" s="1"/>
  <c r="Z321" i="3"/>
  <c r="P321" i="3"/>
  <c r="Z320" i="3"/>
  <c r="P320" i="3"/>
  <c r="T320" i="3" s="1"/>
  <c r="Z319" i="3"/>
  <c r="P319" i="3"/>
  <c r="T319" i="3" s="1"/>
  <c r="Z318" i="3"/>
  <c r="P318" i="3"/>
  <c r="Z317" i="3"/>
  <c r="P317" i="3"/>
  <c r="Z316" i="3"/>
  <c r="P316" i="3"/>
  <c r="Z315" i="3"/>
  <c r="P315" i="3"/>
  <c r="Z314" i="3"/>
  <c r="P314" i="3"/>
  <c r="Z313" i="3"/>
  <c r="P313" i="3"/>
  <c r="T313" i="3" s="1"/>
  <c r="Z312" i="3"/>
  <c r="P312" i="3"/>
  <c r="Z311" i="3"/>
  <c r="P311" i="3"/>
  <c r="T311" i="3" s="1"/>
  <c r="Z310" i="3"/>
  <c r="P310" i="3"/>
  <c r="Z309" i="3"/>
  <c r="P309" i="3"/>
  <c r="T309" i="3" s="1"/>
  <c r="Z308" i="3"/>
  <c r="P308" i="3"/>
  <c r="Z307" i="3"/>
  <c r="P307" i="3"/>
  <c r="Z306" i="3"/>
  <c r="P306" i="3"/>
  <c r="Z305" i="3"/>
  <c r="P305" i="3"/>
  <c r="Z304" i="3"/>
  <c r="P304" i="3"/>
  <c r="Z303" i="3"/>
  <c r="P303" i="3"/>
  <c r="Q303" i="3" s="1"/>
  <c r="Z302" i="3"/>
  <c r="P302" i="3"/>
  <c r="Z301" i="3"/>
  <c r="P301" i="3"/>
  <c r="Z300" i="3"/>
  <c r="P300" i="3"/>
  <c r="Z299" i="3"/>
  <c r="P299" i="3"/>
  <c r="Z298" i="3"/>
  <c r="P298" i="3"/>
  <c r="Z297" i="3"/>
  <c r="P297" i="3"/>
  <c r="T297" i="3" s="1"/>
  <c r="Z296" i="3"/>
  <c r="P296" i="3"/>
  <c r="Z295" i="3"/>
  <c r="P295" i="3"/>
  <c r="Q295" i="3" s="1"/>
  <c r="Z294" i="3"/>
  <c r="P294" i="3"/>
  <c r="Z293" i="3"/>
  <c r="P293" i="3"/>
  <c r="Q293" i="3" s="1"/>
  <c r="Z292" i="3"/>
  <c r="P292" i="3"/>
  <c r="Z291" i="3"/>
  <c r="P291" i="3"/>
  <c r="Z290" i="3"/>
  <c r="P290" i="3"/>
  <c r="Z289" i="3"/>
  <c r="P289" i="3"/>
  <c r="Q289" i="3" s="1"/>
  <c r="Z288" i="3"/>
  <c r="P288" i="3"/>
  <c r="Z287" i="3"/>
  <c r="P287" i="3"/>
  <c r="Z286" i="3"/>
  <c r="P286" i="3"/>
  <c r="Z285" i="3"/>
  <c r="P285" i="3"/>
  <c r="Z284" i="3"/>
  <c r="P284" i="3"/>
  <c r="Z283" i="3"/>
  <c r="P283" i="3"/>
  <c r="Z282" i="3"/>
  <c r="P282" i="3"/>
  <c r="T282" i="3" s="1"/>
  <c r="Z281" i="3"/>
  <c r="P281" i="3"/>
  <c r="Z280" i="3"/>
  <c r="P280" i="3"/>
  <c r="Z279" i="3"/>
  <c r="P279" i="3"/>
  <c r="Z278" i="3"/>
  <c r="P278" i="3"/>
  <c r="Z277" i="3"/>
  <c r="P277" i="3"/>
  <c r="Z276" i="3"/>
  <c r="P276" i="3"/>
  <c r="T276" i="3" s="1"/>
  <c r="Z275" i="3"/>
  <c r="P275" i="3"/>
  <c r="Z274" i="3"/>
  <c r="P274" i="3"/>
  <c r="Z273" i="3"/>
  <c r="P273" i="3"/>
  <c r="Z272" i="3"/>
  <c r="P272" i="3"/>
  <c r="T272" i="3" s="1"/>
  <c r="Z271" i="3"/>
  <c r="P271" i="3"/>
  <c r="Z270" i="3"/>
  <c r="P270" i="3"/>
  <c r="Z269" i="3"/>
  <c r="P269" i="3"/>
  <c r="Z268" i="3"/>
  <c r="P268" i="3"/>
  <c r="Z267" i="3"/>
  <c r="P267" i="3"/>
  <c r="Z266" i="3"/>
  <c r="P266" i="3"/>
  <c r="Z265" i="3"/>
  <c r="P265" i="3"/>
  <c r="T265" i="3" s="1"/>
  <c r="Z264" i="3"/>
  <c r="P264" i="3"/>
  <c r="Z263" i="3"/>
  <c r="P263" i="3"/>
  <c r="Z262" i="3"/>
  <c r="P262" i="3"/>
  <c r="Z261" i="3"/>
  <c r="P261" i="3"/>
  <c r="Z260" i="3"/>
  <c r="P260" i="3"/>
  <c r="Z259" i="3"/>
  <c r="P259" i="3"/>
  <c r="Z258" i="3"/>
  <c r="P258" i="3"/>
  <c r="Z257" i="3"/>
  <c r="P257" i="3"/>
  <c r="Z256" i="3"/>
  <c r="P256" i="3"/>
  <c r="Z255" i="3"/>
  <c r="P255" i="3"/>
  <c r="Z254" i="3"/>
  <c r="P254" i="3"/>
  <c r="Z253" i="3"/>
  <c r="P253" i="3"/>
  <c r="Z252" i="3"/>
  <c r="P252" i="3"/>
  <c r="Z251" i="3"/>
  <c r="P251" i="3"/>
  <c r="Z250" i="3"/>
  <c r="P250" i="3"/>
  <c r="Z249" i="3"/>
  <c r="P249" i="3"/>
  <c r="Z248" i="3"/>
  <c r="P248" i="3"/>
  <c r="Z247" i="3"/>
  <c r="P247" i="3"/>
  <c r="Z246" i="3"/>
  <c r="P246" i="3"/>
  <c r="Z245" i="3"/>
  <c r="P245" i="3"/>
  <c r="Z244" i="3"/>
  <c r="P244" i="3"/>
  <c r="Z243" i="3"/>
  <c r="P243" i="3"/>
  <c r="Z242" i="3"/>
  <c r="P242" i="3"/>
  <c r="Z241" i="3"/>
  <c r="P241" i="3"/>
  <c r="Z240" i="3"/>
  <c r="P240" i="3"/>
  <c r="Z239" i="3"/>
  <c r="P239" i="3"/>
  <c r="Z238" i="3"/>
  <c r="P238" i="3"/>
  <c r="Z237" i="3"/>
  <c r="P237" i="3"/>
  <c r="Z236" i="3"/>
  <c r="P236" i="3"/>
  <c r="Z235" i="3"/>
  <c r="P235" i="3"/>
  <c r="Z234" i="3"/>
  <c r="P234" i="3"/>
  <c r="T234" i="3" s="1"/>
  <c r="Z233" i="3"/>
  <c r="P233" i="3"/>
  <c r="Z232" i="3"/>
  <c r="P232" i="3"/>
  <c r="Z231" i="3"/>
  <c r="P231" i="3"/>
  <c r="Z230" i="3"/>
  <c r="P230" i="3"/>
  <c r="Z229" i="3"/>
  <c r="P229" i="3"/>
  <c r="Z228" i="3"/>
  <c r="P228" i="3"/>
  <c r="Z227" i="3"/>
  <c r="P227" i="3"/>
  <c r="Z226" i="3"/>
  <c r="P226" i="3"/>
  <c r="Z225" i="3"/>
  <c r="P225" i="3"/>
  <c r="Z224" i="3"/>
  <c r="P224" i="3"/>
  <c r="Z223" i="3"/>
  <c r="P223" i="3"/>
  <c r="Z222" i="3"/>
  <c r="P222" i="3"/>
  <c r="Z221" i="3"/>
  <c r="P221" i="3"/>
  <c r="Z220" i="3"/>
  <c r="P220" i="3"/>
  <c r="Q220" i="3" s="1"/>
  <c r="Z219" i="3"/>
  <c r="P219" i="3"/>
  <c r="Z218" i="3"/>
  <c r="P218" i="3"/>
  <c r="Z217" i="3"/>
  <c r="P217" i="3"/>
  <c r="Z216" i="3"/>
  <c r="P216" i="3"/>
  <c r="Z215" i="3"/>
  <c r="P215" i="3"/>
  <c r="Z214" i="3"/>
  <c r="P214" i="3"/>
  <c r="Z213" i="3"/>
  <c r="P213" i="3"/>
  <c r="Z212" i="3"/>
  <c r="P212" i="3"/>
  <c r="Q212" i="3" s="1"/>
  <c r="Z211" i="3"/>
  <c r="P211" i="3"/>
  <c r="Z210" i="3"/>
  <c r="P210" i="3"/>
  <c r="Z209" i="3"/>
  <c r="P209" i="3"/>
  <c r="Z208" i="3"/>
  <c r="P208" i="3"/>
  <c r="Z207" i="3"/>
  <c r="P207" i="3"/>
  <c r="Z206" i="3"/>
  <c r="P206" i="3"/>
  <c r="Z205" i="3"/>
  <c r="P205" i="3"/>
  <c r="Z204" i="3"/>
  <c r="P204" i="3"/>
  <c r="Q204" i="3" s="1"/>
  <c r="Z203" i="3"/>
  <c r="P203" i="3"/>
  <c r="Z202" i="3"/>
  <c r="P202" i="3"/>
  <c r="Q202" i="3" s="1"/>
  <c r="Z201" i="3"/>
  <c r="P201" i="3"/>
  <c r="Z200" i="3"/>
  <c r="P200" i="3"/>
  <c r="Q200" i="3" s="1"/>
  <c r="Z199" i="3"/>
  <c r="P199" i="3"/>
  <c r="Z198" i="3"/>
  <c r="P198" i="3"/>
  <c r="Z197" i="3"/>
  <c r="P197" i="3"/>
  <c r="Z196" i="3"/>
  <c r="P196" i="3"/>
  <c r="Z195" i="3"/>
  <c r="P195" i="3"/>
  <c r="Z194" i="3"/>
  <c r="P194" i="3"/>
  <c r="Z193" i="3"/>
  <c r="P193" i="3"/>
  <c r="Z192" i="3"/>
  <c r="P192" i="3"/>
  <c r="Z191" i="3"/>
  <c r="P191" i="3"/>
  <c r="Z190" i="3"/>
  <c r="P190" i="3"/>
  <c r="Q190" i="3" s="1"/>
  <c r="Z189" i="3"/>
  <c r="P189" i="3"/>
  <c r="Z188" i="3"/>
  <c r="P188" i="3"/>
  <c r="Q188" i="3" s="1"/>
  <c r="Z187" i="3"/>
  <c r="P187" i="3"/>
  <c r="Z186" i="3"/>
  <c r="P186" i="3"/>
  <c r="Z185" i="3"/>
  <c r="P185" i="3"/>
  <c r="Z184" i="3"/>
  <c r="P184" i="3"/>
  <c r="Z183" i="3"/>
  <c r="P183" i="3"/>
  <c r="Z182" i="3"/>
  <c r="P182" i="3"/>
  <c r="Z181" i="3"/>
  <c r="P181" i="3"/>
  <c r="T181" i="3" s="1"/>
  <c r="Z180" i="3"/>
  <c r="P180" i="3"/>
  <c r="Z179" i="3"/>
  <c r="P179" i="3"/>
  <c r="Z178" i="3"/>
  <c r="P178" i="3"/>
  <c r="T178" i="3" s="1"/>
  <c r="Z177" i="3"/>
  <c r="P177" i="3"/>
  <c r="Z176" i="3"/>
  <c r="P176" i="3"/>
  <c r="Z175" i="3"/>
  <c r="P175" i="3"/>
  <c r="Z174" i="3"/>
  <c r="P174" i="3"/>
  <c r="Z173" i="3"/>
  <c r="P173" i="3"/>
  <c r="Z172" i="3"/>
  <c r="P172" i="3"/>
  <c r="Z171" i="3"/>
  <c r="P171" i="3"/>
  <c r="Z170" i="3"/>
  <c r="P170" i="3"/>
  <c r="Z169" i="3"/>
  <c r="P169" i="3"/>
  <c r="Z168" i="3"/>
  <c r="P168" i="3"/>
  <c r="Z167" i="3"/>
  <c r="P167" i="3"/>
  <c r="Z166" i="3"/>
  <c r="P166" i="3"/>
  <c r="Z165" i="3"/>
  <c r="P165" i="3"/>
  <c r="Z164" i="3"/>
  <c r="P164" i="3"/>
  <c r="T164" i="3" s="1"/>
  <c r="Z163" i="3"/>
  <c r="P163" i="3"/>
  <c r="Z162" i="3"/>
  <c r="P162" i="3"/>
  <c r="Z161" i="3"/>
  <c r="P161" i="3"/>
  <c r="Z160" i="3"/>
  <c r="P160" i="3"/>
  <c r="Z159" i="3"/>
  <c r="P159" i="3"/>
  <c r="Z158" i="3"/>
  <c r="P158" i="3"/>
  <c r="T158" i="3" s="1"/>
  <c r="Z157" i="3"/>
  <c r="P157" i="3"/>
  <c r="Z156" i="3"/>
  <c r="P156" i="3"/>
  <c r="Z155" i="3"/>
  <c r="P155" i="3"/>
  <c r="Z154" i="3"/>
  <c r="P154" i="3"/>
  <c r="Z153" i="3"/>
  <c r="P153" i="3"/>
  <c r="Z152" i="3"/>
  <c r="P152" i="3"/>
  <c r="Z151" i="3"/>
  <c r="P151" i="3"/>
  <c r="Z150" i="3"/>
  <c r="P150" i="3"/>
  <c r="Z149" i="3"/>
  <c r="P149" i="3"/>
  <c r="Z148" i="3"/>
  <c r="P148" i="3"/>
  <c r="AB148" i="3" s="1"/>
  <c r="Z147" i="3"/>
  <c r="P147" i="3"/>
  <c r="Z146" i="3"/>
  <c r="P146" i="3"/>
  <c r="Z145" i="3"/>
  <c r="P145" i="3"/>
  <c r="Z144" i="3"/>
  <c r="P144" i="3"/>
  <c r="Z143" i="3"/>
  <c r="P143" i="3"/>
  <c r="Z142" i="3"/>
  <c r="P142" i="3"/>
  <c r="T142" i="3" s="1"/>
  <c r="Z141" i="3"/>
  <c r="P141" i="3"/>
  <c r="Z140" i="3"/>
  <c r="P140" i="3"/>
  <c r="Z139" i="3"/>
  <c r="P139" i="3"/>
  <c r="Z138" i="3"/>
  <c r="P138" i="3"/>
  <c r="Z137" i="3"/>
  <c r="P137" i="3"/>
  <c r="Z136" i="3"/>
  <c r="P136" i="3"/>
  <c r="Z135" i="3"/>
  <c r="P135" i="3"/>
  <c r="T135" i="3" s="1"/>
  <c r="Z134" i="3"/>
  <c r="P134" i="3"/>
  <c r="Z133" i="3"/>
  <c r="P133" i="3"/>
  <c r="Z132" i="3"/>
  <c r="P132" i="3"/>
  <c r="T132" i="3" s="1"/>
  <c r="Z131" i="3"/>
  <c r="P131" i="3"/>
  <c r="Z130" i="3"/>
  <c r="P130" i="3"/>
  <c r="Z129" i="3"/>
  <c r="P129" i="3"/>
  <c r="Z128" i="3"/>
  <c r="P128" i="3"/>
  <c r="Z127" i="3"/>
  <c r="P127" i="3"/>
  <c r="Z126" i="3"/>
  <c r="P126" i="3"/>
  <c r="T126" i="3" s="1"/>
  <c r="Z125" i="3"/>
  <c r="P125" i="3"/>
  <c r="Z124" i="3"/>
  <c r="P124" i="3"/>
  <c r="Z123" i="3"/>
  <c r="P123" i="3"/>
  <c r="Z122" i="3"/>
  <c r="P122" i="3"/>
  <c r="Z121" i="3"/>
  <c r="P121" i="3"/>
  <c r="Z120" i="3"/>
  <c r="P120" i="3"/>
  <c r="P119" i="3"/>
  <c r="Z118" i="3"/>
  <c r="P118" i="3"/>
  <c r="Z117" i="3"/>
  <c r="P117" i="3"/>
  <c r="Z116" i="3"/>
  <c r="P116" i="3"/>
  <c r="T116" i="3" s="1"/>
  <c r="Z115" i="3"/>
  <c r="P115" i="3"/>
  <c r="Z114" i="3"/>
  <c r="P114" i="3"/>
  <c r="Z113" i="3"/>
  <c r="P113" i="3"/>
  <c r="Z112" i="3"/>
  <c r="P112" i="3"/>
  <c r="Z111" i="3"/>
  <c r="P111" i="3"/>
  <c r="Z110" i="3"/>
  <c r="P110" i="3"/>
  <c r="Z109" i="3"/>
  <c r="P109" i="3"/>
  <c r="Z108" i="3"/>
  <c r="P108" i="3"/>
  <c r="Z107" i="3"/>
  <c r="P107" i="3"/>
  <c r="Z106" i="3"/>
  <c r="P106" i="3"/>
  <c r="Z105" i="3"/>
  <c r="P105" i="3"/>
  <c r="Z104" i="3"/>
  <c r="P104" i="3"/>
  <c r="Z103" i="3"/>
  <c r="P103" i="3"/>
  <c r="T103" i="3" s="1"/>
  <c r="Z102" i="3"/>
  <c r="P102" i="3"/>
  <c r="Z101" i="3"/>
  <c r="P101" i="3"/>
  <c r="Z100" i="3"/>
  <c r="P100" i="3"/>
  <c r="Z99" i="3"/>
  <c r="P99" i="3"/>
  <c r="Z98" i="3"/>
  <c r="P98" i="3"/>
  <c r="Z97" i="3"/>
  <c r="P97" i="3"/>
  <c r="Q97" i="3" s="1"/>
  <c r="Z96" i="3"/>
  <c r="P96" i="3"/>
  <c r="Z95" i="3"/>
  <c r="P95" i="3"/>
  <c r="Z94" i="3"/>
  <c r="P94" i="3"/>
  <c r="Z93" i="3"/>
  <c r="P93" i="3"/>
  <c r="Z92" i="3"/>
  <c r="P92" i="3"/>
  <c r="Z91" i="3"/>
  <c r="P91" i="3"/>
  <c r="Z90" i="3"/>
  <c r="P90" i="3"/>
  <c r="Z89" i="3"/>
  <c r="P89" i="3"/>
  <c r="Q89" i="3" s="1"/>
  <c r="Z88" i="3"/>
  <c r="P88" i="3"/>
  <c r="Z87" i="3"/>
  <c r="P87" i="3"/>
  <c r="Z86" i="3"/>
  <c r="P86" i="3"/>
  <c r="Z85" i="3"/>
  <c r="P85" i="3"/>
  <c r="Z84" i="3"/>
  <c r="P84" i="3"/>
  <c r="Z83" i="3"/>
  <c r="P83" i="3"/>
  <c r="Z82" i="3"/>
  <c r="P82" i="3"/>
  <c r="Z81" i="3"/>
  <c r="P81" i="3"/>
  <c r="Q81" i="3" s="1"/>
  <c r="Z80" i="3"/>
  <c r="P80" i="3"/>
  <c r="Z79" i="3"/>
  <c r="P79" i="3"/>
  <c r="Z78" i="3"/>
  <c r="P78" i="3"/>
  <c r="Z77" i="3"/>
  <c r="P77" i="3"/>
  <c r="Q77" i="3" s="1"/>
  <c r="Z76" i="3"/>
  <c r="P76" i="3"/>
  <c r="Z75" i="3"/>
  <c r="P75" i="3"/>
  <c r="Z74" i="3"/>
  <c r="P74" i="3"/>
  <c r="Z73" i="3"/>
  <c r="P73" i="3"/>
  <c r="Z72" i="3"/>
  <c r="P72" i="3"/>
  <c r="Z71" i="3"/>
  <c r="P71" i="3"/>
  <c r="Z70" i="3"/>
  <c r="P70" i="3"/>
  <c r="Z69" i="3"/>
  <c r="P69" i="3"/>
  <c r="Z68" i="3"/>
  <c r="P68" i="3"/>
  <c r="Z67" i="3"/>
  <c r="P67" i="3"/>
  <c r="Z66" i="3"/>
  <c r="P66" i="3"/>
  <c r="Z65" i="3"/>
  <c r="P65" i="3"/>
  <c r="Z64" i="3"/>
  <c r="P64" i="3"/>
  <c r="AB64" i="3" s="1"/>
  <c r="Z63" i="3"/>
  <c r="P63" i="3"/>
  <c r="Z62" i="3"/>
  <c r="P62" i="3"/>
  <c r="Z61" i="3"/>
  <c r="P61" i="3"/>
  <c r="Z60" i="3"/>
  <c r="P60" i="3"/>
  <c r="Z59" i="3"/>
  <c r="P59" i="3"/>
  <c r="Q59" i="3" s="1"/>
  <c r="Z58" i="3"/>
  <c r="P58" i="3"/>
  <c r="Z57" i="3"/>
  <c r="P57" i="3"/>
  <c r="Z56" i="3"/>
  <c r="P56" i="3"/>
  <c r="Q56" i="3" s="1"/>
  <c r="Z55" i="3"/>
  <c r="P55" i="3"/>
  <c r="T55" i="3" s="1"/>
  <c r="Z54" i="3"/>
  <c r="P54" i="3"/>
  <c r="T54" i="3" s="1"/>
  <c r="Z53" i="3"/>
  <c r="P53" i="3"/>
  <c r="T53" i="3" s="1"/>
  <c r="Z52" i="3"/>
  <c r="P52" i="3"/>
  <c r="Z51" i="3"/>
  <c r="P51" i="3"/>
  <c r="Z50" i="3"/>
  <c r="P50" i="3"/>
  <c r="AB50" i="3" s="1"/>
  <c r="Z49" i="3"/>
  <c r="P49" i="3"/>
  <c r="Q49" i="3" s="1"/>
  <c r="Z48" i="3"/>
  <c r="P48" i="3"/>
  <c r="AB48" i="3" s="1"/>
  <c r="Z47" i="3"/>
  <c r="P47" i="3"/>
  <c r="T47" i="3" s="1"/>
  <c r="Z46" i="3"/>
  <c r="P46" i="3"/>
  <c r="T46" i="3" s="1"/>
  <c r="Z45" i="3"/>
  <c r="P45" i="3"/>
  <c r="Z44" i="3"/>
  <c r="P44" i="3"/>
  <c r="Z43" i="3"/>
  <c r="P43" i="3"/>
  <c r="Z42" i="3"/>
  <c r="P42" i="3"/>
  <c r="Z41" i="3"/>
  <c r="P41" i="3"/>
  <c r="T41" i="3" s="1"/>
  <c r="Z40" i="3"/>
  <c r="P40" i="3"/>
  <c r="Q40" i="3" s="1"/>
  <c r="Z39" i="3"/>
  <c r="P39" i="3"/>
  <c r="T39" i="3" s="1"/>
  <c r="Z38" i="3"/>
  <c r="P38" i="3"/>
  <c r="Z37" i="3"/>
  <c r="P37" i="3"/>
  <c r="Z36" i="3"/>
  <c r="P36" i="3"/>
  <c r="Z35" i="3"/>
  <c r="P35" i="3"/>
  <c r="T35" i="3" s="1"/>
  <c r="Z34" i="3"/>
  <c r="P34" i="3"/>
  <c r="Z33" i="3"/>
  <c r="P33" i="3"/>
  <c r="Q33" i="3" s="1"/>
  <c r="Z32" i="3"/>
  <c r="P32" i="3"/>
  <c r="Q32" i="3" s="1"/>
  <c r="Z31" i="3"/>
  <c r="P31" i="3"/>
  <c r="Z30" i="3"/>
  <c r="P30" i="3"/>
  <c r="Z29" i="3"/>
  <c r="P29" i="3"/>
  <c r="T29" i="3" s="1"/>
  <c r="Z28" i="3"/>
  <c r="P28" i="3"/>
  <c r="Z27" i="3"/>
  <c r="P27" i="3"/>
  <c r="Z26" i="3"/>
  <c r="P26" i="3"/>
  <c r="Z25" i="3"/>
  <c r="P25" i="3"/>
  <c r="Q25" i="3" s="1"/>
  <c r="Z24" i="3"/>
  <c r="P24" i="3"/>
  <c r="AB24" i="3" s="1"/>
  <c r="Z23" i="3"/>
  <c r="P23" i="3"/>
  <c r="Q23" i="3" s="1"/>
  <c r="Z22" i="3"/>
  <c r="P22" i="3"/>
  <c r="Z21" i="3"/>
  <c r="P21" i="3"/>
  <c r="Q21" i="3" s="1"/>
  <c r="Z20" i="3"/>
  <c r="P20" i="3"/>
  <c r="Z19" i="3"/>
  <c r="P19" i="3"/>
  <c r="Z18" i="3"/>
  <c r="P18" i="3"/>
  <c r="Z17" i="3"/>
  <c r="P17" i="3"/>
  <c r="AB17" i="3" s="1"/>
  <c r="Z16" i="3"/>
  <c r="P16" i="3"/>
  <c r="AB16" i="3" s="1"/>
  <c r="Z15" i="3"/>
  <c r="P15" i="3"/>
  <c r="Q15" i="3" s="1"/>
  <c r="Z14" i="3"/>
  <c r="P14" i="3"/>
  <c r="Z13" i="3"/>
  <c r="P13" i="3"/>
  <c r="AB13" i="3" s="1"/>
  <c r="Z12" i="3"/>
  <c r="P12" i="3"/>
  <c r="AB12" i="3" s="1"/>
  <c r="Z11" i="3"/>
  <c r="P11" i="3"/>
  <c r="T11" i="3" s="1"/>
  <c r="Z10" i="3"/>
  <c r="P10" i="3"/>
  <c r="G10" i="3"/>
  <c r="Z9" i="3"/>
  <c r="P9" i="3"/>
  <c r="Z8" i="3"/>
  <c r="P8" i="3"/>
  <c r="Z7" i="3"/>
  <c r="P7" i="3"/>
  <c r="Z6" i="3"/>
  <c r="P6" i="3"/>
  <c r="AB6" i="3" s="1"/>
  <c r="Z5" i="3"/>
  <c r="P5" i="3"/>
  <c r="Z4" i="3"/>
  <c r="P4" i="3"/>
  <c r="N4" i="3"/>
  <c r="N5" i="3" s="1"/>
  <c r="N6" i="3" s="1"/>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N34" i="3" s="1"/>
  <c r="N35" i="3" s="1"/>
  <c r="N36" i="3" s="1"/>
  <c r="N37" i="3" s="1"/>
  <c r="N38" i="3" s="1"/>
  <c r="N39" i="3" s="1"/>
  <c r="N40" i="3" s="1"/>
  <c r="N41" i="3" s="1"/>
  <c r="N42" i="3" s="1"/>
  <c r="N43" i="3" s="1"/>
  <c r="N44" i="3" s="1"/>
  <c r="N45" i="3" s="1"/>
  <c r="N46" i="3" s="1"/>
  <c r="N47" i="3" s="1"/>
  <c r="N48" i="3" s="1"/>
  <c r="N49"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75" i="3" s="1"/>
  <c r="N76" i="3" s="1"/>
  <c r="N77" i="3" s="1"/>
  <c r="N78" i="3" s="1"/>
  <c r="N79" i="3" s="1"/>
  <c r="N80" i="3" s="1"/>
  <c r="N81" i="3" s="1"/>
  <c r="N82" i="3" s="1"/>
  <c r="N83" i="3" s="1"/>
  <c r="N84" i="3" s="1"/>
  <c r="N85" i="3" s="1"/>
  <c r="N86" i="3" s="1"/>
  <c r="N87" i="3" s="1"/>
  <c r="N88" i="3" s="1"/>
  <c r="N89" i="3" s="1"/>
  <c r="N90" i="3" s="1"/>
  <c r="N91" i="3" s="1"/>
  <c r="N92" i="3" s="1"/>
  <c r="N93" i="3" s="1"/>
  <c r="N94" i="3" s="1"/>
  <c r="N95" i="3" s="1"/>
  <c r="N96" i="3" s="1"/>
  <c r="N97" i="3" s="1"/>
  <c r="N98" i="3" s="1"/>
  <c r="N99" i="3" s="1"/>
  <c r="N100" i="3" s="1"/>
  <c r="N101" i="3" s="1"/>
  <c r="N102" i="3" s="1"/>
  <c r="N103" i="3" s="1"/>
  <c r="N104" i="3" s="1"/>
  <c r="N105" i="3" s="1"/>
  <c r="N106" i="3" s="1"/>
  <c r="N107" i="3" s="1"/>
  <c r="N108" i="3" s="1"/>
  <c r="N109" i="3" s="1"/>
  <c r="N110" i="3" s="1"/>
  <c r="N111" i="3" s="1"/>
  <c r="N112" i="3" s="1"/>
  <c r="N113" i="3" s="1"/>
  <c r="N114" i="3" s="1"/>
  <c r="N115" i="3" s="1"/>
  <c r="N116" i="3" s="1"/>
  <c r="N117" i="3" s="1"/>
  <c r="N118" i="3" s="1"/>
  <c r="N119" i="3" s="1"/>
  <c r="N120" i="3" s="1"/>
  <c r="N121" i="3" s="1"/>
  <c r="N122" i="3" s="1"/>
  <c r="N123" i="3" s="1"/>
  <c r="N124" i="3" s="1"/>
  <c r="N125" i="3" s="1"/>
  <c r="N126" i="3" s="1"/>
  <c r="N127" i="3" s="1"/>
  <c r="N128" i="3" s="1"/>
  <c r="N129" i="3" s="1"/>
  <c r="N130" i="3" s="1"/>
  <c r="N131" i="3" s="1"/>
  <c r="N132" i="3" s="1"/>
  <c r="N133" i="3" s="1"/>
  <c r="N134" i="3" s="1"/>
  <c r="N135" i="3" s="1"/>
  <c r="N136" i="3" s="1"/>
  <c r="N137" i="3" s="1"/>
  <c r="N138" i="3" s="1"/>
  <c r="N139" i="3" s="1"/>
  <c r="N140" i="3" s="1"/>
  <c r="N141" i="3" s="1"/>
  <c r="N142" i="3" s="1"/>
  <c r="N143" i="3" s="1"/>
  <c r="N144" i="3" s="1"/>
  <c r="N145" i="3" s="1"/>
  <c r="N146" i="3" s="1"/>
  <c r="N147" i="3" s="1"/>
  <c r="N148" i="3" s="1"/>
  <c r="N149" i="3" s="1"/>
  <c r="N150" i="3" s="1"/>
  <c r="N151" i="3" s="1"/>
  <c r="N152" i="3" s="1"/>
  <c r="N153" i="3" s="1"/>
  <c r="N154" i="3" s="1"/>
  <c r="N155" i="3" s="1"/>
  <c r="N156" i="3" s="1"/>
  <c r="N157" i="3" s="1"/>
  <c r="N158" i="3" s="1"/>
  <c r="N159" i="3" s="1"/>
  <c r="N160" i="3" s="1"/>
  <c r="N161" i="3" s="1"/>
  <c r="N162" i="3" s="1"/>
  <c r="N163" i="3" s="1"/>
  <c r="N164" i="3" s="1"/>
  <c r="N165" i="3" s="1"/>
  <c r="N166" i="3" s="1"/>
  <c r="N167" i="3" s="1"/>
  <c r="N168" i="3" s="1"/>
  <c r="N169" i="3" s="1"/>
  <c r="N170" i="3" s="1"/>
  <c r="N171" i="3" s="1"/>
  <c r="N172" i="3" s="1"/>
  <c r="N173" i="3" s="1"/>
  <c r="N174" i="3" s="1"/>
  <c r="N175" i="3" s="1"/>
  <c r="N176" i="3" s="1"/>
  <c r="N177" i="3" s="1"/>
  <c r="N178" i="3" s="1"/>
  <c r="N179" i="3" s="1"/>
  <c r="N180" i="3" s="1"/>
  <c r="N181" i="3" s="1"/>
  <c r="N182" i="3" s="1"/>
  <c r="N183" i="3" s="1"/>
  <c r="N184" i="3" s="1"/>
  <c r="N185" i="3" s="1"/>
  <c r="N186" i="3" s="1"/>
  <c r="N187" i="3" s="1"/>
  <c r="N188" i="3" s="1"/>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1" i="3" s="1"/>
  <c r="N212" i="3" s="1"/>
  <c r="N213" i="3" s="1"/>
  <c r="N214" i="3" s="1"/>
  <c r="N215" i="3" s="1"/>
  <c r="N216" i="3" s="1"/>
  <c r="N217" i="3" s="1"/>
  <c r="N218" i="3" s="1"/>
  <c r="N219" i="3" s="1"/>
  <c r="N220" i="3" s="1"/>
  <c r="N221" i="3" s="1"/>
  <c r="N222" i="3" s="1"/>
  <c r="N223" i="3" s="1"/>
  <c r="N224" i="3" s="1"/>
  <c r="N225" i="3" s="1"/>
  <c r="N226" i="3" s="1"/>
  <c r="N227" i="3" s="1"/>
  <c r="N228" i="3" s="1"/>
  <c r="N229" i="3" s="1"/>
  <c r="N230" i="3" s="1"/>
  <c r="N231" i="3" s="1"/>
  <c r="N232" i="3" s="1"/>
  <c r="N233" i="3" s="1"/>
  <c r="N234" i="3" s="1"/>
  <c r="N235" i="3" s="1"/>
  <c r="N236" i="3" s="1"/>
  <c r="N237" i="3" s="1"/>
  <c r="N238" i="3" s="1"/>
  <c r="N239" i="3" s="1"/>
  <c r="N240" i="3" s="1"/>
  <c r="N241" i="3" s="1"/>
  <c r="N242" i="3" s="1"/>
  <c r="N243" i="3" s="1"/>
  <c r="N244" i="3" s="1"/>
  <c r="N245" i="3" s="1"/>
  <c r="N246" i="3" s="1"/>
  <c r="N247" i="3" s="1"/>
  <c r="N248" i="3" s="1"/>
  <c r="N249" i="3" s="1"/>
  <c r="N250" i="3" s="1"/>
  <c r="N251" i="3" s="1"/>
  <c r="N252" i="3" s="1"/>
  <c r="N253" i="3" s="1"/>
  <c r="N254" i="3" s="1"/>
  <c r="N255" i="3" s="1"/>
  <c r="N256" i="3" s="1"/>
  <c r="N257" i="3" s="1"/>
  <c r="N258" i="3" s="1"/>
  <c r="N259" i="3" s="1"/>
  <c r="N260" i="3" s="1"/>
  <c r="N261" i="3" s="1"/>
  <c r="N262" i="3" s="1"/>
  <c r="N263" i="3" s="1"/>
  <c r="N264" i="3" s="1"/>
  <c r="N265" i="3" s="1"/>
  <c r="N266" i="3" s="1"/>
  <c r="N267" i="3" s="1"/>
  <c r="N268" i="3" s="1"/>
  <c r="N269" i="3" s="1"/>
  <c r="N270" i="3" s="1"/>
  <c r="N271" i="3" s="1"/>
  <c r="N272" i="3" s="1"/>
  <c r="N273" i="3" s="1"/>
  <c r="N274" i="3" s="1"/>
  <c r="N275" i="3" s="1"/>
  <c r="N276" i="3" s="1"/>
  <c r="N277" i="3" s="1"/>
  <c r="N278" i="3" s="1"/>
  <c r="N279" i="3" s="1"/>
  <c r="N280" i="3" s="1"/>
  <c r="N281" i="3" s="1"/>
  <c r="N282" i="3" s="1"/>
  <c r="N283" i="3" s="1"/>
  <c r="N284" i="3" s="1"/>
  <c r="N285" i="3" s="1"/>
  <c r="N286" i="3" s="1"/>
  <c r="N287" i="3" s="1"/>
  <c r="N288" i="3" s="1"/>
  <c r="N289" i="3" s="1"/>
  <c r="N290" i="3" s="1"/>
  <c r="N291" i="3" s="1"/>
  <c r="N292" i="3" s="1"/>
  <c r="N293" i="3" s="1"/>
  <c r="N294" i="3" s="1"/>
  <c r="N295" i="3" s="1"/>
  <c r="N296" i="3" s="1"/>
  <c r="N297" i="3" s="1"/>
  <c r="N298" i="3" s="1"/>
  <c r="N299" i="3" s="1"/>
  <c r="N300" i="3" s="1"/>
  <c r="N301" i="3" s="1"/>
  <c r="N302" i="3" s="1"/>
  <c r="N303" i="3" s="1"/>
  <c r="N304" i="3" s="1"/>
  <c r="N305" i="3" s="1"/>
  <c r="N306" i="3" s="1"/>
  <c r="N307" i="3" s="1"/>
  <c r="N308" i="3" s="1"/>
  <c r="N309" i="3" s="1"/>
  <c r="N310" i="3" s="1"/>
  <c r="N311" i="3" s="1"/>
  <c r="N312" i="3" s="1"/>
  <c r="N313" i="3" s="1"/>
  <c r="N314" i="3" s="1"/>
  <c r="N315" i="3" s="1"/>
  <c r="N316" i="3" s="1"/>
  <c r="N317" i="3" s="1"/>
  <c r="N318" i="3" s="1"/>
  <c r="N319" i="3" s="1"/>
  <c r="N320" i="3" s="1"/>
  <c r="N321" i="3" s="1"/>
  <c r="N322" i="3" s="1"/>
  <c r="N323" i="3" s="1"/>
  <c r="N324" i="3" s="1"/>
  <c r="N325" i="3" s="1"/>
  <c r="N326" i="3" s="1"/>
  <c r="N327" i="3" s="1"/>
  <c r="N328" i="3" s="1"/>
  <c r="N329" i="3" s="1"/>
  <c r="N330" i="3" s="1"/>
  <c r="N331" i="3" s="1"/>
  <c r="N332" i="3" s="1"/>
  <c r="N333" i="3" s="1"/>
  <c r="N334" i="3" s="1"/>
  <c r="N335" i="3" s="1"/>
  <c r="N336" i="3" s="1"/>
  <c r="N337" i="3" s="1"/>
  <c r="N338" i="3" s="1"/>
  <c r="N339" i="3" s="1"/>
  <c r="N340" i="3" s="1"/>
  <c r="N341" i="3" s="1"/>
  <c r="N342" i="3" s="1"/>
  <c r="N343" i="3" s="1"/>
  <c r="N344" i="3" s="1"/>
  <c r="N345" i="3" s="1"/>
  <c r="N346" i="3" s="1"/>
  <c r="N347" i="3" s="1"/>
  <c r="N348" i="3" s="1"/>
  <c r="N349" i="3" s="1"/>
  <c r="N350" i="3" s="1"/>
  <c r="N351" i="3" s="1"/>
  <c r="N352" i="3" s="1"/>
  <c r="N353" i="3" s="1"/>
  <c r="N354" i="3" s="1"/>
  <c r="N355" i="3" s="1"/>
  <c r="N356" i="3" s="1"/>
  <c r="N357" i="3" s="1"/>
  <c r="N358" i="3" s="1"/>
  <c r="N359" i="3" s="1"/>
  <c r="N360" i="3" s="1"/>
  <c r="N361" i="3" s="1"/>
  <c r="N362" i="3" s="1"/>
  <c r="N363" i="3" s="1"/>
  <c r="N364" i="3" s="1"/>
  <c r="N365" i="3" s="1"/>
  <c r="N366" i="3" s="1"/>
  <c r="N367" i="3" s="1"/>
  <c r="N368" i="3" s="1"/>
  <c r="N369" i="3" s="1"/>
  <c r="N370" i="3" s="1"/>
  <c r="N371" i="3" s="1"/>
  <c r="N372" i="3" s="1"/>
  <c r="N373" i="3" s="1"/>
  <c r="N374" i="3" s="1"/>
  <c r="N375" i="3" s="1"/>
  <c r="N376" i="3" s="1"/>
  <c r="N377" i="3" s="1"/>
  <c r="N378" i="3" s="1"/>
  <c r="N379" i="3" s="1"/>
  <c r="N380" i="3" s="1"/>
  <c r="N381" i="3" s="1"/>
  <c r="N382" i="3" s="1"/>
  <c r="N383" i="3" s="1"/>
  <c r="N384" i="3" s="1"/>
  <c r="N385" i="3" s="1"/>
  <c r="N386" i="3" s="1"/>
  <c r="N387" i="3" s="1"/>
  <c r="N388" i="3" s="1"/>
  <c r="N389" i="3" s="1"/>
  <c r="N390" i="3" s="1"/>
  <c r="N391" i="3" s="1"/>
  <c r="N392" i="3" s="1"/>
  <c r="N393" i="3" s="1"/>
  <c r="N394" i="3" s="1"/>
  <c r="N395" i="3" s="1"/>
  <c r="N396" i="3" s="1"/>
  <c r="N397" i="3" s="1"/>
  <c r="N398" i="3" s="1"/>
  <c r="N399" i="3" s="1"/>
  <c r="N400" i="3" s="1"/>
  <c r="N401" i="3" s="1"/>
  <c r="N402" i="3" s="1"/>
  <c r="N403" i="3" s="1"/>
  <c r="N404" i="3" s="1"/>
  <c r="N405" i="3" s="1"/>
  <c r="N406" i="3" s="1"/>
  <c r="N407" i="3" s="1"/>
  <c r="N408" i="3" s="1"/>
  <c r="N409" i="3" s="1"/>
  <c r="N410" i="3" s="1"/>
  <c r="N411" i="3" s="1"/>
  <c r="N412" i="3" s="1"/>
  <c r="N413" i="3" s="1"/>
  <c r="N414" i="3" s="1"/>
  <c r="N415" i="3" s="1"/>
  <c r="N416" i="3" s="1"/>
  <c r="N417" i="3" s="1"/>
  <c r="N418" i="3" s="1"/>
  <c r="N419" i="3" s="1"/>
  <c r="N420" i="3" s="1"/>
  <c r="N421" i="3" s="1"/>
  <c r="N422" i="3" s="1"/>
  <c r="N423" i="3" s="1"/>
  <c r="N424" i="3" s="1"/>
  <c r="N425" i="3" s="1"/>
  <c r="N426" i="3" s="1"/>
  <c r="N427" i="3" s="1"/>
  <c r="N428" i="3" s="1"/>
  <c r="N429" i="3" s="1"/>
  <c r="N430" i="3" s="1"/>
  <c r="N431" i="3" s="1"/>
  <c r="N432" i="3" s="1"/>
  <c r="N433" i="3" s="1"/>
  <c r="N434" i="3" s="1"/>
  <c r="N435" i="3" s="1"/>
  <c r="N436" i="3" s="1"/>
  <c r="N437" i="3" s="1"/>
  <c r="N438" i="3" s="1"/>
  <c r="N439" i="3" s="1"/>
  <c r="N440" i="3" s="1"/>
  <c r="N441" i="3" s="1"/>
  <c r="N442" i="3" s="1"/>
  <c r="N443" i="3" s="1"/>
  <c r="N444" i="3" s="1"/>
  <c r="N445" i="3" s="1"/>
  <c r="N446" i="3" s="1"/>
  <c r="N447" i="3" s="1"/>
  <c r="N448" i="3" s="1"/>
  <c r="N449" i="3" s="1"/>
  <c r="N450" i="3" s="1"/>
  <c r="N451" i="3" s="1"/>
  <c r="N452" i="3" s="1"/>
  <c r="N453" i="3" s="1"/>
  <c r="N454" i="3" s="1"/>
  <c r="N455" i="3" s="1"/>
  <c r="N456" i="3" s="1"/>
  <c r="N457" i="3" s="1"/>
  <c r="N458" i="3" s="1"/>
  <c r="N459" i="3" s="1"/>
  <c r="N460" i="3" s="1"/>
  <c r="N461" i="3" s="1"/>
  <c r="N462" i="3" s="1"/>
  <c r="N463" i="3" s="1"/>
  <c r="N464" i="3" s="1"/>
  <c r="N465" i="3" s="1"/>
  <c r="N466" i="3" s="1"/>
  <c r="N467" i="3" s="1"/>
  <c r="N468" i="3" s="1"/>
  <c r="N469" i="3" s="1"/>
  <c r="N470" i="3" s="1"/>
  <c r="N471" i="3" s="1"/>
  <c r="N472" i="3" s="1"/>
  <c r="N473" i="3" s="1"/>
  <c r="N474" i="3" s="1"/>
  <c r="N475" i="3" s="1"/>
  <c r="N476" i="3" s="1"/>
  <c r="N477" i="3" s="1"/>
  <c r="N478" i="3" s="1"/>
  <c r="N479" i="3" s="1"/>
  <c r="N480" i="3" s="1"/>
  <c r="N481" i="3" s="1"/>
  <c r="N482" i="3" s="1"/>
  <c r="N483" i="3" s="1"/>
  <c r="N484" i="3" s="1"/>
  <c r="N485" i="3" s="1"/>
  <c r="N486" i="3" s="1"/>
  <c r="N487" i="3" s="1"/>
  <c r="N488" i="3" s="1"/>
  <c r="N489" i="3" s="1"/>
  <c r="N490" i="3" s="1"/>
  <c r="N491" i="3" s="1"/>
  <c r="N492" i="3" s="1"/>
  <c r="N493" i="3" s="1"/>
  <c r="N494" i="3" s="1"/>
  <c r="N495" i="3" s="1"/>
  <c r="N496" i="3" s="1"/>
  <c r="N497" i="3" s="1"/>
  <c r="N498" i="3" s="1"/>
  <c r="N499" i="3" s="1"/>
  <c r="N500" i="3" s="1"/>
  <c r="N501" i="3" s="1"/>
  <c r="N502" i="3" s="1"/>
  <c r="N503" i="3" s="1"/>
  <c r="N504" i="3" s="1"/>
  <c r="N505" i="3" s="1"/>
  <c r="N506" i="3" s="1"/>
  <c r="N507" i="3" s="1"/>
  <c r="N508" i="3" s="1"/>
  <c r="N509" i="3" s="1"/>
  <c r="N510" i="3" s="1"/>
  <c r="N511" i="3" s="1"/>
  <c r="N512" i="3" s="1"/>
  <c r="N513" i="3" s="1"/>
  <c r="N514" i="3" s="1"/>
  <c r="N515" i="3" s="1"/>
  <c r="N516" i="3" s="1"/>
  <c r="N517" i="3" s="1"/>
  <c r="N518" i="3" s="1"/>
  <c r="N519" i="3" s="1"/>
  <c r="N520" i="3" s="1"/>
  <c r="N521" i="3" s="1"/>
  <c r="N522" i="3" s="1"/>
  <c r="N523" i="3" s="1"/>
  <c r="N524" i="3" s="1"/>
  <c r="N525" i="3" s="1"/>
  <c r="N526" i="3" s="1"/>
  <c r="N527" i="3" s="1"/>
  <c r="N528" i="3" s="1"/>
  <c r="N529" i="3" s="1"/>
  <c r="N530" i="3" s="1"/>
  <c r="N531" i="3" s="1"/>
  <c r="N532" i="3" s="1"/>
  <c r="N533" i="3" s="1"/>
  <c r="N534" i="3" s="1"/>
  <c r="N535" i="3" s="1"/>
  <c r="N536" i="3" s="1"/>
  <c r="N537" i="3" s="1"/>
  <c r="N538" i="3" s="1"/>
  <c r="N539" i="3" s="1"/>
  <c r="N540" i="3" s="1"/>
  <c r="N541" i="3" s="1"/>
  <c r="N542" i="3" s="1"/>
  <c r="N543" i="3" s="1"/>
  <c r="N544" i="3" s="1"/>
  <c r="N545" i="3" s="1"/>
  <c r="N546" i="3" s="1"/>
  <c r="N547" i="3" s="1"/>
  <c r="N548" i="3" s="1"/>
  <c r="N549" i="3" s="1"/>
  <c r="N550" i="3" s="1"/>
  <c r="N551" i="3" s="1"/>
  <c r="N552" i="3" s="1"/>
  <c r="N553" i="3" s="1"/>
  <c r="N554" i="3" s="1"/>
  <c r="N555" i="3" s="1"/>
  <c r="N556" i="3" s="1"/>
  <c r="N557" i="3" s="1"/>
  <c r="N558" i="3" s="1"/>
  <c r="N559" i="3" s="1"/>
  <c r="N560" i="3" s="1"/>
  <c r="N561" i="3" s="1"/>
  <c r="N562" i="3" s="1"/>
  <c r="N563" i="3" s="1"/>
  <c r="N564" i="3" s="1"/>
  <c r="N565" i="3" s="1"/>
  <c r="N566" i="3" s="1"/>
  <c r="N567" i="3" s="1"/>
  <c r="N568" i="3" s="1"/>
  <c r="N569" i="3" s="1"/>
  <c r="N570" i="3" s="1"/>
  <c r="N571" i="3" s="1"/>
  <c r="N572" i="3" s="1"/>
  <c r="N573" i="3" s="1"/>
  <c r="N574" i="3" s="1"/>
  <c r="N575" i="3" s="1"/>
  <c r="N576" i="3" s="1"/>
  <c r="N577" i="3" s="1"/>
  <c r="N578" i="3" s="1"/>
  <c r="N579" i="3" s="1"/>
  <c r="N580" i="3" s="1"/>
  <c r="N581" i="3" s="1"/>
  <c r="N582" i="3" s="1"/>
  <c r="N583" i="3" s="1"/>
  <c r="N584" i="3" s="1"/>
  <c r="N585" i="3" s="1"/>
  <c r="N586" i="3" s="1"/>
  <c r="N587" i="3" s="1"/>
  <c r="N588" i="3" s="1"/>
  <c r="N589" i="3" s="1"/>
  <c r="N590" i="3" s="1"/>
  <c r="N591" i="3" s="1"/>
  <c r="N592" i="3" s="1"/>
  <c r="N593" i="3" s="1"/>
  <c r="N594" i="3" s="1"/>
  <c r="N595" i="3" s="1"/>
  <c r="N596" i="3" s="1"/>
  <c r="N597" i="3" s="1"/>
  <c r="N598" i="3" s="1"/>
  <c r="N599" i="3" s="1"/>
  <c r="N600" i="3" s="1"/>
  <c r="N601" i="3" s="1"/>
  <c r="N602" i="3" s="1"/>
  <c r="N603" i="3" s="1"/>
  <c r="N604" i="3" s="1"/>
  <c r="N605" i="3" s="1"/>
  <c r="N606" i="3" s="1"/>
  <c r="N607" i="3" s="1"/>
  <c r="N608" i="3" s="1"/>
  <c r="N609" i="3" s="1"/>
  <c r="N610" i="3" s="1"/>
  <c r="N611" i="3" s="1"/>
  <c r="N612" i="3" s="1"/>
  <c r="N613" i="3" s="1"/>
  <c r="N614" i="3" s="1"/>
  <c r="N615" i="3" s="1"/>
  <c r="N616" i="3" s="1"/>
  <c r="N617" i="3" s="1"/>
  <c r="N618" i="3" s="1"/>
  <c r="N619" i="3" s="1"/>
  <c r="N620" i="3" s="1"/>
  <c r="N621" i="3" s="1"/>
  <c r="N622" i="3" s="1"/>
  <c r="N623" i="3" s="1"/>
  <c r="N624" i="3" s="1"/>
  <c r="N625" i="3" s="1"/>
  <c r="N626" i="3" s="1"/>
  <c r="N627" i="3" s="1"/>
  <c r="N628" i="3" s="1"/>
  <c r="N629" i="3" s="1"/>
  <c r="N630" i="3" s="1"/>
  <c r="N631" i="3" s="1"/>
  <c r="N632" i="3" s="1"/>
  <c r="N633" i="3" s="1"/>
  <c r="N634" i="3" s="1"/>
  <c r="N635" i="3" s="1"/>
  <c r="N636" i="3" s="1"/>
  <c r="N637" i="3" s="1"/>
  <c r="N638" i="3" s="1"/>
  <c r="N639" i="3" s="1"/>
  <c r="N640" i="3" s="1"/>
  <c r="N641" i="3" s="1"/>
  <c r="N642" i="3" s="1"/>
  <c r="N643" i="3" s="1"/>
  <c r="N644" i="3" s="1"/>
  <c r="N645" i="3" s="1"/>
  <c r="N646" i="3" s="1"/>
  <c r="N647" i="3" s="1"/>
  <c r="N648" i="3" s="1"/>
  <c r="N649" i="3" s="1"/>
  <c r="N650" i="3" s="1"/>
  <c r="N651" i="3" s="1"/>
  <c r="N652" i="3" s="1"/>
  <c r="N653" i="3" s="1"/>
  <c r="N654" i="3" s="1"/>
  <c r="N655" i="3" s="1"/>
  <c r="N656" i="3" s="1"/>
  <c r="N657" i="3" s="1"/>
  <c r="N658" i="3" s="1"/>
  <c r="N659" i="3" s="1"/>
  <c r="N660" i="3" s="1"/>
  <c r="N661" i="3" s="1"/>
  <c r="N662" i="3" s="1"/>
  <c r="N663" i="3" s="1"/>
  <c r="N664" i="3" s="1"/>
  <c r="N665" i="3" s="1"/>
  <c r="N666" i="3" s="1"/>
  <c r="N667" i="3" s="1"/>
  <c r="N668" i="3" s="1"/>
  <c r="N669" i="3" s="1"/>
  <c r="N670" i="3" s="1"/>
  <c r="N671" i="3" s="1"/>
  <c r="N672" i="3" s="1"/>
  <c r="N673" i="3" s="1"/>
  <c r="N674" i="3" s="1"/>
  <c r="N675" i="3" s="1"/>
  <c r="N676" i="3" s="1"/>
  <c r="N677" i="3" s="1"/>
  <c r="N678" i="3" s="1"/>
  <c r="N679" i="3" s="1"/>
  <c r="N680" i="3" s="1"/>
  <c r="N681" i="3" s="1"/>
  <c r="N682" i="3" s="1"/>
  <c r="N683" i="3" s="1"/>
  <c r="N684" i="3" s="1"/>
  <c r="N685" i="3" s="1"/>
  <c r="N686" i="3" s="1"/>
  <c r="N687" i="3" s="1"/>
  <c r="N688" i="3" s="1"/>
  <c r="N689" i="3" s="1"/>
  <c r="N690" i="3" s="1"/>
  <c r="N691" i="3" s="1"/>
  <c r="N692" i="3" s="1"/>
  <c r="N693" i="3" s="1"/>
  <c r="N694" i="3" s="1"/>
  <c r="N695" i="3" s="1"/>
  <c r="N696" i="3" s="1"/>
  <c r="N697" i="3" s="1"/>
  <c r="N698" i="3" s="1"/>
  <c r="N699" i="3" s="1"/>
  <c r="N700" i="3" s="1"/>
  <c r="N701" i="3" s="1"/>
  <c r="N702" i="3" s="1"/>
  <c r="N703" i="3" s="1"/>
  <c r="N704" i="3" s="1"/>
  <c r="N705" i="3" s="1"/>
  <c r="N706" i="3" s="1"/>
  <c r="N707" i="3" s="1"/>
  <c r="N708" i="3" s="1"/>
  <c r="N709" i="3" s="1"/>
  <c r="N710" i="3" s="1"/>
  <c r="N711" i="3" s="1"/>
  <c r="N712" i="3" s="1"/>
  <c r="N713" i="3" s="1"/>
  <c r="N714" i="3" s="1"/>
  <c r="N715" i="3" s="1"/>
  <c r="N716" i="3" s="1"/>
  <c r="N717" i="3" s="1"/>
  <c r="N718" i="3" s="1"/>
  <c r="N719" i="3" s="1"/>
  <c r="N720" i="3" s="1"/>
  <c r="N721" i="3" s="1"/>
  <c r="N722" i="3" s="1"/>
  <c r="N723" i="3" s="1"/>
  <c r="N724" i="3" s="1"/>
  <c r="N725" i="3" s="1"/>
  <c r="N726" i="3" s="1"/>
  <c r="N727" i="3" s="1"/>
  <c r="N728" i="3" s="1"/>
  <c r="N729" i="3" s="1"/>
  <c r="N730" i="3" s="1"/>
  <c r="N731" i="3" s="1"/>
  <c r="N732" i="3" s="1"/>
  <c r="N733" i="3" s="1"/>
  <c r="N734" i="3" s="1"/>
  <c r="N735" i="3" s="1"/>
  <c r="N736" i="3" s="1"/>
  <c r="N737" i="3" s="1"/>
  <c r="N738" i="3" s="1"/>
  <c r="N739" i="3" s="1"/>
  <c r="N740" i="3" s="1"/>
  <c r="N741" i="3" s="1"/>
  <c r="N742" i="3" s="1"/>
  <c r="N743" i="3" s="1"/>
  <c r="N744" i="3" s="1"/>
  <c r="N745" i="3" s="1"/>
  <c r="N746" i="3" s="1"/>
  <c r="N747" i="3" s="1"/>
  <c r="N748" i="3" s="1"/>
  <c r="N749" i="3" s="1"/>
  <c r="N750" i="3" s="1"/>
  <c r="N751" i="3" s="1"/>
  <c r="N752" i="3" s="1"/>
  <c r="N753" i="3" s="1"/>
  <c r="N754" i="3" s="1"/>
  <c r="N755" i="3" s="1"/>
  <c r="N756" i="3" s="1"/>
  <c r="N757" i="3" s="1"/>
  <c r="N758" i="3" s="1"/>
  <c r="N759" i="3" s="1"/>
  <c r="N760" i="3" s="1"/>
  <c r="N761" i="3" s="1"/>
  <c r="N762" i="3" s="1"/>
  <c r="N763" i="3" s="1"/>
  <c r="N764" i="3" s="1"/>
  <c r="N765" i="3" s="1"/>
  <c r="N766" i="3" s="1"/>
  <c r="N767" i="3" s="1"/>
  <c r="N768" i="3" s="1"/>
  <c r="N769" i="3" s="1"/>
  <c r="N770" i="3" s="1"/>
  <c r="N771" i="3" s="1"/>
  <c r="N772" i="3" s="1"/>
  <c r="N773" i="3" s="1"/>
  <c r="N774" i="3" s="1"/>
  <c r="N775" i="3" s="1"/>
  <c r="N776" i="3" s="1"/>
  <c r="N777" i="3" s="1"/>
  <c r="N778" i="3" s="1"/>
  <c r="N779" i="3" s="1"/>
  <c r="N780" i="3" s="1"/>
  <c r="N781" i="3" s="1"/>
  <c r="N782" i="3" s="1"/>
  <c r="N783" i="3" s="1"/>
  <c r="N784" i="3" s="1"/>
  <c r="N785" i="3" s="1"/>
  <c r="N786" i="3" s="1"/>
  <c r="N787" i="3" s="1"/>
  <c r="N788" i="3" s="1"/>
  <c r="N789" i="3" s="1"/>
  <c r="N790" i="3" s="1"/>
  <c r="N791" i="3" s="1"/>
  <c r="N792" i="3" s="1"/>
  <c r="N793" i="3" s="1"/>
  <c r="N794" i="3" s="1"/>
  <c r="N795" i="3" s="1"/>
  <c r="N796" i="3" s="1"/>
  <c r="N797" i="3" s="1"/>
  <c r="N798" i="3" s="1"/>
  <c r="N799" i="3" s="1"/>
  <c r="N800" i="3" s="1"/>
  <c r="N801" i="3" s="1"/>
  <c r="N802" i="3" s="1"/>
  <c r="N803" i="3" s="1"/>
  <c r="N804" i="3" s="1"/>
  <c r="N805" i="3" s="1"/>
  <c r="N806" i="3" s="1"/>
  <c r="N807" i="3" s="1"/>
  <c r="N808" i="3" s="1"/>
  <c r="N809" i="3" s="1"/>
  <c r="N810" i="3" s="1"/>
  <c r="N811" i="3" s="1"/>
  <c r="N812" i="3" s="1"/>
  <c r="N813" i="3" s="1"/>
  <c r="N814" i="3" s="1"/>
  <c r="N815" i="3" s="1"/>
  <c r="N816" i="3" s="1"/>
  <c r="N817" i="3" s="1"/>
  <c r="N818" i="3" s="1"/>
  <c r="N819" i="3" s="1"/>
  <c r="N820" i="3" s="1"/>
  <c r="N821" i="3" s="1"/>
  <c r="N822" i="3" s="1"/>
  <c r="N823" i="3" s="1"/>
  <c r="N824" i="3" s="1"/>
  <c r="N825" i="3" s="1"/>
  <c r="N826" i="3" s="1"/>
  <c r="N827" i="3" s="1"/>
  <c r="N828" i="3" s="1"/>
  <c r="N829" i="3" s="1"/>
  <c r="N830" i="3" s="1"/>
  <c r="N831" i="3" s="1"/>
  <c r="N832" i="3" s="1"/>
  <c r="N833" i="3" s="1"/>
  <c r="N834" i="3" s="1"/>
  <c r="N835" i="3" s="1"/>
  <c r="N836" i="3" s="1"/>
  <c r="N837" i="3" s="1"/>
  <c r="N838" i="3" s="1"/>
  <c r="N839" i="3" s="1"/>
  <c r="N840" i="3" s="1"/>
  <c r="N841" i="3" s="1"/>
  <c r="N842" i="3" s="1"/>
  <c r="N843" i="3" s="1"/>
  <c r="N844" i="3" s="1"/>
  <c r="N845" i="3" s="1"/>
  <c r="N846" i="3" s="1"/>
  <c r="N847" i="3" s="1"/>
  <c r="N848" i="3" s="1"/>
  <c r="N849" i="3" s="1"/>
  <c r="N850" i="3" s="1"/>
  <c r="N851" i="3" s="1"/>
  <c r="N852" i="3" s="1"/>
  <c r="N853" i="3" s="1"/>
  <c r="N854" i="3" s="1"/>
  <c r="N855" i="3" s="1"/>
  <c r="N856" i="3" s="1"/>
  <c r="N857" i="3" s="1"/>
  <c r="N858" i="3" s="1"/>
  <c r="N859" i="3" s="1"/>
  <c r="N860" i="3" s="1"/>
  <c r="N861" i="3" s="1"/>
  <c r="N862" i="3" s="1"/>
  <c r="N863" i="3" s="1"/>
  <c r="N864" i="3" s="1"/>
  <c r="N865" i="3" s="1"/>
  <c r="N866" i="3" s="1"/>
  <c r="N867" i="3" s="1"/>
  <c r="N868" i="3" s="1"/>
  <c r="N869" i="3" s="1"/>
  <c r="N870" i="3" s="1"/>
  <c r="N871" i="3" s="1"/>
  <c r="N872" i="3" s="1"/>
  <c r="N873" i="3" s="1"/>
  <c r="N874" i="3" s="1"/>
  <c r="N875" i="3" s="1"/>
  <c r="N876" i="3" s="1"/>
  <c r="N877" i="3" s="1"/>
  <c r="N878" i="3" s="1"/>
  <c r="N879" i="3" s="1"/>
  <c r="N880" i="3" s="1"/>
  <c r="N881" i="3" s="1"/>
  <c r="N882" i="3" s="1"/>
  <c r="N883" i="3" s="1"/>
  <c r="N884" i="3" s="1"/>
  <c r="N885" i="3" s="1"/>
  <c r="N886" i="3" s="1"/>
  <c r="N887" i="3" s="1"/>
  <c r="N888" i="3" s="1"/>
  <c r="N889" i="3" s="1"/>
  <c r="N890" i="3" s="1"/>
  <c r="N891" i="3" s="1"/>
  <c r="N892" i="3" s="1"/>
  <c r="N893" i="3" s="1"/>
  <c r="N894" i="3" s="1"/>
  <c r="N895" i="3" s="1"/>
  <c r="N896" i="3" s="1"/>
  <c r="N897" i="3" s="1"/>
  <c r="N898" i="3" s="1"/>
  <c r="N899" i="3" s="1"/>
  <c r="N900" i="3" s="1"/>
  <c r="N901" i="3" s="1"/>
  <c r="N902" i="3" s="1"/>
  <c r="N903" i="3" s="1"/>
  <c r="N904" i="3" s="1"/>
  <c r="N905" i="3" s="1"/>
  <c r="N906" i="3" s="1"/>
  <c r="N907" i="3" s="1"/>
  <c r="N908" i="3" s="1"/>
  <c r="N909" i="3" s="1"/>
  <c r="N910" i="3" s="1"/>
  <c r="N911" i="3" s="1"/>
  <c r="N912" i="3" s="1"/>
  <c r="N913" i="3" s="1"/>
  <c r="N914" i="3" s="1"/>
  <c r="N915" i="3" s="1"/>
  <c r="N916" i="3" s="1"/>
  <c r="N917" i="3" s="1"/>
  <c r="N918" i="3" s="1"/>
  <c r="N919" i="3" s="1"/>
  <c r="N920" i="3" s="1"/>
  <c r="N921" i="3" s="1"/>
  <c r="N922" i="3" s="1"/>
  <c r="N923" i="3" s="1"/>
  <c r="N924" i="3" s="1"/>
  <c r="N925" i="3" s="1"/>
  <c r="N926" i="3" s="1"/>
  <c r="N927" i="3" s="1"/>
  <c r="N928" i="3" s="1"/>
  <c r="N929" i="3" s="1"/>
  <c r="N930" i="3" s="1"/>
  <c r="N931" i="3" s="1"/>
  <c r="N932" i="3" s="1"/>
  <c r="N933" i="3" s="1"/>
  <c r="N934" i="3" s="1"/>
  <c r="N935" i="3" s="1"/>
  <c r="N936" i="3" s="1"/>
  <c r="N937" i="3" s="1"/>
  <c r="N938" i="3" s="1"/>
  <c r="N939" i="3" s="1"/>
  <c r="N940" i="3" s="1"/>
  <c r="N941" i="3" s="1"/>
  <c r="N942" i="3" s="1"/>
  <c r="N943" i="3" s="1"/>
  <c r="N944" i="3" s="1"/>
  <c r="N945" i="3" s="1"/>
  <c r="N946" i="3" s="1"/>
  <c r="N947" i="3" s="1"/>
  <c r="N948" i="3" s="1"/>
  <c r="N949" i="3" s="1"/>
  <c r="N950" i="3" s="1"/>
  <c r="N951" i="3" s="1"/>
  <c r="N952" i="3" s="1"/>
  <c r="N953" i="3" s="1"/>
  <c r="N954" i="3" s="1"/>
  <c r="N955" i="3" s="1"/>
  <c r="N956" i="3" s="1"/>
  <c r="N957" i="3" s="1"/>
  <c r="N958" i="3" s="1"/>
  <c r="N959" i="3" s="1"/>
  <c r="N960" i="3" s="1"/>
  <c r="N961" i="3" s="1"/>
  <c r="N962" i="3" s="1"/>
  <c r="N963" i="3" s="1"/>
  <c r="N964" i="3" s="1"/>
  <c r="N965" i="3" s="1"/>
  <c r="N966" i="3" s="1"/>
  <c r="N967" i="3" s="1"/>
  <c r="N968" i="3" s="1"/>
  <c r="N969" i="3" s="1"/>
  <c r="N970" i="3" s="1"/>
  <c r="N971" i="3" s="1"/>
  <c r="N972" i="3" s="1"/>
  <c r="N973" i="3" s="1"/>
  <c r="N974" i="3" s="1"/>
  <c r="N975" i="3" s="1"/>
  <c r="N976" i="3" s="1"/>
  <c r="N977" i="3" s="1"/>
  <c r="N978" i="3" s="1"/>
  <c r="N979" i="3" s="1"/>
  <c r="N980" i="3" s="1"/>
  <c r="N981" i="3" s="1"/>
  <c r="N982" i="3" s="1"/>
  <c r="N983" i="3" s="1"/>
  <c r="N984" i="3" s="1"/>
  <c r="N985" i="3" s="1"/>
  <c r="N986" i="3" s="1"/>
  <c r="N987" i="3" s="1"/>
  <c r="N988" i="3" s="1"/>
  <c r="N989" i="3" s="1"/>
  <c r="N990" i="3" s="1"/>
  <c r="N991" i="3" s="1"/>
  <c r="N992" i="3" s="1"/>
  <c r="N993" i="3" s="1"/>
  <c r="N994" i="3" s="1"/>
  <c r="N995" i="3" s="1"/>
  <c r="N996" i="3" s="1"/>
  <c r="N997" i="3" s="1"/>
  <c r="N998" i="3" s="1"/>
  <c r="N999" i="3" s="1"/>
  <c r="N1000" i="3" s="1"/>
  <c r="N1001" i="3" s="1"/>
  <c r="N1002" i="3" s="1"/>
  <c r="N1003" i="3" s="1"/>
  <c r="N1004" i="3" s="1"/>
  <c r="N1005" i="3" s="1"/>
  <c r="N1006" i="3" s="1"/>
  <c r="N1007" i="3" s="1"/>
  <c r="N1008" i="3" s="1"/>
  <c r="N1009" i="3" s="1"/>
  <c r="N1010" i="3" s="1"/>
  <c r="N1011" i="3" s="1"/>
  <c r="N1012" i="3" s="1"/>
  <c r="N1013" i="3" s="1"/>
  <c r="N1014" i="3" s="1"/>
  <c r="N1015" i="3" s="1"/>
  <c r="N1016" i="3" s="1"/>
  <c r="N1017" i="3" s="1"/>
  <c r="N1018" i="3" s="1"/>
  <c r="N1019" i="3" s="1"/>
  <c r="N1020" i="3" s="1"/>
  <c r="N1021" i="3" s="1"/>
  <c r="N1022" i="3" s="1"/>
  <c r="N1023" i="3" s="1"/>
  <c r="N1024" i="3" s="1"/>
  <c r="N1025" i="3" s="1"/>
  <c r="N1026" i="3" s="1"/>
  <c r="N1027" i="3" s="1"/>
  <c r="N1028" i="3" s="1"/>
  <c r="N1029" i="3" s="1"/>
  <c r="N1030" i="3" s="1"/>
  <c r="N1031" i="3" s="1"/>
  <c r="N1032" i="3" s="1"/>
  <c r="N1033" i="3" s="1"/>
  <c r="N1034" i="3" s="1"/>
  <c r="N1035" i="3" s="1"/>
  <c r="N1036" i="3" s="1"/>
  <c r="N1037" i="3" s="1"/>
  <c r="N1038" i="3" s="1"/>
  <c r="N1039" i="3" s="1"/>
  <c r="N1040" i="3" s="1"/>
  <c r="N1041" i="3" s="1"/>
  <c r="N1042" i="3" s="1"/>
  <c r="N1043" i="3" s="1"/>
  <c r="N1044" i="3" s="1"/>
  <c r="N1045" i="3" s="1"/>
  <c r="N1046" i="3" s="1"/>
  <c r="N1047" i="3" s="1"/>
  <c r="N1048" i="3" s="1"/>
  <c r="N1049" i="3" s="1"/>
  <c r="N1050" i="3" s="1"/>
  <c r="N1051" i="3" s="1"/>
  <c r="N1052" i="3" s="1"/>
  <c r="N1053" i="3" s="1"/>
  <c r="N1054" i="3" s="1"/>
  <c r="N1055" i="3" s="1"/>
  <c r="N1056" i="3" s="1"/>
  <c r="N1057" i="3" s="1"/>
  <c r="N1058" i="3" s="1"/>
  <c r="N1059" i="3" s="1"/>
  <c r="N1060" i="3" s="1"/>
  <c r="N1061" i="3" s="1"/>
  <c r="N1062" i="3" s="1"/>
  <c r="N1063" i="3" s="1"/>
  <c r="N1064" i="3" s="1"/>
  <c r="N1065" i="3" s="1"/>
  <c r="N1066" i="3" s="1"/>
  <c r="N1067" i="3" s="1"/>
  <c r="N1068" i="3" s="1"/>
  <c r="N1069" i="3" s="1"/>
  <c r="N1070" i="3" s="1"/>
  <c r="N1071" i="3" s="1"/>
  <c r="N1072" i="3" s="1"/>
  <c r="N1073" i="3" s="1"/>
  <c r="N1074" i="3" s="1"/>
  <c r="N1075" i="3" s="1"/>
  <c r="N1076" i="3" s="1"/>
  <c r="N1077" i="3" s="1"/>
  <c r="N1078" i="3" s="1"/>
  <c r="N1079" i="3" s="1"/>
  <c r="N1080" i="3" s="1"/>
  <c r="N1081" i="3" s="1"/>
  <c r="N1082" i="3" s="1"/>
  <c r="N1083" i="3" s="1"/>
  <c r="N1084" i="3" s="1"/>
  <c r="N1085" i="3" s="1"/>
  <c r="N1086" i="3" s="1"/>
  <c r="N1087" i="3" s="1"/>
  <c r="N1088" i="3" s="1"/>
  <c r="N1089" i="3" s="1"/>
  <c r="N1090" i="3" s="1"/>
  <c r="N1091" i="3" s="1"/>
  <c r="N1092" i="3" s="1"/>
  <c r="N1093" i="3" s="1"/>
  <c r="N1094" i="3" s="1"/>
  <c r="N1095" i="3" s="1"/>
  <c r="N1096" i="3" s="1"/>
  <c r="N1097" i="3" s="1"/>
  <c r="N1098" i="3" s="1"/>
  <c r="N1099" i="3" s="1"/>
  <c r="N1100" i="3" s="1"/>
  <c r="N1101" i="3" s="1"/>
  <c r="N1102" i="3" s="1"/>
  <c r="N1103" i="3" s="1"/>
  <c r="N1104" i="3" s="1"/>
  <c r="N1105" i="3" s="1"/>
  <c r="N1106" i="3" s="1"/>
  <c r="N1107" i="3" s="1"/>
  <c r="N1108" i="3" s="1"/>
  <c r="N1109" i="3" s="1"/>
  <c r="N1110" i="3" s="1"/>
  <c r="N1111" i="3" s="1"/>
  <c r="N1112" i="3" s="1"/>
  <c r="N1113" i="3" s="1"/>
  <c r="N1114" i="3" s="1"/>
  <c r="N1115" i="3" s="1"/>
  <c r="N1116" i="3" s="1"/>
  <c r="N1117" i="3" s="1"/>
  <c r="N1118" i="3" s="1"/>
  <c r="N1119" i="3" s="1"/>
  <c r="N1120" i="3" s="1"/>
  <c r="N1121" i="3" s="1"/>
  <c r="N1122" i="3" s="1"/>
  <c r="N1123" i="3" s="1"/>
  <c r="N1124" i="3" s="1"/>
  <c r="N1125" i="3" s="1"/>
  <c r="N1126" i="3" s="1"/>
  <c r="N1127" i="3" s="1"/>
  <c r="N1128" i="3" s="1"/>
  <c r="N1129" i="3" s="1"/>
  <c r="N1130" i="3" s="1"/>
  <c r="N1131" i="3" s="1"/>
  <c r="N1132" i="3" s="1"/>
  <c r="N1133" i="3" s="1"/>
  <c r="N1134" i="3" s="1"/>
  <c r="N1135" i="3" s="1"/>
  <c r="N1136" i="3" s="1"/>
  <c r="N1137" i="3" s="1"/>
  <c r="N1138" i="3" s="1"/>
  <c r="N1139" i="3" s="1"/>
  <c r="N1140" i="3" s="1"/>
  <c r="N1141" i="3" s="1"/>
  <c r="N1142" i="3" s="1"/>
  <c r="N1143" i="3" s="1"/>
  <c r="N1144" i="3" s="1"/>
  <c r="N1145" i="3" s="1"/>
  <c r="N1146" i="3" s="1"/>
  <c r="N1147" i="3" s="1"/>
  <c r="N1148" i="3" s="1"/>
  <c r="N1149" i="3" s="1"/>
  <c r="N1150" i="3" s="1"/>
  <c r="N1151" i="3" s="1"/>
  <c r="N1152" i="3" s="1"/>
  <c r="N1153" i="3" s="1"/>
  <c r="N1154" i="3" s="1"/>
  <c r="N1155" i="3" s="1"/>
  <c r="N1156" i="3" s="1"/>
  <c r="N1157" i="3" s="1"/>
  <c r="N1158" i="3" s="1"/>
  <c r="N1159" i="3" s="1"/>
  <c r="N1160" i="3" s="1"/>
  <c r="N1161" i="3" s="1"/>
  <c r="N1162" i="3" s="1"/>
  <c r="N1163" i="3" s="1"/>
  <c r="N1164" i="3" s="1"/>
  <c r="N1165" i="3" s="1"/>
  <c r="N1166" i="3" s="1"/>
  <c r="N1167" i="3" s="1"/>
  <c r="N1168" i="3" s="1"/>
  <c r="N1169" i="3" s="1"/>
  <c r="N1170" i="3" s="1"/>
  <c r="N1171" i="3" s="1"/>
  <c r="N1172" i="3" s="1"/>
  <c r="N1173" i="3" s="1"/>
  <c r="N1174" i="3" s="1"/>
  <c r="N1175" i="3" s="1"/>
  <c r="N1176" i="3" s="1"/>
  <c r="N1177" i="3" s="1"/>
  <c r="N1178" i="3" s="1"/>
  <c r="N1179" i="3" s="1"/>
  <c r="N1180" i="3" s="1"/>
  <c r="N1181" i="3" s="1"/>
  <c r="N1182" i="3" s="1"/>
  <c r="N1183" i="3" s="1"/>
  <c r="N1184" i="3" s="1"/>
  <c r="N1185" i="3" s="1"/>
  <c r="N1186" i="3" s="1"/>
  <c r="N1187" i="3" s="1"/>
  <c r="N1188" i="3" s="1"/>
  <c r="N1189" i="3" s="1"/>
  <c r="N1190" i="3" s="1"/>
  <c r="N1191" i="3" s="1"/>
  <c r="N1192" i="3" s="1"/>
  <c r="N1193" i="3" s="1"/>
  <c r="N1194" i="3" s="1"/>
  <c r="N1195" i="3" s="1"/>
  <c r="N1196" i="3" s="1"/>
  <c r="N1197" i="3" s="1"/>
  <c r="N1198" i="3" s="1"/>
  <c r="N1199" i="3" s="1"/>
  <c r="N1200" i="3" s="1"/>
  <c r="N1201" i="3" s="1"/>
  <c r="N1202" i="3" s="1"/>
  <c r="N1203" i="3" s="1"/>
  <c r="N1204" i="3" s="1"/>
  <c r="N1205" i="3" s="1"/>
  <c r="N1206" i="3" s="1"/>
  <c r="N1207" i="3" s="1"/>
  <c r="N1208" i="3" s="1"/>
  <c r="N1209" i="3" s="1"/>
  <c r="N1210" i="3" s="1"/>
  <c r="N1211" i="3" s="1"/>
  <c r="N1212" i="3" s="1"/>
  <c r="N1213" i="3" s="1"/>
  <c r="N1214" i="3" s="1"/>
  <c r="N1215" i="3" s="1"/>
  <c r="N1216" i="3" s="1"/>
  <c r="N1217" i="3" s="1"/>
  <c r="N1218" i="3" s="1"/>
  <c r="N1219" i="3" s="1"/>
  <c r="N1220" i="3" s="1"/>
  <c r="N1221" i="3" s="1"/>
  <c r="N1222" i="3" s="1"/>
  <c r="N1223" i="3" s="1"/>
  <c r="N1224" i="3" s="1"/>
  <c r="N1225" i="3" s="1"/>
  <c r="N1226" i="3" s="1"/>
  <c r="N1227" i="3" s="1"/>
  <c r="N1228" i="3" s="1"/>
  <c r="N1229" i="3" s="1"/>
  <c r="N1230" i="3" s="1"/>
  <c r="N1231" i="3" s="1"/>
  <c r="N1232" i="3" s="1"/>
  <c r="N1233" i="3" s="1"/>
  <c r="N1234" i="3" s="1"/>
  <c r="N1235" i="3" s="1"/>
  <c r="N1236" i="3" s="1"/>
  <c r="N1237" i="3" s="1"/>
  <c r="N1238" i="3" s="1"/>
  <c r="N1239" i="3" s="1"/>
  <c r="N1240" i="3" s="1"/>
  <c r="N1241" i="3" s="1"/>
  <c r="N1242" i="3" s="1"/>
  <c r="N1243" i="3" s="1"/>
  <c r="N1244" i="3" s="1"/>
  <c r="N1245" i="3" s="1"/>
  <c r="N1246" i="3" s="1"/>
  <c r="N1247" i="3" s="1"/>
  <c r="N1248" i="3" s="1"/>
  <c r="N1249" i="3" s="1"/>
  <c r="N1250" i="3" s="1"/>
  <c r="N1251" i="3" s="1"/>
  <c r="N1252" i="3" s="1"/>
  <c r="N1253" i="3" s="1"/>
  <c r="N1254" i="3" s="1"/>
  <c r="N1255" i="3" s="1"/>
  <c r="N1256" i="3" s="1"/>
  <c r="N1257" i="3" s="1"/>
  <c r="N1258" i="3" s="1"/>
  <c r="N1259" i="3" s="1"/>
  <c r="N1260" i="3" s="1"/>
  <c r="N1261" i="3" s="1"/>
  <c r="N1262" i="3" s="1"/>
  <c r="N1263" i="3" s="1"/>
  <c r="N1265" i="3" s="1"/>
  <c r="N1266" i="3" s="1"/>
  <c r="N1267" i="3" s="1"/>
  <c r="N1268" i="3" s="1"/>
  <c r="N1269" i="3" s="1"/>
  <c r="N1270" i="3" s="1"/>
  <c r="N1271" i="3" s="1"/>
  <c r="N1272" i="3" s="1"/>
  <c r="N1273" i="3" s="1"/>
  <c r="N1274" i="3" s="1"/>
  <c r="N1275" i="3" s="1"/>
  <c r="N1276" i="3" s="1"/>
  <c r="N1277" i="3" s="1"/>
  <c r="N1278" i="3" s="1"/>
  <c r="N1279" i="3" s="1"/>
  <c r="N1280" i="3" s="1"/>
  <c r="N1281" i="3" s="1"/>
  <c r="N1282" i="3" s="1"/>
  <c r="N1283" i="3" s="1"/>
  <c r="N1284" i="3" s="1"/>
  <c r="N1285" i="3" s="1"/>
  <c r="N1286" i="3" s="1"/>
  <c r="N1287" i="3" s="1"/>
  <c r="N1288" i="3" s="1"/>
  <c r="N1289" i="3" s="1"/>
  <c r="N1290" i="3" s="1"/>
  <c r="N1291" i="3" s="1"/>
  <c r="N1292" i="3" s="1"/>
  <c r="N1293" i="3" s="1"/>
  <c r="N1294" i="3" s="1"/>
  <c r="N1295" i="3" s="1"/>
  <c r="N1296" i="3" s="1"/>
  <c r="N1297" i="3" s="1"/>
  <c r="N1298" i="3" s="1"/>
  <c r="N1299" i="3" s="1"/>
  <c r="N1300" i="3" s="1"/>
  <c r="N1301" i="3" s="1"/>
  <c r="N1302" i="3" s="1"/>
  <c r="N1303" i="3" s="1"/>
  <c r="N1304" i="3" s="1"/>
  <c r="N1305" i="3" s="1"/>
  <c r="N1306" i="3" s="1"/>
  <c r="N1307" i="3" s="1"/>
  <c r="N1308" i="3" s="1"/>
  <c r="N1309" i="3" s="1"/>
  <c r="N1310" i="3" s="1"/>
  <c r="N1311" i="3" s="1"/>
  <c r="N1312" i="3" s="1"/>
  <c r="N1313" i="3" s="1"/>
  <c r="N1314" i="3" s="1"/>
  <c r="N1315" i="3" s="1"/>
  <c r="N1316" i="3" s="1"/>
  <c r="N1317" i="3" s="1"/>
  <c r="N1318" i="3" s="1"/>
  <c r="N1319" i="3" s="1"/>
  <c r="N1320" i="3" s="1"/>
  <c r="N1321" i="3" s="1"/>
  <c r="N1322" i="3" s="1"/>
  <c r="N1323" i="3" s="1"/>
  <c r="N1324" i="3" s="1"/>
  <c r="N1325" i="3" s="1"/>
  <c r="N1326" i="3" s="1"/>
  <c r="N1327" i="3" s="1"/>
  <c r="N1328" i="3" s="1"/>
  <c r="N1329" i="3" s="1"/>
  <c r="N1330" i="3" s="1"/>
  <c r="N1331" i="3" s="1"/>
  <c r="N1332" i="3" s="1"/>
  <c r="N1333" i="3" s="1"/>
  <c r="N1334" i="3" s="1"/>
  <c r="N1335" i="3" s="1"/>
  <c r="N1336" i="3" s="1"/>
  <c r="N1337" i="3" s="1"/>
  <c r="N1338" i="3" s="1"/>
  <c r="N1339" i="3" s="1"/>
  <c r="N1340" i="3" s="1"/>
  <c r="N1341" i="3" s="1"/>
  <c r="N1342" i="3" s="1"/>
  <c r="N1343" i="3" s="1"/>
  <c r="N1344" i="3" s="1"/>
  <c r="N1345" i="3" s="1"/>
  <c r="N1346" i="3" s="1"/>
  <c r="N1347" i="3" s="1"/>
  <c r="N1348" i="3" s="1"/>
  <c r="N1349" i="3" s="1"/>
  <c r="N1350" i="3" s="1"/>
  <c r="N1351" i="3" s="1"/>
  <c r="N1352" i="3" s="1"/>
  <c r="N1353" i="3" s="1"/>
  <c r="N1354" i="3" s="1"/>
  <c r="N1355" i="3" s="1"/>
  <c r="N1356" i="3" s="1"/>
  <c r="N1357" i="3" s="1"/>
  <c r="N1358" i="3" s="1"/>
  <c r="N1359" i="3" s="1"/>
  <c r="N1360" i="3" s="1"/>
  <c r="N1361" i="3" s="1"/>
  <c r="N1362" i="3" s="1"/>
  <c r="N1363" i="3" s="1"/>
  <c r="N1364" i="3" s="1"/>
  <c r="N1365" i="3" s="1"/>
  <c r="N1366" i="3" s="1"/>
  <c r="N1367" i="3" s="1"/>
  <c r="N1368" i="3" s="1"/>
  <c r="N1369" i="3" s="1"/>
  <c r="N1370" i="3" s="1"/>
  <c r="N1371" i="3" s="1"/>
  <c r="N1372" i="3" s="1"/>
  <c r="N1373" i="3" s="1"/>
  <c r="N1374" i="3" s="1"/>
  <c r="N1375" i="3" s="1"/>
  <c r="N1376" i="3" s="1"/>
  <c r="N1377" i="3" s="1"/>
  <c r="N1378" i="3" s="1"/>
  <c r="N1379" i="3" s="1"/>
  <c r="N1380" i="3" s="1"/>
  <c r="N1381" i="3" s="1"/>
  <c r="N1382" i="3" s="1"/>
  <c r="N1383" i="3" s="1"/>
  <c r="N1384" i="3" s="1"/>
  <c r="N1385" i="3" s="1"/>
  <c r="N1386" i="3" s="1"/>
  <c r="N1387" i="3" s="1"/>
  <c r="N1388" i="3" s="1"/>
  <c r="N1389" i="3" s="1"/>
  <c r="N1390" i="3" s="1"/>
  <c r="N1391" i="3" s="1"/>
  <c r="N1392" i="3" s="1"/>
  <c r="N1393" i="3" s="1"/>
  <c r="N1394" i="3" s="1"/>
  <c r="N1395" i="3" s="1"/>
  <c r="N1396" i="3" s="1"/>
  <c r="N1397" i="3" s="1"/>
  <c r="N1398" i="3" s="1"/>
  <c r="N1399" i="3" s="1"/>
  <c r="N1400" i="3" s="1"/>
  <c r="N1401" i="3" s="1"/>
  <c r="N1402" i="3" s="1"/>
  <c r="N1403" i="3" s="1"/>
  <c r="N1404" i="3" s="1"/>
  <c r="N1405" i="3" s="1"/>
  <c r="N1406" i="3" s="1"/>
  <c r="N1407" i="3" s="1"/>
  <c r="N1408" i="3" s="1"/>
  <c r="N1409" i="3" s="1"/>
  <c r="N1410" i="3" s="1"/>
  <c r="N1411" i="3" s="1"/>
  <c r="N1412" i="3" s="1"/>
  <c r="N1413" i="3" s="1"/>
  <c r="N1414" i="3" s="1"/>
  <c r="N1415" i="3" s="1"/>
  <c r="N1416" i="3" s="1"/>
  <c r="N1417" i="3" s="1"/>
  <c r="N1418" i="3" s="1"/>
  <c r="N1419" i="3" s="1"/>
  <c r="N1420" i="3" s="1"/>
  <c r="N1421" i="3" s="1"/>
  <c r="N1422" i="3" s="1"/>
  <c r="N1423" i="3" s="1"/>
  <c r="N1424" i="3" s="1"/>
  <c r="N1425" i="3" s="1"/>
  <c r="N1426" i="3" s="1"/>
  <c r="N1427" i="3" s="1"/>
  <c r="N1428" i="3" s="1"/>
  <c r="N1429" i="3" s="1"/>
  <c r="N1430" i="3" s="1"/>
  <c r="N1431" i="3" s="1"/>
  <c r="N1432" i="3" s="1"/>
  <c r="N1433" i="3" s="1"/>
  <c r="N1434" i="3" s="1"/>
  <c r="N1435" i="3" s="1"/>
  <c r="N1436" i="3" s="1"/>
  <c r="N1437" i="3" s="1"/>
  <c r="N1438" i="3" s="1"/>
  <c r="N1439" i="3" s="1"/>
  <c r="N1440" i="3" s="1"/>
  <c r="N1441" i="3" s="1"/>
  <c r="N1442" i="3" s="1"/>
  <c r="M4" i="3"/>
  <c r="M5" i="3" s="1"/>
  <c r="M6" i="3" s="1"/>
  <c r="M7" i="3" s="1"/>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M33" i="3" s="1"/>
  <c r="M34" i="3" s="1"/>
  <c r="M35" i="3" s="1"/>
  <c r="M36" i="3" s="1"/>
  <c r="M37" i="3" s="1"/>
  <c r="M38" i="3" s="1"/>
  <c r="M39" i="3" s="1"/>
  <c r="M40" i="3" s="1"/>
  <c r="M41" i="3" s="1"/>
  <c r="M42" i="3" s="1"/>
  <c r="M43" i="3" s="1"/>
  <c r="M44" i="3" s="1"/>
  <c r="M45" i="3" s="1"/>
  <c r="M46" i="3" s="1"/>
  <c r="M47" i="3" s="1"/>
  <c r="M48" i="3" s="1"/>
  <c r="M49" i="3" s="1"/>
  <c r="M50" i="3" s="1"/>
  <c r="M51" i="3" s="1"/>
  <c r="M52" i="3" s="1"/>
  <c r="M53" i="3" s="1"/>
  <c r="M54" i="3" s="1"/>
  <c r="M55" i="3" s="1"/>
  <c r="M56" i="3" s="1"/>
  <c r="M57" i="3" s="1"/>
  <c r="M58" i="3" s="1"/>
  <c r="M59" i="3" s="1"/>
  <c r="M60" i="3" s="1"/>
  <c r="M61" i="3" s="1"/>
  <c r="M62" i="3" s="1"/>
  <c r="M63" i="3" s="1"/>
  <c r="M64" i="3" s="1"/>
  <c r="M65" i="3" s="1"/>
  <c r="M66" i="3" s="1"/>
  <c r="M67" i="3" s="1"/>
  <c r="M68" i="3" s="1"/>
  <c r="M69" i="3" s="1"/>
  <c r="M70" i="3" s="1"/>
  <c r="M71" i="3" s="1"/>
  <c r="M72" i="3" s="1"/>
  <c r="M73" i="3" s="1"/>
  <c r="M74" i="3" s="1"/>
  <c r="M75" i="3" s="1"/>
  <c r="M76" i="3" s="1"/>
  <c r="M77" i="3" s="1"/>
  <c r="M78" i="3" s="1"/>
  <c r="M79" i="3" s="1"/>
  <c r="M80" i="3" s="1"/>
  <c r="M81" i="3" s="1"/>
  <c r="M82" i="3" s="1"/>
  <c r="M83" i="3" s="1"/>
  <c r="M84" i="3" s="1"/>
  <c r="M85" i="3" s="1"/>
  <c r="M86" i="3" s="1"/>
  <c r="M87" i="3" s="1"/>
  <c r="M88" i="3" s="1"/>
  <c r="M89" i="3" s="1"/>
  <c r="M90" i="3" s="1"/>
  <c r="M91" i="3" s="1"/>
  <c r="M92" i="3" s="1"/>
  <c r="M93" i="3" s="1"/>
  <c r="M94" i="3" s="1"/>
  <c r="M95" i="3" s="1"/>
  <c r="M96" i="3" s="1"/>
  <c r="M97" i="3" s="1"/>
  <c r="M98" i="3" s="1"/>
  <c r="M99" i="3" s="1"/>
  <c r="M100" i="3" s="1"/>
  <c r="M101" i="3" s="1"/>
  <c r="M102" i="3" s="1"/>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M126" i="3" s="1"/>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6" i="3" s="1"/>
  <c r="M157" i="3" s="1"/>
  <c r="M158" i="3" s="1"/>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16" i="3" s="1"/>
  <c r="M217" i="3" s="1"/>
  <c r="M218" i="3" s="1"/>
  <c r="M219" i="3" s="1"/>
  <c r="M220" i="3" s="1"/>
  <c r="M221" i="3" s="1"/>
  <c r="M222" i="3" s="1"/>
  <c r="M223" i="3" s="1"/>
  <c r="M224" i="3" s="1"/>
  <c r="M225" i="3" s="1"/>
  <c r="M226" i="3" s="1"/>
  <c r="M227" i="3" s="1"/>
  <c r="M228" i="3" s="1"/>
  <c r="M229" i="3" s="1"/>
  <c r="M230" i="3" s="1"/>
  <c r="M231" i="3" s="1"/>
  <c r="M232" i="3" s="1"/>
  <c r="M233" i="3" s="1"/>
  <c r="M234" i="3" s="1"/>
  <c r="M235" i="3" s="1"/>
  <c r="M236" i="3" s="1"/>
  <c r="M237" i="3" s="1"/>
  <c r="M238" i="3" s="1"/>
  <c r="M239" i="3" s="1"/>
  <c r="M240" i="3" s="1"/>
  <c r="M241" i="3" s="1"/>
  <c r="M242" i="3" s="1"/>
  <c r="M243" i="3" s="1"/>
  <c r="M244" i="3" s="1"/>
  <c r="M245" i="3" s="1"/>
  <c r="M246" i="3" s="1"/>
  <c r="M247" i="3" s="1"/>
  <c r="M248" i="3" s="1"/>
  <c r="M249" i="3" s="1"/>
  <c r="M250" i="3" s="1"/>
  <c r="M251" i="3" s="1"/>
  <c r="M252" i="3" s="1"/>
  <c r="M253" i="3" s="1"/>
  <c r="M254" i="3" s="1"/>
  <c r="M255" i="3" s="1"/>
  <c r="M256" i="3" s="1"/>
  <c r="M257" i="3" s="1"/>
  <c r="M258" i="3" s="1"/>
  <c r="M259" i="3" s="1"/>
  <c r="M260" i="3" s="1"/>
  <c r="M261" i="3" s="1"/>
  <c r="M262" i="3" s="1"/>
  <c r="M263" i="3" s="1"/>
  <c r="M264" i="3" s="1"/>
  <c r="M265" i="3" s="1"/>
  <c r="M266" i="3" s="1"/>
  <c r="M267" i="3" s="1"/>
  <c r="M268" i="3" s="1"/>
  <c r="M269" i="3" s="1"/>
  <c r="M270" i="3" s="1"/>
  <c r="M271" i="3" s="1"/>
  <c r="M272" i="3" s="1"/>
  <c r="M273" i="3" s="1"/>
  <c r="M274" i="3" s="1"/>
  <c r="M275" i="3" s="1"/>
  <c r="M276" i="3" s="1"/>
  <c r="M277" i="3" s="1"/>
  <c r="M278" i="3" s="1"/>
  <c r="M279" i="3" s="1"/>
  <c r="M280" i="3" s="1"/>
  <c r="M281" i="3" s="1"/>
  <c r="M282" i="3" s="1"/>
  <c r="M283" i="3" s="1"/>
  <c r="M284" i="3" s="1"/>
  <c r="M285" i="3" s="1"/>
  <c r="M286" i="3" s="1"/>
  <c r="M287" i="3" s="1"/>
  <c r="M288" i="3" s="1"/>
  <c r="M289" i="3" s="1"/>
  <c r="M290" i="3" s="1"/>
  <c r="M291" i="3" s="1"/>
  <c r="M292" i="3" s="1"/>
  <c r="M293" i="3" s="1"/>
  <c r="M294" i="3" s="1"/>
  <c r="M295" i="3" s="1"/>
  <c r="M296" i="3" s="1"/>
  <c r="M297" i="3" s="1"/>
  <c r="M298" i="3" s="1"/>
  <c r="M299" i="3" s="1"/>
  <c r="M300" i="3" s="1"/>
  <c r="M301" i="3" s="1"/>
  <c r="M302" i="3" s="1"/>
  <c r="M303" i="3" s="1"/>
  <c r="M304" i="3" s="1"/>
  <c r="M305" i="3" s="1"/>
  <c r="M306" i="3" s="1"/>
  <c r="M307" i="3" s="1"/>
  <c r="M308" i="3" s="1"/>
  <c r="M309" i="3" s="1"/>
  <c r="M310" i="3" s="1"/>
  <c r="M311" i="3" s="1"/>
  <c r="M312" i="3" s="1"/>
  <c r="M313" i="3" s="1"/>
  <c r="M314" i="3" s="1"/>
  <c r="M315" i="3" s="1"/>
  <c r="M316" i="3" s="1"/>
  <c r="M317" i="3" s="1"/>
  <c r="M318" i="3" s="1"/>
  <c r="M319" i="3" s="1"/>
  <c r="M320" i="3" s="1"/>
  <c r="M321" i="3" s="1"/>
  <c r="M322" i="3" s="1"/>
  <c r="M323" i="3" s="1"/>
  <c r="M324" i="3" s="1"/>
  <c r="M325" i="3" s="1"/>
  <c r="M326" i="3" s="1"/>
  <c r="M327" i="3" s="1"/>
  <c r="M328" i="3" s="1"/>
  <c r="M329" i="3" s="1"/>
  <c r="M330" i="3" s="1"/>
  <c r="M331" i="3" s="1"/>
  <c r="M332" i="3" s="1"/>
  <c r="M333" i="3" s="1"/>
  <c r="M334" i="3" s="1"/>
  <c r="M335" i="3" s="1"/>
  <c r="M336" i="3" s="1"/>
  <c r="M337" i="3" s="1"/>
  <c r="M338" i="3" s="1"/>
  <c r="M339" i="3" s="1"/>
  <c r="M340" i="3" s="1"/>
  <c r="M341" i="3" s="1"/>
  <c r="M342" i="3" s="1"/>
  <c r="M343" i="3" s="1"/>
  <c r="M344" i="3" s="1"/>
  <c r="M345" i="3" s="1"/>
  <c r="M346" i="3" s="1"/>
  <c r="M347" i="3" s="1"/>
  <c r="M348" i="3" s="1"/>
  <c r="M349" i="3" s="1"/>
  <c r="M350" i="3" s="1"/>
  <c r="M351" i="3" s="1"/>
  <c r="M352" i="3" s="1"/>
  <c r="M353" i="3" s="1"/>
  <c r="M354" i="3" s="1"/>
  <c r="M355" i="3" s="1"/>
  <c r="M356" i="3" s="1"/>
  <c r="M357" i="3" s="1"/>
  <c r="M358" i="3" s="1"/>
  <c r="M359" i="3" s="1"/>
  <c r="M360" i="3" s="1"/>
  <c r="M361" i="3" s="1"/>
  <c r="M362" i="3" s="1"/>
  <c r="M363" i="3" s="1"/>
  <c r="M364" i="3" s="1"/>
  <c r="M365" i="3" s="1"/>
  <c r="M366" i="3" s="1"/>
  <c r="M367" i="3" s="1"/>
  <c r="M368" i="3" s="1"/>
  <c r="M369" i="3" s="1"/>
  <c r="M370" i="3" s="1"/>
  <c r="M371" i="3" s="1"/>
  <c r="M372" i="3" s="1"/>
  <c r="M373" i="3" s="1"/>
  <c r="M374" i="3" s="1"/>
  <c r="M375" i="3" s="1"/>
  <c r="M376" i="3" s="1"/>
  <c r="M377" i="3" s="1"/>
  <c r="M378" i="3" s="1"/>
  <c r="M379" i="3" s="1"/>
  <c r="M380" i="3" s="1"/>
  <c r="M381" i="3" s="1"/>
  <c r="M382" i="3" s="1"/>
  <c r="M383" i="3" s="1"/>
  <c r="M384" i="3" s="1"/>
  <c r="M385" i="3" s="1"/>
  <c r="M386" i="3" s="1"/>
  <c r="M387" i="3" s="1"/>
  <c r="M388" i="3" s="1"/>
  <c r="M389" i="3" s="1"/>
  <c r="M390" i="3" s="1"/>
  <c r="M391" i="3" s="1"/>
  <c r="M392" i="3" s="1"/>
  <c r="M393" i="3" s="1"/>
  <c r="M394" i="3" s="1"/>
  <c r="M395" i="3" s="1"/>
  <c r="M396" i="3" s="1"/>
  <c r="M397" i="3" s="1"/>
  <c r="M398" i="3" s="1"/>
  <c r="M399" i="3" s="1"/>
  <c r="M400" i="3" s="1"/>
  <c r="M401" i="3" s="1"/>
  <c r="M402" i="3" s="1"/>
  <c r="M403" i="3" s="1"/>
  <c r="M404" i="3" s="1"/>
  <c r="M405" i="3" s="1"/>
  <c r="M406" i="3" s="1"/>
  <c r="M407" i="3" s="1"/>
  <c r="M408" i="3" s="1"/>
  <c r="M409" i="3" s="1"/>
  <c r="M410" i="3" s="1"/>
  <c r="M411" i="3" s="1"/>
  <c r="M412" i="3" s="1"/>
  <c r="M413" i="3" s="1"/>
  <c r="M414" i="3" s="1"/>
  <c r="M415" i="3" s="1"/>
  <c r="M416" i="3" s="1"/>
  <c r="M417" i="3" s="1"/>
  <c r="M418" i="3" s="1"/>
  <c r="M419" i="3" s="1"/>
  <c r="M420" i="3" s="1"/>
  <c r="M421" i="3" s="1"/>
  <c r="M422" i="3" s="1"/>
  <c r="M423" i="3" s="1"/>
  <c r="M424" i="3" s="1"/>
  <c r="M425" i="3" s="1"/>
  <c r="M426" i="3" s="1"/>
  <c r="M427" i="3" s="1"/>
  <c r="M428" i="3" s="1"/>
  <c r="M429" i="3" s="1"/>
  <c r="M430" i="3" s="1"/>
  <c r="M431" i="3" s="1"/>
  <c r="M432" i="3" s="1"/>
  <c r="M433" i="3" s="1"/>
  <c r="M434" i="3" s="1"/>
  <c r="M435" i="3" s="1"/>
  <c r="M436" i="3" s="1"/>
  <c r="M437" i="3" s="1"/>
  <c r="M438" i="3" s="1"/>
  <c r="M439" i="3" s="1"/>
  <c r="M440" i="3" s="1"/>
  <c r="M441" i="3" s="1"/>
  <c r="M442" i="3" s="1"/>
  <c r="M443" i="3" s="1"/>
  <c r="M444" i="3" s="1"/>
  <c r="M445" i="3" s="1"/>
  <c r="M446" i="3" s="1"/>
  <c r="M447" i="3" s="1"/>
  <c r="M448" i="3" s="1"/>
  <c r="M449" i="3" s="1"/>
  <c r="M450" i="3" s="1"/>
  <c r="M451" i="3" s="1"/>
  <c r="M452" i="3" s="1"/>
  <c r="M453" i="3" s="1"/>
  <c r="M454" i="3" s="1"/>
  <c r="M455" i="3" s="1"/>
  <c r="M456" i="3" s="1"/>
  <c r="M457" i="3" s="1"/>
  <c r="M458" i="3" s="1"/>
  <c r="M459" i="3" s="1"/>
  <c r="M460" i="3" s="1"/>
  <c r="M461" i="3" s="1"/>
  <c r="M462" i="3" s="1"/>
  <c r="M463" i="3" s="1"/>
  <c r="M464" i="3" s="1"/>
  <c r="M465" i="3" s="1"/>
  <c r="M466" i="3" s="1"/>
  <c r="M467" i="3" s="1"/>
  <c r="M468" i="3" s="1"/>
  <c r="M469" i="3" s="1"/>
  <c r="M470" i="3" s="1"/>
  <c r="M471" i="3" s="1"/>
  <c r="M472" i="3" s="1"/>
  <c r="M473" i="3" s="1"/>
  <c r="M474" i="3" s="1"/>
  <c r="M475" i="3" s="1"/>
  <c r="M476" i="3" s="1"/>
  <c r="M477" i="3" s="1"/>
  <c r="M478" i="3" s="1"/>
  <c r="M479" i="3" s="1"/>
  <c r="M480" i="3" s="1"/>
  <c r="M481" i="3" s="1"/>
  <c r="M482" i="3" s="1"/>
  <c r="M483" i="3" s="1"/>
  <c r="M484" i="3" s="1"/>
  <c r="M485" i="3" s="1"/>
  <c r="M486" i="3" s="1"/>
  <c r="M487" i="3" s="1"/>
  <c r="M488" i="3" s="1"/>
  <c r="M489" i="3" s="1"/>
  <c r="M490" i="3" s="1"/>
  <c r="M491" i="3" s="1"/>
  <c r="M492" i="3" s="1"/>
  <c r="M493" i="3" s="1"/>
  <c r="M494" i="3" s="1"/>
  <c r="M495" i="3" s="1"/>
  <c r="M496" i="3" s="1"/>
  <c r="M497" i="3" s="1"/>
  <c r="M498" i="3" s="1"/>
  <c r="M499" i="3" s="1"/>
  <c r="M500" i="3" s="1"/>
  <c r="M501" i="3" s="1"/>
  <c r="M502" i="3" s="1"/>
  <c r="M503" i="3" s="1"/>
  <c r="M504" i="3" s="1"/>
  <c r="M505" i="3" s="1"/>
  <c r="M506" i="3" s="1"/>
  <c r="M507" i="3" s="1"/>
  <c r="M508" i="3" s="1"/>
  <c r="M509" i="3" s="1"/>
  <c r="M510" i="3" s="1"/>
  <c r="M511" i="3" s="1"/>
  <c r="M512" i="3" s="1"/>
  <c r="M513" i="3" s="1"/>
  <c r="M514" i="3" s="1"/>
  <c r="M515" i="3" s="1"/>
  <c r="M516" i="3" s="1"/>
  <c r="M517" i="3" s="1"/>
  <c r="M518" i="3" s="1"/>
  <c r="M519" i="3" s="1"/>
  <c r="M520" i="3" s="1"/>
  <c r="M521" i="3" s="1"/>
  <c r="M522" i="3" s="1"/>
  <c r="M523" i="3" s="1"/>
  <c r="M524" i="3" s="1"/>
  <c r="M525" i="3" s="1"/>
  <c r="M526" i="3" s="1"/>
  <c r="M527" i="3" s="1"/>
  <c r="M528" i="3" s="1"/>
  <c r="M529" i="3" s="1"/>
  <c r="M530" i="3" s="1"/>
  <c r="M531" i="3" s="1"/>
  <c r="M532" i="3" s="1"/>
  <c r="M533" i="3" s="1"/>
  <c r="M534" i="3" s="1"/>
  <c r="M535" i="3" s="1"/>
  <c r="M536" i="3" s="1"/>
  <c r="M537" i="3" s="1"/>
  <c r="M538" i="3" s="1"/>
  <c r="M539" i="3" s="1"/>
  <c r="M540" i="3" s="1"/>
  <c r="M541" i="3" s="1"/>
  <c r="M542" i="3" s="1"/>
  <c r="M543" i="3" s="1"/>
  <c r="M544" i="3" s="1"/>
  <c r="M545" i="3" s="1"/>
  <c r="M546" i="3" s="1"/>
  <c r="M547" i="3" s="1"/>
  <c r="M548" i="3" s="1"/>
  <c r="M549" i="3" s="1"/>
  <c r="M550" i="3" s="1"/>
  <c r="M551" i="3" s="1"/>
  <c r="M552" i="3" s="1"/>
  <c r="M553" i="3" s="1"/>
  <c r="M554" i="3" s="1"/>
  <c r="M555" i="3" s="1"/>
  <c r="M556" i="3" s="1"/>
  <c r="M557" i="3" s="1"/>
  <c r="M558" i="3" s="1"/>
  <c r="M559" i="3" s="1"/>
  <c r="M560" i="3" s="1"/>
  <c r="M561" i="3" s="1"/>
  <c r="M562" i="3" s="1"/>
  <c r="M563" i="3" s="1"/>
  <c r="M564" i="3" s="1"/>
  <c r="M565" i="3" s="1"/>
  <c r="M566" i="3" s="1"/>
  <c r="M567" i="3" s="1"/>
  <c r="M568" i="3" s="1"/>
  <c r="M569" i="3" s="1"/>
  <c r="M570" i="3" s="1"/>
  <c r="M571" i="3" s="1"/>
  <c r="M572" i="3" s="1"/>
  <c r="M573" i="3" s="1"/>
  <c r="M574" i="3" s="1"/>
  <c r="M575" i="3" s="1"/>
  <c r="M576" i="3" s="1"/>
  <c r="M577" i="3" s="1"/>
  <c r="M578" i="3" s="1"/>
  <c r="M579" i="3" s="1"/>
  <c r="M580" i="3" s="1"/>
  <c r="M581" i="3" s="1"/>
  <c r="M582" i="3" s="1"/>
  <c r="M583" i="3" s="1"/>
  <c r="M584" i="3" s="1"/>
  <c r="M585" i="3" s="1"/>
  <c r="M586" i="3" s="1"/>
  <c r="M587" i="3" s="1"/>
  <c r="M588" i="3" s="1"/>
  <c r="M589" i="3" s="1"/>
  <c r="M590" i="3" s="1"/>
  <c r="M591" i="3" s="1"/>
  <c r="M592" i="3" s="1"/>
  <c r="M593" i="3" s="1"/>
  <c r="M594" i="3" s="1"/>
  <c r="M595" i="3" s="1"/>
  <c r="M596" i="3" s="1"/>
  <c r="M597" i="3" s="1"/>
  <c r="M598" i="3" s="1"/>
  <c r="M599" i="3" s="1"/>
  <c r="M600" i="3" s="1"/>
  <c r="M601" i="3" s="1"/>
  <c r="M602" i="3" s="1"/>
  <c r="M603" i="3" s="1"/>
  <c r="M604" i="3" s="1"/>
  <c r="M605" i="3" s="1"/>
  <c r="M606" i="3" s="1"/>
  <c r="M607" i="3" s="1"/>
  <c r="M608" i="3" s="1"/>
  <c r="M609" i="3" s="1"/>
  <c r="M610" i="3" s="1"/>
  <c r="M611" i="3" s="1"/>
  <c r="M612" i="3" s="1"/>
  <c r="M613" i="3" s="1"/>
  <c r="M614" i="3" s="1"/>
  <c r="M615" i="3" s="1"/>
  <c r="M616" i="3" s="1"/>
  <c r="M617" i="3" s="1"/>
  <c r="M618" i="3" s="1"/>
  <c r="M619" i="3" s="1"/>
  <c r="M620" i="3" s="1"/>
  <c r="M621" i="3" s="1"/>
  <c r="M622" i="3" s="1"/>
  <c r="M623" i="3" s="1"/>
  <c r="M624" i="3" s="1"/>
  <c r="M625" i="3" s="1"/>
  <c r="M626" i="3" s="1"/>
  <c r="M627" i="3" s="1"/>
  <c r="M628" i="3" s="1"/>
  <c r="M629" i="3" s="1"/>
  <c r="M630" i="3" s="1"/>
  <c r="M631" i="3" s="1"/>
  <c r="M632" i="3" s="1"/>
  <c r="M633" i="3" s="1"/>
  <c r="M634" i="3" s="1"/>
  <c r="M635" i="3" s="1"/>
  <c r="M636" i="3" s="1"/>
  <c r="M637" i="3" s="1"/>
  <c r="M638" i="3" s="1"/>
  <c r="M639" i="3" s="1"/>
  <c r="M640" i="3" s="1"/>
  <c r="M641" i="3" s="1"/>
  <c r="M642" i="3" s="1"/>
  <c r="M643" i="3" s="1"/>
  <c r="M644" i="3" s="1"/>
  <c r="M645" i="3" s="1"/>
  <c r="M646" i="3" s="1"/>
  <c r="M647" i="3" s="1"/>
  <c r="M648" i="3" s="1"/>
  <c r="M649" i="3" s="1"/>
  <c r="M650" i="3" s="1"/>
  <c r="M651" i="3" s="1"/>
  <c r="M652" i="3" s="1"/>
  <c r="M653" i="3" s="1"/>
  <c r="M654" i="3" s="1"/>
  <c r="M655" i="3" s="1"/>
  <c r="M656" i="3" s="1"/>
  <c r="M657" i="3" s="1"/>
  <c r="M658" i="3" s="1"/>
  <c r="M659" i="3" s="1"/>
  <c r="M660" i="3" s="1"/>
  <c r="M661" i="3" s="1"/>
  <c r="M662" i="3" s="1"/>
  <c r="M663" i="3" s="1"/>
  <c r="M664" i="3" s="1"/>
  <c r="M665" i="3" s="1"/>
  <c r="M666" i="3" s="1"/>
  <c r="M667" i="3" s="1"/>
  <c r="M668" i="3" s="1"/>
  <c r="M669" i="3" s="1"/>
  <c r="M670" i="3" s="1"/>
  <c r="M671" i="3" s="1"/>
  <c r="M672" i="3" s="1"/>
  <c r="M673" i="3" s="1"/>
  <c r="M674" i="3" s="1"/>
  <c r="M675" i="3" s="1"/>
  <c r="M676" i="3" s="1"/>
  <c r="M677" i="3" s="1"/>
  <c r="M678" i="3" s="1"/>
  <c r="M679" i="3" s="1"/>
  <c r="M680" i="3" s="1"/>
  <c r="M681" i="3" s="1"/>
  <c r="M682" i="3" s="1"/>
  <c r="M683" i="3" s="1"/>
  <c r="M684" i="3" s="1"/>
  <c r="M685" i="3" s="1"/>
  <c r="M686" i="3" s="1"/>
  <c r="M687" i="3" s="1"/>
  <c r="M688" i="3" s="1"/>
  <c r="M689" i="3" s="1"/>
  <c r="M690" i="3" s="1"/>
  <c r="M691" i="3" s="1"/>
  <c r="M692" i="3" s="1"/>
  <c r="M693" i="3" s="1"/>
  <c r="M694" i="3" s="1"/>
  <c r="M695" i="3" s="1"/>
  <c r="M696" i="3" s="1"/>
  <c r="M697" i="3" s="1"/>
  <c r="M698" i="3" s="1"/>
  <c r="M699" i="3" s="1"/>
  <c r="M700" i="3" s="1"/>
  <c r="M701" i="3" s="1"/>
  <c r="M702" i="3" s="1"/>
  <c r="M703" i="3" s="1"/>
  <c r="M704" i="3" s="1"/>
  <c r="M705" i="3" s="1"/>
  <c r="M706" i="3" s="1"/>
  <c r="M707" i="3" s="1"/>
  <c r="M708" i="3" s="1"/>
  <c r="M709" i="3" s="1"/>
  <c r="M710" i="3" s="1"/>
  <c r="M711" i="3" s="1"/>
  <c r="M712" i="3" s="1"/>
  <c r="M713" i="3" s="1"/>
  <c r="M714" i="3" s="1"/>
  <c r="M715" i="3" s="1"/>
  <c r="M716" i="3" s="1"/>
  <c r="M717" i="3" s="1"/>
  <c r="M718" i="3" s="1"/>
  <c r="M719" i="3" s="1"/>
  <c r="M720" i="3" s="1"/>
  <c r="M721" i="3" s="1"/>
  <c r="M722" i="3" s="1"/>
  <c r="M723" i="3" s="1"/>
  <c r="M724" i="3" s="1"/>
  <c r="M725" i="3" s="1"/>
  <c r="M726" i="3" s="1"/>
  <c r="M727" i="3" s="1"/>
  <c r="M728" i="3" s="1"/>
  <c r="M729" i="3" s="1"/>
  <c r="M730" i="3" s="1"/>
  <c r="M731" i="3" s="1"/>
  <c r="M732" i="3" s="1"/>
  <c r="M733" i="3" s="1"/>
  <c r="M734" i="3" s="1"/>
  <c r="M735" i="3" s="1"/>
  <c r="M736" i="3" s="1"/>
  <c r="M737" i="3" s="1"/>
  <c r="M738" i="3" s="1"/>
  <c r="M739" i="3" s="1"/>
  <c r="M740" i="3" s="1"/>
  <c r="M741" i="3" s="1"/>
  <c r="M742" i="3" s="1"/>
  <c r="M743" i="3" s="1"/>
  <c r="M744" i="3" s="1"/>
  <c r="M745" i="3" s="1"/>
  <c r="M746" i="3" s="1"/>
  <c r="M747" i="3" s="1"/>
  <c r="M748" i="3" s="1"/>
  <c r="M749" i="3" s="1"/>
  <c r="M750" i="3" s="1"/>
  <c r="M751" i="3" s="1"/>
  <c r="M752" i="3" s="1"/>
  <c r="M753" i="3" s="1"/>
  <c r="M754" i="3" s="1"/>
  <c r="M755" i="3" s="1"/>
  <c r="M756" i="3" s="1"/>
  <c r="M757" i="3" s="1"/>
  <c r="M758" i="3" s="1"/>
  <c r="M759" i="3" s="1"/>
  <c r="M760" i="3" s="1"/>
  <c r="M761" i="3" s="1"/>
  <c r="M762" i="3" s="1"/>
  <c r="M763" i="3" s="1"/>
  <c r="M764" i="3" s="1"/>
  <c r="M765" i="3" s="1"/>
  <c r="M766" i="3" s="1"/>
  <c r="M767" i="3" s="1"/>
  <c r="M768" i="3" s="1"/>
  <c r="M769" i="3" s="1"/>
  <c r="M770" i="3" s="1"/>
  <c r="M771" i="3" s="1"/>
  <c r="M772" i="3" s="1"/>
  <c r="M773" i="3" s="1"/>
  <c r="M774" i="3" s="1"/>
  <c r="M775" i="3" s="1"/>
  <c r="M776" i="3" s="1"/>
  <c r="M777" i="3" s="1"/>
  <c r="M778" i="3" s="1"/>
  <c r="M779" i="3" s="1"/>
  <c r="M780" i="3" s="1"/>
  <c r="M781" i="3" s="1"/>
  <c r="M782" i="3" s="1"/>
  <c r="M783" i="3" s="1"/>
  <c r="M784" i="3" s="1"/>
  <c r="M785" i="3" s="1"/>
  <c r="M786" i="3" s="1"/>
  <c r="M787" i="3" s="1"/>
  <c r="M788" i="3" s="1"/>
  <c r="M789" i="3" s="1"/>
  <c r="M790" i="3" s="1"/>
  <c r="M791" i="3" s="1"/>
  <c r="M792" i="3" s="1"/>
  <c r="M793" i="3" s="1"/>
  <c r="M794" i="3" s="1"/>
  <c r="M795" i="3" s="1"/>
  <c r="M796" i="3" s="1"/>
  <c r="M797" i="3" s="1"/>
  <c r="M798" i="3" s="1"/>
  <c r="M799" i="3" s="1"/>
  <c r="M800" i="3" s="1"/>
  <c r="M801" i="3" s="1"/>
  <c r="M802" i="3" s="1"/>
  <c r="M803" i="3" s="1"/>
  <c r="M804" i="3" s="1"/>
  <c r="M805" i="3" s="1"/>
  <c r="M806" i="3" s="1"/>
  <c r="M807" i="3" s="1"/>
  <c r="M808" i="3" s="1"/>
  <c r="M809" i="3" s="1"/>
  <c r="M810" i="3" s="1"/>
  <c r="M811" i="3" s="1"/>
  <c r="M812" i="3" s="1"/>
  <c r="M813" i="3" s="1"/>
  <c r="M814" i="3" s="1"/>
  <c r="M815" i="3" s="1"/>
  <c r="M816" i="3" s="1"/>
  <c r="M817" i="3" s="1"/>
  <c r="M818" i="3" s="1"/>
  <c r="M819" i="3" s="1"/>
  <c r="M820" i="3" s="1"/>
  <c r="M821" i="3" s="1"/>
  <c r="M822" i="3" s="1"/>
  <c r="M823" i="3" s="1"/>
  <c r="M824" i="3" s="1"/>
  <c r="M825" i="3" s="1"/>
  <c r="M826" i="3" s="1"/>
  <c r="M827" i="3" s="1"/>
  <c r="M828" i="3" s="1"/>
  <c r="M829" i="3" s="1"/>
  <c r="M830" i="3" s="1"/>
  <c r="M831" i="3" s="1"/>
  <c r="M832" i="3" s="1"/>
  <c r="M833" i="3" s="1"/>
  <c r="M834" i="3" s="1"/>
  <c r="M835" i="3" s="1"/>
  <c r="M836" i="3" s="1"/>
  <c r="M837" i="3" s="1"/>
  <c r="M838" i="3" s="1"/>
  <c r="M839" i="3" s="1"/>
  <c r="M840" i="3" s="1"/>
  <c r="M841" i="3" s="1"/>
  <c r="M842" i="3" s="1"/>
  <c r="M843" i="3" s="1"/>
  <c r="M844" i="3" s="1"/>
  <c r="M845" i="3" s="1"/>
  <c r="M846" i="3" s="1"/>
  <c r="M847" i="3" s="1"/>
  <c r="M848" i="3" s="1"/>
  <c r="M849" i="3" s="1"/>
  <c r="M850" i="3" s="1"/>
  <c r="M851" i="3" s="1"/>
  <c r="M852" i="3" s="1"/>
  <c r="M853" i="3" s="1"/>
  <c r="M854" i="3" s="1"/>
  <c r="M855" i="3" s="1"/>
  <c r="M856" i="3" s="1"/>
  <c r="M857" i="3" s="1"/>
  <c r="M858" i="3" s="1"/>
  <c r="M859" i="3" s="1"/>
  <c r="M860" i="3" s="1"/>
  <c r="M861" i="3" s="1"/>
  <c r="M862" i="3" s="1"/>
  <c r="M863" i="3" s="1"/>
  <c r="M864" i="3" s="1"/>
  <c r="M865" i="3" s="1"/>
  <c r="M866" i="3" s="1"/>
  <c r="M867" i="3" s="1"/>
  <c r="M868" i="3" s="1"/>
  <c r="M869" i="3" s="1"/>
  <c r="M870" i="3" s="1"/>
  <c r="M871" i="3" s="1"/>
  <c r="M872" i="3" s="1"/>
  <c r="M873" i="3" s="1"/>
  <c r="M874" i="3" s="1"/>
  <c r="M875" i="3" s="1"/>
  <c r="M876" i="3" s="1"/>
  <c r="M877" i="3" s="1"/>
  <c r="M878" i="3" s="1"/>
  <c r="M879" i="3" s="1"/>
  <c r="M880" i="3" s="1"/>
  <c r="M881" i="3" s="1"/>
  <c r="M882" i="3" s="1"/>
  <c r="M883" i="3" s="1"/>
  <c r="M884" i="3" s="1"/>
  <c r="M885" i="3" s="1"/>
  <c r="M886" i="3" s="1"/>
  <c r="M887" i="3" s="1"/>
  <c r="M888" i="3" s="1"/>
  <c r="M889" i="3" s="1"/>
  <c r="M890" i="3" s="1"/>
  <c r="M891" i="3" s="1"/>
  <c r="M892" i="3" s="1"/>
  <c r="M893" i="3" s="1"/>
  <c r="M894" i="3" s="1"/>
  <c r="M895" i="3" s="1"/>
  <c r="M896" i="3" s="1"/>
  <c r="M897" i="3" s="1"/>
  <c r="M898" i="3" s="1"/>
  <c r="M899" i="3" s="1"/>
  <c r="M900" i="3" s="1"/>
  <c r="M901" i="3" s="1"/>
  <c r="M902" i="3" s="1"/>
  <c r="M903" i="3" s="1"/>
  <c r="M904" i="3" s="1"/>
  <c r="M905" i="3" s="1"/>
  <c r="M906" i="3" s="1"/>
  <c r="M907" i="3" s="1"/>
  <c r="M908" i="3" s="1"/>
  <c r="M909" i="3" s="1"/>
  <c r="M910" i="3" s="1"/>
  <c r="M911" i="3" s="1"/>
  <c r="M912" i="3" s="1"/>
  <c r="M913" i="3" s="1"/>
  <c r="M914" i="3" s="1"/>
  <c r="M915" i="3" s="1"/>
  <c r="M916" i="3" s="1"/>
  <c r="M917" i="3" s="1"/>
  <c r="M918" i="3" s="1"/>
  <c r="M919" i="3" s="1"/>
  <c r="M920" i="3" s="1"/>
  <c r="M921" i="3" s="1"/>
  <c r="M922" i="3" s="1"/>
  <c r="M923" i="3" s="1"/>
  <c r="M924" i="3" s="1"/>
  <c r="M925" i="3" s="1"/>
  <c r="M926" i="3" s="1"/>
  <c r="M927" i="3" s="1"/>
  <c r="M928" i="3" s="1"/>
  <c r="M929" i="3" s="1"/>
  <c r="M930" i="3" s="1"/>
  <c r="M931" i="3" s="1"/>
  <c r="M932" i="3" s="1"/>
  <c r="M933" i="3" s="1"/>
  <c r="M934" i="3" s="1"/>
  <c r="M935" i="3" s="1"/>
  <c r="M936" i="3" s="1"/>
  <c r="M937" i="3" s="1"/>
  <c r="M938" i="3" s="1"/>
  <c r="M939" i="3" s="1"/>
  <c r="M940" i="3" s="1"/>
  <c r="M941" i="3" s="1"/>
  <c r="M942" i="3" s="1"/>
  <c r="M943" i="3" s="1"/>
  <c r="M944" i="3" s="1"/>
  <c r="M945" i="3" s="1"/>
  <c r="M946" i="3" s="1"/>
  <c r="M947" i="3" s="1"/>
  <c r="M948" i="3" s="1"/>
  <c r="M949" i="3" s="1"/>
  <c r="M950" i="3" s="1"/>
  <c r="M951" i="3" s="1"/>
  <c r="M952" i="3" s="1"/>
  <c r="M953" i="3" s="1"/>
  <c r="M954" i="3" s="1"/>
  <c r="M955" i="3" s="1"/>
  <c r="M956" i="3" s="1"/>
  <c r="M957" i="3" s="1"/>
  <c r="M958" i="3" s="1"/>
  <c r="M959" i="3" s="1"/>
  <c r="M960" i="3" s="1"/>
  <c r="M961" i="3" s="1"/>
  <c r="M962" i="3" s="1"/>
  <c r="M963" i="3" s="1"/>
  <c r="M964" i="3" s="1"/>
  <c r="M965" i="3" s="1"/>
  <c r="M966" i="3" s="1"/>
  <c r="M967" i="3" s="1"/>
  <c r="M968" i="3" s="1"/>
  <c r="M969" i="3" s="1"/>
  <c r="M970" i="3" s="1"/>
  <c r="M971" i="3" s="1"/>
  <c r="M972" i="3" s="1"/>
  <c r="M973" i="3" s="1"/>
  <c r="M974" i="3" s="1"/>
  <c r="M975" i="3" s="1"/>
  <c r="M976" i="3" s="1"/>
  <c r="M977" i="3" s="1"/>
  <c r="M978" i="3" s="1"/>
  <c r="M979" i="3" s="1"/>
  <c r="M980" i="3" s="1"/>
  <c r="M981" i="3" s="1"/>
  <c r="M982" i="3" s="1"/>
  <c r="M983" i="3" s="1"/>
  <c r="M984" i="3" s="1"/>
  <c r="M985" i="3" s="1"/>
  <c r="M986" i="3" s="1"/>
  <c r="M987" i="3" s="1"/>
  <c r="M988" i="3" s="1"/>
  <c r="M989" i="3" s="1"/>
  <c r="M990" i="3" s="1"/>
  <c r="M991" i="3" s="1"/>
  <c r="M992" i="3" s="1"/>
  <c r="M993" i="3" s="1"/>
  <c r="M994" i="3" s="1"/>
  <c r="M995" i="3" s="1"/>
  <c r="M996" i="3" s="1"/>
  <c r="M997" i="3" s="1"/>
  <c r="M998" i="3" s="1"/>
  <c r="M999" i="3" s="1"/>
  <c r="M1000" i="3" s="1"/>
  <c r="M1001" i="3" s="1"/>
  <c r="M1002" i="3" s="1"/>
  <c r="M1003" i="3" s="1"/>
  <c r="M1004" i="3" s="1"/>
  <c r="M1005" i="3" s="1"/>
  <c r="M1006" i="3" s="1"/>
  <c r="M1007" i="3" s="1"/>
  <c r="M1008" i="3" s="1"/>
  <c r="M1009" i="3" s="1"/>
  <c r="M1010" i="3" s="1"/>
  <c r="M1011" i="3" s="1"/>
  <c r="M1012" i="3" s="1"/>
  <c r="M1013" i="3" s="1"/>
  <c r="M1014" i="3" s="1"/>
  <c r="M1015" i="3" s="1"/>
  <c r="M1016" i="3" s="1"/>
  <c r="M1017" i="3" s="1"/>
  <c r="M1018" i="3" s="1"/>
  <c r="M1019" i="3" s="1"/>
  <c r="M1020" i="3" s="1"/>
  <c r="M1021" i="3" s="1"/>
  <c r="M1022" i="3" s="1"/>
  <c r="M1023" i="3" s="1"/>
  <c r="M1024" i="3" s="1"/>
  <c r="M1025" i="3" s="1"/>
  <c r="M1026" i="3" s="1"/>
  <c r="M1027" i="3" s="1"/>
  <c r="M1028" i="3" s="1"/>
  <c r="M1029" i="3" s="1"/>
  <c r="M1030" i="3" s="1"/>
  <c r="M1031" i="3" s="1"/>
  <c r="M1032" i="3" s="1"/>
  <c r="M1033" i="3" s="1"/>
  <c r="M1034" i="3" s="1"/>
  <c r="M1035" i="3" s="1"/>
  <c r="M1036" i="3" s="1"/>
  <c r="M1037" i="3" s="1"/>
  <c r="M1038" i="3" s="1"/>
  <c r="M1039" i="3" s="1"/>
  <c r="M1040" i="3" s="1"/>
  <c r="M1041" i="3" s="1"/>
  <c r="M1042" i="3" s="1"/>
  <c r="M1043" i="3" s="1"/>
  <c r="M1044" i="3" s="1"/>
  <c r="M1045" i="3" s="1"/>
  <c r="M1046" i="3" s="1"/>
  <c r="M1047" i="3" s="1"/>
  <c r="M1048" i="3" s="1"/>
  <c r="M1049" i="3" s="1"/>
  <c r="M1050" i="3" s="1"/>
  <c r="M1051" i="3" s="1"/>
  <c r="M1052" i="3" s="1"/>
  <c r="M1053" i="3" s="1"/>
  <c r="M1054" i="3" s="1"/>
  <c r="M1055" i="3" s="1"/>
  <c r="M1056" i="3" s="1"/>
  <c r="M1057" i="3" s="1"/>
  <c r="M1058" i="3" s="1"/>
  <c r="M1059" i="3" s="1"/>
  <c r="M1060" i="3" s="1"/>
  <c r="M1061" i="3" s="1"/>
  <c r="M1062" i="3" s="1"/>
  <c r="M1063" i="3" s="1"/>
  <c r="M1064" i="3" s="1"/>
  <c r="M1065" i="3" s="1"/>
  <c r="M1066" i="3" s="1"/>
  <c r="M1067" i="3" s="1"/>
  <c r="M1068" i="3" s="1"/>
  <c r="M1069" i="3" s="1"/>
  <c r="M1070" i="3" s="1"/>
  <c r="M1071" i="3" s="1"/>
  <c r="M1072" i="3" s="1"/>
  <c r="M1073" i="3" s="1"/>
  <c r="M1074" i="3" s="1"/>
  <c r="M1075" i="3" s="1"/>
  <c r="M1076" i="3" s="1"/>
  <c r="M1077" i="3" s="1"/>
  <c r="M1078" i="3" s="1"/>
  <c r="M1079" i="3" s="1"/>
  <c r="M1080" i="3" s="1"/>
  <c r="M1081" i="3" s="1"/>
  <c r="M1082" i="3" s="1"/>
  <c r="M1083" i="3" s="1"/>
  <c r="M1084" i="3" s="1"/>
  <c r="M1085" i="3" s="1"/>
  <c r="M1086" i="3" s="1"/>
  <c r="M1087" i="3" s="1"/>
  <c r="M1088" i="3" s="1"/>
  <c r="M1089" i="3" s="1"/>
  <c r="M1090" i="3" s="1"/>
  <c r="M1091" i="3" s="1"/>
  <c r="M1092" i="3" s="1"/>
  <c r="M1093" i="3" s="1"/>
  <c r="M1094" i="3" s="1"/>
  <c r="M1095" i="3" s="1"/>
  <c r="M1096" i="3" s="1"/>
  <c r="M1097" i="3" s="1"/>
  <c r="M1098" i="3" s="1"/>
  <c r="M1099" i="3" s="1"/>
  <c r="M1100" i="3" s="1"/>
  <c r="M1101" i="3" s="1"/>
  <c r="M1102" i="3" s="1"/>
  <c r="M1103" i="3" s="1"/>
  <c r="M1104" i="3" s="1"/>
  <c r="M1105" i="3" s="1"/>
  <c r="M1106" i="3" s="1"/>
  <c r="M1107" i="3" s="1"/>
  <c r="M1108" i="3" s="1"/>
  <c r="M1109" i="3" s="1"/>
  <c r="M1110" i="3" s="1"/>
  <c r="M1111" i="3" s="1"/>
  <c r="M1112" i="3" s="1"/>
  <c r="M1113" i="3" s="1"/>
  <c r="M1114" i="3" s="1"/>
  <c r="M1115" i="3" s="1"/>
  <c r="M1116" i="3" s="1"/>
  <c r="M1117" i="3" s="1"/>
  <c r="M1118" i="3" s="1"/>
  <c r="M1119" i="3" s="1"/>
  <c r="M1120" i="3" s="1"/>
  <c r="M1121" i="3" s="1"/>
  <c r="M1122" i="3" s="1"/>
  <c r="M1123" i="3" s="1"/>
  <c r="M1124" i="3" s="1"/>
  <c r="M1125" i="3" s="1"/>
  <c r="M1126" i="3" s="1"/>
  <c r="M1127" i="3" s="1"/>
  <c r="M1128" i="3" s="1"/>
  <c r="M1129" i="3" s="1"/>
  <c r="M1130" i="3" s="1"/>
  <c r="M1131" i="3" s="1"/>
  <c r="M1132" i="3" s="1"/>
  <c r="M1133" i="3" s="1"/>
  <c r="M1134" i="3" s="1"/>
  <c r="M1135" i="3" s="1"/>
  <c r="M1136" i="3" s="1"/>
  <c r="M1137" i="3" s="1"/>
  <c r="M1138" i="3" s="1"/>
  <c r="M1139" i="3" s="1"/>
  <c r="M1140" i="3" s="1"/>
  <c r="M1141" i="3" s="1"/>
  <c r="M1142" i="3" s="1"/>
  <c r="M1143" i="3" s="1"/>
  <c r="M1144" i="3" s="1"/>
  <c r="M1145" i="3" s="1"/>
  <c r="M1146" i="3" s="1"/>
  <c r="M1147" i="3" s="1"/>
  <c r="M1148" i="3" s="1"/>
  <c r="M1149" i="3" s="1"/>
  <c r="M1150" i="3" s="1"/>
  <c r="M1151" i="3" s="1"/>
  <c r="M1152" i="3" s="1"/>
  <c r="M1153" i="3" s="1"/>
  <c r="M1154" i="3" s="1"/>
  <c r="M1155" i="3" s="1"/>
  <c r="M1156" i="3" s="1"/>
  <c r="M1157" i="3" s="1"/>
  <c r="M1158" i="3" s="1"/>
  <c r="M1159" i="3" s="1"/>
  <c r="M1160" i="3" s="1"/>
  <c r="M1161" i="3" s="1"/>
  <c r="M1162" i="3" s="1"/>
  <c r="M1163" i="3" s="1"/>
  <c r="M1164" i="3" s="1"/>
  <c r="M1165" i="3" s="1"/>
  <c r="M1166" i="3" s="1"/>
  <c r="M1167" i="3" s="1"/>
  <c r="M1168" i="3" s="1"/>
  <c r="M1169" i="3" s="1"/>
  <c r="M1170" i="3" s="1"/>
  <c r="M1171" i="3" s="1"/>
  <c r="M1172" i="3" s="1"/>
  <c r="M1173" i="3" s="1"/>
  <c r="M1174" i="3" s="1"/>
  <c r="M1175" i="3" s="1"/>
  <c r="M1176" i="3" s="1"/>
  <c r="M1177" i="3" s="1"/>
  <c r="M1178" i="3" s="1"/>
  <c r="M1179" i="3" s="1"/>
  <c r="M1180" i="3" s="1"/>
  <c r="M1181" i="3" s="1"/>
  <c r="M1182" i="3" s="1"/>
  <c r="M1183" i="3" s="1"/>
  <c r="M1184" i="3" s="1"/>
  <c r="M1185" i="3" s="1"/>
  <c r="M1186" i="3" s="1"/>
  <c r="M1187" i="3" s="1"/>
  <c r="M1188" i="3" s="1"/>
  <c r="M1189" i="3" s="1"/>
  <c r="M1190" i="3" s="1"/>
  <c r="M1191" i="3" s="1"/>
  <c r="M1192" i="3" s="1"/>
  <c r="M1193" i="3" s="1"/>
  <c r="M1194" i="3" s="1"/>
  <c r="M1195" i="3" s="1"/>
  <c r="M1196" i="3" s="1"/>
  <c r="M1197" i="3" s="1"/>
  <c r="M1198" i="3" s="1"/>
  <c r="M1199" i="3" s="1"/>
  <c r="M1200" i="3" s="1"/>
  <c r="M1201" i="3" s="1"/>
  <c r="M1202" i="3" s="1"/>
  <c r="M1203" i="3" s="1"/>
  <c r="M1204" i="3" s="1"/>
  <c r="M1205" i="3" s="1"/>
  <c r="M1206" i="3" s="1"/>
  <c r="M1207" i="3" s="1"/>
  <c r="M1208" i="3" s="1"/>
  <c r="M1209" i="3" s="1"/>
  <c r="M1210" i="3" s="1"/>
  <c r="M1211" i="3" s="1"/>
  <c r="M1212" i="3" s="1"/>
  <c r="M1213" i="3" s="1"/>
  <c r="M1214" i="3" s="1"/>
  <c r="M1215" i="3" s="1"/>
  <c r="M1216" i="3" s="1"/>
  <c r="M1217" i="3" s="1"/>
  <c r="M1218" i="3" s="1"/>
  <c r="M1219" i="3" s="1"/>
  <c r="M1220" i="3" s="1"/>
  <c r="M1221" i="3" s="1"/>
  <c r="M1222" i="3" s="1"/>
  <c r="M1223" i="3" s="1"/>
  <c r="M1224" i="3" s="1"/>
  <c r="M1225" i="3" s="1"/>
  <c r="M1226" i="3" s="1"/>
  <c r="M1227" i="3" s="1"/>
  <c r="M1228" i="3" s="1"/>
  <c r="M1229" i="3" s="1"/>
  <c r="M1230" i="3" s="1"/>
  <c r="M1231" i="3" s="1"/>
  <c r="M1232" i="3" s="1"/>
  <c r="M1233" i="3" s="1"/>
  <c r="M1234" i="3" s="1"/>
  <c r="M1235" i="3" s="1"/>
  <c r="M1236" i="3" s="1"/>
  <c r="M1237" i="3" s="1"/>
  <c r="M1238" i="3" s="1"/>
  <c r="M1239" i="3" s="1"/>
  <c r="M1240" i="3" s="1"/>
  <c r="M1241" i="3" s="1"/>
  <c r="M1242" i="3" s="1"/>
  <c r="M1243" i="3" s="1"/>
  <c r="M1244" i="3" s="1"/>
  <c r="M1245" i="3" s="1"/>
  <c r="M1246" i="3" s="1"/>
  <c r="M1247" i="3" s="1"/>
  <c r="M1248" i="3" s="1"/>
  <c r="M1249" i="3" s="1"/>
  <c r="M1250" i="3" s="1"/>
  <c r="M1251" i="3" s="1"/>
  <c r="M1252" i="3" s="1"/>
  <c r="M1253" i="3" s="1"/>
  <c r="M1254" i="3" s="1"/>
  <c r="M1255" i="3" s="1"/>
  <c r="M1256" i="3" s="1"/>
  <c r="M1257" i="3" s="1"/>
  <c r="M1258" i="3" s="1"/>
  <c r="M1259" i="3" s="1"/>
  <c r="M1260" i="3" s="1"/>
  <c r="M1261" i="3" s="1"/>
  <c r="M1262" i="3" s="1"/>
  <c r="M1263" i="3" s="1"/>
  <c r="M1264" i="3" s="1"/>
  <c r="M1265" i="3" s="1"/>
  <c r="M1266" i="3" s="1"/>
  <c r="M1267" i="3" s="1"/>
  <c r="M1268" i="3" s="1"/>
  <c r="M1269" i="3" s="1"/>
  <c r="M1270" i="3" s="1"/>
  <c r="M1271" i="3" s="1"/>
  <c r="M1272" i="3" s="1"/>
  <c r="M1273" i="3" s="1"/>
  <c r="M1274" i="3" s="1"/>
  <c r="M1275" i="3" s="1"/>
  <c r="M1276" i="3" s="1"/>
  <c r="M1277" i="3" s="1"/>
  <c r="M1278" i="3" s="1"/>
  <c r="M1279" i="3" s="1"/>
  <c r="M1280" i="3" s="1"/>
  <c r="M1281" i="3" s="1"/>
  <c r="M1282" i="3" s="1"/>
  <c r="M1283" i="3" s="1"/>
  <c r="M1284" i="3" s="1"/>
  <c r="M1285" i="3" s="1"/>
  <c r="M1286" i="3" s="1"/>
  <c r="M1287" i="3" s="1"/>
  <c r="M1288" i="3" s="1"/>
  <c r="M1289" i="3" s="1"/>
  <c r="M1290" i="3" s="1"/>
  <c r="M1291" i="3" s="1"/>
  <c r="M1292" i="3" s="1"/>
  <c r="M1293" i="3" s="1"/>
  <c r="M1294" i="3" s="1"/>
  <c r="M1295" i="3" s="1"/>
  <c r="M1296" i="3" s="1"/>
  <c r="M1297" i="3" s="1"/>
  <c r="M1298" i="3" s="1"/>
  <c r="M1299" i="3" s="1"/>
  <c r="M1300" i="3" s="1"/>
  <c r="M1301" i="3" s="1"/>
  <c r="M1302" i="3" s="1"/>
  <c r="M1303" i="3" s="1"/>
  <c r="M1304" i="3" s="1"/>
  <c r="M1305" i="3" s="1"/>
  <c r="M1306" i="3" s="1"/>
  <c r="M1307" i="3" s="1"/>
  <c r="M1308" i="3" s="1"/>
  <c r="M1309" i="3" s="1"/>
  <c r="M1310" i="3" s="1"/>
  <c r="M1311" i="3" s="1"/>
  <c r="M1312" i="3" s="1"/>
  <c r="M1313" i="3" s="1"/>
  <c r="M1314" i="3" s="1"/>
  <c r="M1315" i="3" s="1"/>
  <c r="M1316" i="3" s="1"/>
  <c r="M1317" i="3" s="1"/>
  <c r="M1318" i="3" s="1"/>
  <c r="M1319" i="3" s="1"/>
  <c r="M1320" i="3" s="1"/>
  <c r="M1321" i="3" s="1"/>
  <c r="M1322" i="3" s="1"/>
  <c r="M1323" i="3" s="1"/>
  <c r="M1324" i="3" s="1"/>
  <c r="M1325" i="3" s="1"/>
  <c r="M1326" i="3" s="1"/>
  <c r="M1327" i="3" s="1"/>
  <c r="M1328" i="3" s="1"/>
  <c r="M1329" i="3" s="1"/>
  <c r="M1330" i="3" s="1"/>
  <c r="M1331" i="3" s="1"/>
  <c r="M1332" i="3" s="1"/>
  <c r="M1333" i="3" s="1"/>
  <c r="M1334" i="3" s="1"/>
  <c r="M1335" i="3" s="1"/>
  <c r="M1336" i="3" s="1"/>
  <c r="M1337" i="3" s="1"/>
  <c r="M1338" i="3" s="1"/>
  <c r="M1339" i="3" s="1"/>
  <c r="M1340" i="3" s="1"/>
  <c r="M1341" i="3" s="1"/>
  <c r="M1342" i="3" s="1"/>
  <c r="M1343" i="3" s="1"/>
  <c r="M1344" i="3" s="1"/>
  <c r="M1345" i="3" s="1"/>
  <c r="M1346" i="3" s="1"/>
  <c r="M1347" i="3" s="1"/>
  <c r="M1348" i="3" s="1"/>
  <c r="M1349" i="3" s="1"/>
  <c r="M1350" i="3" s="1"/>
  <c r="M1351" i="3" s="1"/>
  <c r="M1352" i="3" s="1"/>
  <c r="M1353" i="3" s="1"/>
  <c r="M1354" i="3" s="1"/>
  <c r="M1355" i="3" s="1"/>
  <c r="M1356" i="3" s="1"/>
  <c r="M1357" i="3" s="1"/>
  <c r="M1358" i="3" s="1"/>
  <c r="M1359" i="3" s="1"/>
  <c r="M1360" i="3" s="1"/>
  <c r="M1361" i="3" s="1"/>
  <c r="M1362" i="3" s="1"/>
  <c r="M1363" i="3" s="1"/>
  <c r="M1364" i="3" s="1"/>
  <c r="M1365" i="3" s="1"/>
  <c r="M1366" i="3" s="1"/>
  <c r="M1367" i="3" s="1"/>
  <c r="M1368" i="3" s="1"/>
  <c r="M1369" i="3" s="1"/>
  <c r="M1370" i="3" s="1"/>
  <c r="M1371" i="3" s="1"/>
  <c r="M1372" i="3" s="1"/>
  <c r="M1373" i="3" s="1"/>
  <c r="M1374" i="3" s="1"/>
  <c r="M1375" i="3" s="1"/>
  <c r="M1376" i="3" s="1"/>
  <c r="M1377" i="3" s="1"/>
  <c r="M1378" i="3" s="1"/>
  <c r="M1379" i="3" s="1"/>
  <c r="M1380" i="3" s="1"/>
  <c r="M1381" i="3" s="1"/>
  <c r="M1382" i="3" s="1"/>
  <c r="M1383" i="3" s="1"/>
  <c r="M1384" i="3" s="1"/>
  <c r="M1385" i="3" s="1"/>
  <c r="M1386" i="3" s="1"/>
  <c r="M1387" i="3" s="1"/>
  <c r="M1388" i="3" s="1"/>
  <c r="M1389" i="3" s="1"/>
  <c r="M1390" i="3" s="1"/>
  <c r="M1391" i="3" s="1"/>
  <c r="M1392" i="3" s="1"/>
  <c r="M1393" i="3" s="1"/>
  <c r="M1394" i="3" s="1"/>
  <c r="M1395" i="3" s="1"/>
  <c r="M1396" i="3" s="1"/>
  <c r="M1397" i="3" s="1"/>
  <c r="M1398" i="3" s="1"/>
  <c r="M1399" i="3" s="1"/>
  <c r="M1400" i="3" s="1"/>
  <c r="M1401" i="3" s="1"/>
  <c r="M1402" i="3" s="1"/>
  <c r="M1403" i="3" s="1"/>
  <c r="M1404" i="3" s="1"/>
  <c r="M1405" i="3" s="1"/>
  <c r="M1406" i="3" s="1"/>
  <c r="M1407" i="3" s="1"/>
  <c r="M1408" i="3" s="1"/>
  <c r="M1409" i="3" s="1"/>
  <c r="M1410" i="3" s="1"/>
  <c r="M1411" i="3" s="1"/>
  <c r="M1412" i="3" s="1"/>
  <c r="M1413" i="3" s="1"/>
  <c r="M1414" i="3" s="1"/>
  <c r="M1415" i="3" s="1"/>
  <c r="M1416" i="3" s="1"/>
  <c r="M1417" i="3" s="1"/>
  <c r="M1418" i="3" s="1"/>
  <c r="M1419" i="3" s="1"/>
  <c r="M1420" i="3" s="1"/>
  <c r="M1421" i="3" s="1"/>
  <c r="M1422" i="3" s="1"/>
  <c r="M1423" i="3" s="1"/>
  <c r="M1424" i="3" s="1"/>
  <c r="M1425" i="3" s="1"/>
  <c r="M1426" i="3" s="1"/>
  <c r="M1427" i="3" s="1"/>
  <c r="M1428" i="3" s="1"/>
  <c r="M1429" i="3" s="1"/>
  <c r="M1430" i="3" s="1"/>
  <c r="M1431" i="3" s="1"/>
  <c r="M1432" i="3" s="1"/>
  <c r="M1433" i="3" s="1"/>
  <c r="M1434" i="3" s="1"/>
  <c r="M1435" i="3" s="1"/>
  <c r="M1436" i="3" s="1"/>
  <c r="M1437" i="3" s="1"/>
  <c r="M1438" i="3" s="1"/>
  <c r="M1439" i="3" s="1"/>
  <c r="M1440" i="3" s="1"/>
  <c r="M1441" i="3" s="1"/>
  <c r="M1442" i="3" s="1"/>
  <c r="L4" i="3"/>
  <c r="L5" i="3" s="1"/>
  <c r="L6" i="3" s="1"/>
  <c r="L7" i="3" s="1"/>
  <c r="L8" i="3" s="1"/>
  <c r="L9" i="3" s="1"/>
  <c r="L10" i="3" s="1"/>
  <c r="L11" i="3" s="1"/>
  <c r="K4" i="3"/>
  <c r="K5" i="3" s="1"/>
  <c r="K6" i="3" s="1"/>
  <c r="K7" i="3" s="1"/>
  <c r="K8" i="3" s="1"/>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K216" i="3" s="1"/>
  <c r="K217" i="3" s="1"/>
  <c r="K218" i="3" s="1"/>
  <c r="K219" i="3" s="1"/>
  <c r="K220" i="3" s="1"/>
  <c r="K221" i="3" s="1"/>
  <c r="K222" i="3" s="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K338" i="3" s="1"/>
  <c r="K339" i="3" s="1"/>
  <c r="K340" i="3" s="1"/>
  <c r="K341" i="3" s="1"/>
  <c r="K342" i="3" s="1"/>
  <c r="K343" i="3" s="1"/>
  <c r="K344" i="3" s="1"/>
  <c r="K345" i="3" s="1"/>
  <c r="K346" i="3" s="1"/>
  <c r="K347" i="3" s="1"/>
  <c r="K348" i="3" s="1"/>
  <c r="K349" i="3" s="1"/>
  <c r="K350" i="3" s="1"/>
  <c r="K351" i="3" s="1"/>
  <c r="K352" i="3" s="1"/>
  <c r="K353" i="3" s="1"/>
  <c r="K354" i="3" s="1"/>
  <c r="K355" i="3" s="1"/>
  <c r="K356" i="3" s="1"/>
  <c r="K357" i="3" s="1"/>
  <c r="K358" i="3" s="1"/>
  <c r="K359" i="3" s="1"/>
  <c r="K360" i="3" s="1"/>
  <c r="K361" i="3" s="1"/>
  <c r="K362" i="3" s="1"/>
  <c r="K363" i="3" s="1"/>
  <c r="K364" i="3" s="1"/>
  <c r="K365" i="3" s="1"/>
  <c r="K366" i="3" s="1"/>
  <c r="K367" i="3" s="1"/>
  <c r="K368" i="3" s="1"/>
  <c r="K369" i="3" s="1"/>
  <c r="K370" i="3" s="1"/>
  <c r="K371" i="3" s="1"/>
  <c r="K372" i="3" s="1"/>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K394" i="3" s="1"/>
  <c r="K395" i="3" s="1"/>
  <c r="K396" i="3" s="1"/>
  <c r="K397" i="3" s="1"/>
  <c r="K398" i="3" s="1"/>
  <c r="K399" i="3" s="1"/>
  <c r="K400" i="3" s="1"/>
  <c r="K401" i="3" s="1"/>
  <c r="K402" i="3" s="1"/>
  <c r="K403" i="3" s="1"/>
  <c r="K404" i="3" s="1"/>
  <c r="K405" i="3" s="1"/>
  <c r="K406" i="3" s="1"/>
  <c r="K407" i="3" s="1"/>
  <c r="K408" i="3" s="1"/>
  <c r="K409" i="3" s="1"/>
  <c r="K410" i="3" s="1"/>
  <c r="K411" i="3" s="1"/>
  <c r="K412" i="3" s="1"/>
  <c r="K413" i="3" s="1"/>
  <c r="K414" i="3" s="1"/>
  <c r="K415" i="3" s="1"/>
  <c r="K416" i="3" s="1"/>
  <c r="K417" i="3" s="1"/>
  <c r="K418" i="3" s="1"/>
  <c r="K419" i="3" s="1"/>
  <c r="K420" i="3" s="1"/>
  <c r="K421" i="3" s="1"/>
  <c r="K422" i="3" s="1"/>
  <c r="K423" i="3" s="1"/>
  <c r="K424" i="3" s="1"/>
  <c r="K425" i="3" s="1"/>
  <c r="K426" i="3" s="1"/>
  <c r="K427" i="3" s="1"/>
  <c r="K428" i="3" s="1"/>
  <c r="K429" i="3" s="1"/>
  <c r="K430" i="3" s="1"/>
  <c r="K431" i="3" s="1"/>
  <c r="K432" i="3" s="1"/>
  <c r="K433" i="3" s="1"/>
  <c r="K434" i="3" s="1"/>
  <c r="K435" i="3" s="1"/>
  <c r="K436" i="3" s="1"/>
  <c r="K437" i="3" s="1"/>
  <c r="K438" i="3" s="1"/>
  <c r="K439" i="3" s="1"/>
  <c r="K440" i="3" s="1"/>
  <c r="K441" i="3" s="1"/>
  <c r="K442" i="3" s="1"/>
  <c r="K443" i="3" s="1"/>
  <c r="K444" i="3" s="1"/>
  <c r="K445" i="3" s="1"/>
  <c r="K446" i="3" s="1"/>
  <c r="K447" i="3" s="1"/>
  <c r="K448" i="3" s="1"/>
  <c r="K449" i="3" s="1"/>
  <c r="K450" i="3" s="1"/>
  <c r="K451" i="3" s="1"/>
  <c r="K452" i="3" s="1"/>
  <c r="K453" i="3" s="1"/>
  <c r="K454" i="3" s="1"/>
  <c r="K455" i="3" s="1"/>
  <c r="K456" i="3" s="1"/>
  <c r="K457" i="3" s="1"/>
  <c r="K458" i="3" s="1"/>
  <c r="K459" i="3" s="1"/>
  <c r="K460" i="3" s="1"/>
  <c r="K461" i="3" s="1"/>
  <c r="K462" i="3" s="1"/>
  <c r="K463" i="3" s="1"/>
  <c r="K464" i="3" s="1"/>
  <c r="K465" i="3" s="1"/>
  <c r="K466" i="3" s="1"/>
  <c r="K467" i="3" s="1"/>
  <c r="K468" i="3" s="1"/>
  <c r="K469" i="3" s="1"/>
  <c r="K470" i="3" s="1"/>
  <c r="K471" i="3" s="1"/>
  <c r="K472" i="3" s="1"/>
  <c r="K473" i="3" s="1"/>
  <c r="K474" i="3" s="1"/>
  <c r="K475" i="3" s="1"/>
  <c r="K476" i="3" s="1"/>
  <c r="K477" i="3" s="1"/>
  <c r="K478" i="3" s="1"/>
  <c r="K479" i="3" s="1"/>
  <c r="K480" i="3" s="1"/>
  <c r="K481" i="3" s="1"/>
  <c r="K482" i="3" s="1"/>
  <c r="K483" i="3" s="1"/>
  <c r="K484" i="3" s="1"/>
  <c r="K485" i="3" s="1"/>
  <c r="K486" i="3" s="1"/>
  <c r="K487" i="3" s="1"/>
  <c r="K488" i="3" s="1"/>
  <c r="K489" i="3" s="1"/>
  <c r="K490" i="3" s="1"/>
  <c r="K491" i="3" s="1"/>
  <c r="K492" i="3" s="1"/>
  <c r="K493" i="3" s="1"/>
  <c r="K494" i="3" s="1"/>
  <c r="K495" i="3" s="1"/>
  <c r="K496" i="3" s="1"/>
  <c r="K497" i="3" s="1"/>
  <c r="K498" i="3" s="1"/>
  <c r="K499" i="3" s="1"/>
  <c r="K500" i="3" s="1"/>
  <c r="K501" i="3" s="1"/>
  <c r="K502" i="3" s="1"/>
  <c r="K503" i="3" s="1"/>
  <c r="K504" i="3" s="1"/>
  <c r="K505" i="3" s="1"/>
  <c r="K506" i="3" s="1"/>
  <c r="K507" i="3" s="1"/>
  <c r="K508" i="3" s="1"/>
  <c r="K509" i="3" s="1"/>
  <c r="K510" i="3" s="1"/>
  <c r="K511" i="3" s="1"/>
  <c r="K512" i="3" s="1"/>
  <c r="K513" i="3" s="1"/>
  <c r="K514" i="3" s="1"/>
  <c r="K515" i="3" s="1"/>
  <c r="K516" i="3" s="1"/>
  <c r="K517" i="3" s="1"/>
  <c r="K518" i="3" s="1"/>
  <c r="K519" i="3" s="1"/>
  <c r="K520" i="3" s="1"/>
  <c r="K521" i="3" s="1"/>
  <c r="K522" i="3" s="1"/>
  <c r="K523" i="3" s="1"/>
  <c r="K524" i="3" s="1"/>
  <c r="K525" i="3" s="1"/>
  <c r="K526" i="3" s="1"/>
  <c r="K527" i="3" s="1"/>
  <c r="K528" i="3" s="1"/>
  <c r="K529" i="3" s="1"/>
  <c r="K530" i="3" s="1"/>
  <c r="K531" i="3" s="1"/>
  <c r="K532" i="3" s="1"/>
  <c r="K533" i="3" s="1"/>
  <c r="K534" i="3" s="1"/>
  <c r="K535" i="3" s="1"/>
  <c r="K536" i="3" s="1"/>
  <c r="K537" i="3" s="1"/>
  <c r="K538" i="3" s="1"/>
  <c r="K539" i="3" s="1"/>
  <c r="K540" i="3" s="1"/>
  <c r="K541" i="3" s="1"/>
  <c r="K542" i="3" s="1"/>
  <c r="K543" i="3" s="1"/>
  <c r="K544" i="3" s="1"/>
  <c r="K545" i="3" s="1"/>
  <c r="K546" i="3" s="1"/>
  <c r="K547" i="3" s="1"/>
  <c r="K548" i="3" s="1"/>
  <c r="K549" i="3" s="1"/>
  <c r="K550" i="3" s="1"/>
  <c r="K551" i="3" s="1"/>
  <c r="K552" i="3" s="1"/>
  <c r="K553" i="3" s="1"/>
  <c r="K554" i="3" s="1"/>
  <c r="K555" i="3" s="1"/>
  <c r="K556" i="3" s="1"/>
  <c r="K557" i="3" s="1"/>
  <c r="K558" i="3" s="1"/>
  <c r="K559" i="3" s="1"/>
  <c r="K560" i="3" s="1"/>
  <c r="K561" i="3" s="1"/>
  <c r="K562" i="3" s="1"/>
  <c r="K563" i="3" s="1"/>
  <c r="K564" i="3" s="1"/>
  <c r="K565" i="3" s="1"/>
  <c r="K566" i="3" s="1"/>
  <c r="K567" i="3" s="1"/>
  <c r="K568" i="3" s="1"/>
  <c r="K569" i="3" s="1"/>
  <c r="K570" i="3" s="1"/>
  <c r="K571" i="3" s="1"/>
  <c r="K572" i="3" s="1"/>
  <c r="K573" i="3" s="1"/>
  <c r="K574" i="3" s="1"/>
  <c r="K575" i="3" s="1"/>
  <c r="K576" i="3" s="1"/>
  <c r="K577" i="3" s="1"/>
  <c r="K578" i="3" s="1"/>
  <c r="K579" i="3" s="1"/>
  <c r="K580" i="3" s="1"/>
  <c r="K581" i="3" s="1"/>
  <c r="K582" i="3" s="1"/>
  <c r="K583" i="3" s="1"/>
  <c r="K584" i="3" s="1"/>
  <c r="K585" i="3" s="1"/>
  <c r="K586" i="3" s="1"/>
  <c r="K587" i="3" s="1"/>
  <c r="K588" i="3" s="1"/>
  <c r="K589" i="3" s="1"/>
  <c r="K590" i="3" s="1"/>
  <c r="K591" i="3" s="1"/>
  <c r="K592" i="3" s="1"/>
  <c r="K593" i="3" s="1"/>
  <c r="K594" i="3" s="1"/>
  <c r="K595" i="3" s="1"/>
  <c r="K596" i="3" s="1"/>
  <c r="K597" i="3" s="1"/>
  <c r="K598" i="3" s="1"/>
  <c r="K599" i="3" s="1"/>
  <c r="K600" i="3" s="1"/>
  <c r="K601" i="3" s="1"/>
  <c r="K602" i="3" s="1"/>
  <c r="K603" i="3" s="1"/>
  <c r="K604" i="3" s="1"/>
  <c r="K605" i="3" s="1"/>
  <c r="K606" i="3" s="1"/>
  <c r="K607" i="3" s="1"/>
  <c r="K608" i="3" s="1"/>
  <c r="K609" i="3" s="1"/>
  <c r="K610" i="3" s="1"/>
  <c r="K611" i="3" s="1"/>
  <c r="K612" i="3" s="1"/>
  <c r="K613" i="3" s="1"/>
  <c r="K614" i="3" s="1"/>
  <c r="K615" i="3" s="1"/>
  <c r="K616" i="3" s="1"/>
  <c r="K617" i="3" s="1"/>
  <c r="K618" i="3" s="1"/>
  <c r="K619" i="3" s="1"/>
  <c r="K620" i="3" s="1"/>
  <c r="K621" i="3" s="1"/>
  <c r="K622" i="3" s="1"/>
  <c r="K623" i="3" s="1"/>
  <c r="K624" i="3" s="1"/>
  <c r="K625" i="3" s="1"/>
  <c r="K626" i="3" s="1"/>
  <c r="K627" i="3" s="1"/>
  <c r="K628" i="3" s="1"/>
  <c r="K629" i="3" s="1"/>
  <c r="K630" i="3" s="1"/>
  <c r="K631" i="3" s="1"/>
  <c r="K632" i="3" s="1"/>
  <c r="K633" i="3" s="1"/>
  <c r="K634" i="3" s="1"/>
  <c r="K635" i="3" s="1"/>
  <c r="K636" i="3" s="1"/>
  <c r="K637" i="3" s="1"/>
  <c r="K638" i="3" s="1"/>
  <c r="K639" i="3" s="1"/>
  <c r="K640" i="3" s="1"/>
  <c r="K641" i="3" s="1"/>
  <c r="K642" i="3" s="1"/>
  <c r="K643" i="3" s="1"/>
  <c r="K644" i="3" s="1"/>
  <c r="K645" i="3" s="1"/>
  <c r="K646" i="3" s="1"/>
  <c r="K647" i="3" s="1"/>
  <c r="K648" i="3" s="1"/>
  <c r="K649" i="3" s="1"/>
  <c r="K650" i="3" s="1"/>
  <c r="K651" i="3" s="1"/>
  <c r="K652" i="3" s="1"/>
  <c r="K653" i="3" s="1"/>
  <c r="K654" i="3" s="1"/>
  <c r="K655" i="3" s="1"/>
  <c r="K656" i="3" s="1"/>
  <c r="K657" i="3" s="1"/>
  <c r="K658" i="3" s="1"/>
  <c r="K659" i="3" s="1"/>
  <c r="K660" i="3" s="1"/>
  <c r="K661" i="3" s="1"/>
  <c r="K662" i="3" s="1"/>
  <c r="K663" i="3" s="1"/>
  <c r="K664" i="3" s="1"/>
  <c r="K665" i="3" s="1"/>
  <c r="K666" i="3" s="1"/>
  <c r="K667" i="3" s="1"/>
  <c r="K668" i="3" s="1"/>
  <c r="K669" i="3" s="1"/>
  <c r="K670" i="3" s="1"/>
  <c r="K671" i="3" s="1"/>
  <c r="K672" i="3" s="1"/>
  <c r="K673" i="3" s="1"/>
  <c r="K674" i="3" s="1"/>
  <c r="K675" i="3" s="1"/>
  <c r="K676" i="3" s="1"/>
  <c r="K677" i="3" s="1"/>
  <c r="K678" i="3" s="1"/>
  <c r="K679" i="3" s="1"/>
  <c r="K680" i="3" s="1"/>
  <c r="K681" i="3" s="1"/>
  <c r="K682" i="3" s="1"/>
  <c r="K683" i="3" s="1"/>
  <c r="K684" i="3" s="1"/>
  <c r="K685" i="3" s="1"/>
  <c r="K686" i="3" s="1"/>
  <c r="K687" i="3" s="1"/>
  <c r="K688" i="3" s="1"/>
  <c r="K689" i="3" s="1"/>
  <c r="K690" i="3" s="1"/>
  <c r="K691" i="3" s="1"/>
  <c r="K692" i="3" s="1"/>
  <c r="K693" i="3" s="1"/>
  <c r="K694" i="3" s="1"/>
  <c r="K695" i="3" s="1"/>
  <c r="K696" i="3" s="1"/>
  <c r="K697" i="3" s="1"/>
  <c r="K698" i="3" s="1"/>
  <c r="K699" i="3" s="1"/>
  <c r="K700" i="3" s="1"/>
  <c r="K701" i="3" s="1"/>
  <c r="K702" i="3" s="1"/>
  <c r="K703" i="3" s="1"/>
  <c r="K704" i="3" s="1"/>
  <c r="K705" i="3" s="1"/>
  <c r="K706" i="3" s="1"/>
  <c r="K707" i="3" s="1"/>
  <c r="K708" i="3" s="1"/>
  <c r="K709" i="3" s="1"/>
  <c r="K710" i="3" s="1"/>
  <c r="K711" i="3" s="1"/>
  <c r="K712" i="3" s="1"/>
  <c r="K713" i="3" s="1"/>
  <c r="K714" i="3" s="1"/>
  <c r="K715" i="3" s="1"/>
  <c r="K716" i="3" s="1"/>
  <c r="K717" i="3" s="1"/>
  <c r="K718" i="3" s="1"/>
  <c r="K719" i="3" s="1"/>
  <c r="K720" i="3" s="1"/>
  <c r="K721" i="3" s="1"/>
  <c r="K722" i="3" s="1"/>
  <c r="K723" i="3" s="1"/>
  <c r="K724" i="3" s="1"/>
  <c r="K725" i="3" s="1"/>
  <c r="K726" i="3" s="1"/>
  <c r="K727" i="3" s="1"/>
  <c r="K728" i="3" s="1"/>
  <c r="K729" i="3" s="1"/>
  <c r="K730" i="3" s="1"/>
  <c r="K731" i="3" s="1"/>
  <c r="K732" i="3" s="1"/>
  <c r="K733" i="3" s="1"/>
  <c r="K734" i="3" s="1"/>
  <c r="K735" i="3" s="1"/>
  <c r="K736" i="3" s="1"/>
  <c r="K737" i="3" s="1"/>
  <c r="K738" i="3" s="1"/>
  <c r="K739" i="3" s="1"/>
  <c r="K740" i="3" s="1"/>
  <c r="K741" i="3" s="1"/>
  <c r="K742" i="3" s="1"/>
  <c r="K743" i="3" s="1"/>
  <c r="K744" i="3" s="1"/>
  <c r="K745" i="3" s="1"/>
  <c r="K746" i="3" s="1"/>
  <c r="K747" i="3" s="1"/>
  <c r="K748" i="3" s="1"/>
  <c r="K749" i="3" s="1"/>
  <c r="K750" i="3" s="1"/>
  <c r="K751" i="3" s="1"/>
  <c r="K752" i="3" s="1"/>
  <c r="K753" i="3" s="1"/>
  <c r="K754" i="3" s="1"/>
  <c r="K755" i="3" s="1"/>
  <c r="K756" i="3" s="1"/>
  <c r="K757" i="3" s="1"/>
  <c r="K758" i="3" s="1"/>
  <c r="K759" i="3" s="1"/>
  <c r="K760" i="3" s="1"/>
  <c r="K761" i="3" s="1"/>
  <c r="K762" i="3" s="1"/>
  <c r="K763" i="3" s="1"/>
  <c r="K764" i="3" s="1"/>
  <c r="K765" i="3" s="1"/>
  <c r="K766" i="3" s="1"/>
  <c r="K767" i="3" s="1"/>
  <c r="K768" i="3" s="1"/>
  <c r="K769" i="3" s="1"/>
  <c r="K770" i="3" s="1"/>
  <c r="K771" i="3" s="1"/>
  <c r="K772" i="3" s="1"/>
  <c r="K773" i="3" s="1"/>
  <c r="K774" i="3" s="1"/>
  <c r="K775" i="3" s="1"/>
  <c r="K776" i="3" s="1"/>
  <c r="K777" i="3" s="1"/>
  <c r="K778" i="3" s="1"/>
  <c r="K779" i="3" s="1"/>
  <c r="K780" i="3" s="1"/>
  <c r="K781" i="3" s="1"/>
  <c r="K782" i="3" s="1"/>
  <c r="K783" i="3" s="1"/>
  <c r="K784" i="3" s="1"/>
  <c r="K785" i="3" s="1"/>
  <c r="K786" i="3" s="1"/>
  <c r="K787" i="3" s="1"/>
  <c r="K788" i="3" s="1"/>
  <c r="K789" i="3" s="1"/>
  <c r="K790" i="3" s="1"/>
  <c r="K791" i="3" s="1"/>
  <c r="K792" i="3" s="1"/>
  <c r="K793" i="3" s="1"/>
  <c r="K794" i="3" s="1"/>
  <c r="K795" i="3" s="1"/>
  <c r="K796" i="3" s="1"/>
  <c r="K797" i="3" s="1"/>
  <c r="K798" i="3" s="1"/>
  <c r="K799" i="3" s="1"/>
  <c r="K800" i="3" s="1"/>
  <c r="K801" i="3" s="1"/>
  <c r="K802" i="3" s="1"/>
  <c r="K803" i="3" s="1"/>
  <c r="K804" i="3" s="1"/>
  <c r="K805" i="3" s="1"/>
  <c r="K806" i="3" s="1"/>
  <c r="K807" i="3" s="1"/>
  <c r="K808" i="3" s="1"/>
  <c r="K809" i="3" s="1"/>
  <c r="K810" i="3" s="1"/>
  <c r="K811" i="3" s="1"/>
  <c r="K812" i="3" s="1"/>
  <c r="K813" i="3" s="1"/>
  <c r="K814" i="3" s="1"/>
  <c r="K815" i="3" s="1"/>
  <c r="K816" i="3" s="1"/>
  <c r="K817" i="3" s="1"/>
  <c r="K818" i="3" s="1"/>
  <c r="K819" i="3" s="1"/>
  <c r="K820" i="3" s="1"/>
  <c r="K821" i="3" s="1"/>
  <c r="K822" i="3" s="1"/>
  <c r="K823" i="3" s="1"/>
  <c r="K824" i="3" s="1"/>
  <c r="K825" i="3" s="1"/>
  <c r="K826" i="3" s="1"/>
  <c r="K827" i="3" s="1"/>
  <c r="K828" i="3" s="1"/>
  <c r="K829" i="3" s="1"/>
  <c r="K830" i="3" s="1"/>
  <c r="K831" i="3" s="1"/>
  <c r="K832" i="3" s="1"/>
  <c r="K833" i="3" s="1"/>
  <c r="K834" i="3" s="1"/>
  <c r="K835" i="3" s="1"/>
  <c r="K836" i="3" s="1"/>
  <c r="K837" i="3" s="1"/>
  <c r="K838" i="3" s="1"/>
  <c r="K839" i="3" s="1"/>
  <c r="K840" i="3" s="1"/>
  <c r="K841" i="3" s="1"/>
  <c r="K842" i="3" s="1"/>
  <c r="K843" i="3" s="1"/>
  <c r="K844" i="3" s="1"/>
  <c r="K845" i="3" s="1"/>
  <c r="K846" i="3" s="1"/>
  <c r="K847" i="3" s="1"/>
  <c r="K848" i="3" s="1"/>
  <c r="K849" i="3" s="1"/>
  <c r="K850" i="3" s="1"/>
  <c r="K851" i="3" s="1"/>
  <c r="K852" i="3" s="1"/>
  <c r="K853" i="3" s="1"/>
  <c r="K854" i="3" s="1"/>
  <c r="K855" i="3" s="1"/>
  <c r="K856" i="3" s="1"/>
  <c r="K857" i="3" s="1"/>
  <c r="K858" i="3" s="1"/>
  <c r="K859" i="3" s="1"/>
  <c r="K860" i="3" s="1"/>
  <c r="K861" i="3" s="1"/>
  <c r="K862" i="3" s="1"/>
  <c r="K863" i="3" s="1"/>
  <c r="K864" i="3" s="1"/>
  <c r="K865" i="3" s="1"/>
  <c r="K866" i="3" s="1"/>
  <c r="K867" i="3" s="1"/>
  <c r="K868" i="3" s="1"/>
  <c r="K869" i="3" s="1"/>
  <c r="K870" i="3" s="1"/>
  <c r="K871" i="3" s="1"/>
  <c r="K872" i="3" s="1"/>
  <c r="K873" i="3" s="1"/>
  <c r="K874" i="3" s="1"/>
  <c r="K875" i="3" s="1"/>
  <c r="K876" i="3" s="1"/>
  <c r="K877" i="3" s="1"/>
  <c r="K878" i="3" s="1"/>
  <c r="K879" i="3" s="1"/>
  <c r="K880" i="3" s="1"/>
  <c r="K881" i="3" s="1"/>
  <c r="K882" i="3" s="1"/>
  <c r="K883" i="3" s="1"/>
  <c r="K884" i="3" s="1"/>
  <c r="K885" i="3" s="1"/>
  <c r="K886" i="3" s="1"/>
  <c r="K887" i="3" s="1"/>
  <c r="K888" i="3" s="1"/>
  <c r="K889" i="3" s="1"/>
  <c r="K890" i="3" s="1"/>
  <c r="K891" i="3" s="1"/>
  <c r="K892" i="3" s="1"/>
  <c r="K893" i="3" s="1"/>
  <c r="K894" i="3" s="1"/>
  <c r="K895" i="3" s="1"/>
  <c r="K896" i="3" s="1"/>
  <c r="K897" i="3" s="1"/>
  <c r="K898" i="3" s="1"/>
  <c r="K899" i="3" s="1"/>
  <c r="K900" i="3" s="1"/>
  <c r="K901" i="3" s="1"/>
  <c r="K902" i="3" s="1"/>
  <c r="K903" i="3" s="1"/>
  <c r="K904" i="3" s="1"/>
  <c r="K905" i="3" s="1"/>
  <c r="K906" i="3" s="1"/>
  <c r="K907" i="3" s="1"/>
  <c r="K908" i="3" s="1"/>
  <c r="K909" i="3" s="1"/>
  <c r="K910" i="3" s="1"/>
  <c r="K911" i="3" s="1"/>
  <c r="K912" i="3" s="1"/>
  <c r="K913" i="3" s="1"/>
  <c r="K914" i="3" s="1"/>
  <c r="K915" i="3" s="1"/>
  <c r="K916" i="3" s="1"/>
  <c r="K917" i="3" s="1"/>
  <c r="K918" i="3" s="1"/>
  <c r="K919" i="3" s="1"/>
  <c r="K920" i="3" s="1"/>
  <c r="K921" i="3" s="1"/>
  <c r="K922" i="3" s="1"/>
  <c r="K923" i="3" s="1"/>
  <c r="K924" i="3" s="1"/>
  <c r="K925" i="3" s="1"/>
  <c r="K926" i="3" s="1"/>
  <c r="K927" i="3" s="1"/>
  <c r="K928" i="3" s="1"/>
  <c r="K929" i="3" s="1"/>
  <c r="K930" i="3" s="1"/>
  <c r="K931" i="3" s="1"/>
  <c r="K932" i="3" s="1"/>
  <c r="K933" i="3" s="1"/>
  <c r="K934" i="3" s="1"/>
  <c r="K935" i="3" s="1"/>
  <c r="K936" i="3" s="1"/>
  <c r="K937" i="3" s="1"/>
  <c r="K938" i="3" s="1"/>
  <c r="K939" i="3" s="1"/>
  <c r="K940" i="3" s="1"/>
  <c r="K941" i="3" s="1"/>
  <c r="K942" i="3" s="1"/>
  <c r="K943" i="3" s="1"/>
  <c r="K944" i="3" s="1"/>
  <c r="K945" i="3" s="1"/>
  <c r="K946" i="3" s="1"/>
  <c r="K947" i="3" s="1"/>
  <c r="K948" i="3" s="1"/>
  <c r="K949" i="3" s="1"/>
  <c r="K950" i="3" s="1"/>
  <c r="K951" i="3" s="1"/>
  <c r="K952" i="3" s="1"/>
  <c r="K953" i="3" s="1"/>
  <c r="K954" i="3" s="1"/>
  <c r="K955" i="3" s="1"/>
  <c r="K956" i="3" s="1"/>
  <c r="K957" i="3" s="1"/>
  <c r="K958" i="3" s="1"/>
  <c r="K959" i="3" s="1"/>
  <c r="K960" i="3" s="1"/>
  <c r="K961" i="3" s="1"/>
  <c r="K962" i="3" s="1"/>
  <c r="K963" i="3" s="1"/>
  <c r="K964" i="3" s="1"/>
  <c r="K965" i="3" s="1"/>
  <c r="K966" i="3" s="1"/>
  <c r="K967" i="3" s="1"/>
  <c r="K968" i="3" s="1"/>
  <c r="K969" i="3" s="1"/>
  <c r="K970" i="3" s="1"/>
  <c r="K971" i="3" s="1"/>
  <c r="K972" i="3" s="1"/>
  <c r="K973" i="3" s="1"/>
  <c r="K974" i="3" s="1"/>
  <c r="K975" i="3" s="1"/>
  <c r="K976" i="3" s="1"/>
  <c r="K977" i="3" s="1"/>
  <c r="K978" i="3" s="1"/>
  <c r="K979" i="3" s="1"/>
  <c r="K980" i="3" s="1"/>
  <c r="K981" i="3" s="1"/>
  <c r="K982" i="3" s="1"/>
  <c r="K983" i="3" s="1"/>
  <c r="K984" i="3" s="1"/>
  <c r="K985" i="3" s="1"/>
  <c r="K986" i="3" s="1"/>
  <c r="K987" i="3" s="1"/>
  <c r="K988" i="3" s="1"/>
  <c r="K989" i="3" s="1"/>
  <c r="K990" i="3" s="1"/>
  <c r="K991" i="3" s="1"/>
  <c r="K992" i="3" s="1"/>
  <c r="K993" i="3" s="1"/>
  <c r="K994" i="3" s="1"/>
  <c r="K995" i="3" s="1"/>
  <c r="K996" i="3" s="1"/>
  <c r="K997" i="3" s="1"/>
  <c r="K998" i="3" s="1"/>
  <c r="K999" i="3" s="1"/>
  <c r="K1000" i="3" s="1"/>
  <c r="K1001" i="3" s="1"/>
  <c r="K1002" i="3" s="1"/>
  <c r="K1003" i="3" s="1"/>
  <c r="K1004" i="3" s="1"/>
  <c r="K1005" i="3" s="1"/>
  <c r="K1006" i="3" s="1"/>
  <c r="K1007" i="3" s="1"/>
  <c r="K1008" i="3" s="1"/>
  <c r="K1009" i="3" s="1"/>
  <c r="K1010" i="3" s="1"/>
  <c r="K1011" i="3" s="1"/>
  <c r="K1012" i="3" s="1"/>
  <c r="K1013" i="3" s="1"/>
  <c r="K1014" i="3" s="1"/>
  <c r="K1015" i="3" s="1"/>
  <c r="K1016" i="3" s="1"/>
  <c r="K1017" i="3" s="1"/>
  <c r="K1018" i="3" s="1"/>
  <c r="K1019" i="3" s="1"/>
  <c r="K1020" i="3" s="1"/>
  <c r="K1021" i="3" s="1"/>
  <c r="K1022" i="3" s="1"/>
  <c r="K1023" i="3" s="1"/>
  <c r="K1024" i="3" s="1"/>
  <c r="K1025" i="3" s="1"/>
  <c r="K1026" i="3" s="1"/>
  <c r="K1027" i="3" s="1"/>
  <c r="K1028" i="3" s="1"/>
  <c r="K1029" i="3" s="1"/>
  <c r="K1030" i="3" s="1"/>
  <c r="K1031" i="3" s="1"/>
  <c r="K1032" i="3" s="1"/>
  <c r="K1033" i="3" s="1"/>
  <c r="K1034" i="3" s="1"/>
  <c r="K1035" i="3" s="1"/>
  <c r="K1036" i="3" s="1"/>
  <c r="K1037" i="3" s="1"/>
  <c r="K1038" i="3" s="1"/>
  <c r="K1039" i="3" s="1"/>
  <c r="K1040" i="3" s="1"/>
  <c r="K1041" i="3" s="1"/>
  <c r="K1042" i="3" s="1"/>
  <c r="K1043" i="3" s="1"/>
  <c r="K1044" i="3" s="1"/>
  <c r="K1045" i="3" s="1"/>
  <c r="K1046" i="3" s="1"/>
  <c r="K1047" i="3" s="1"/>
  <c r="K1048" i="3" s="1"/>
  <c r="K1049" i="3" s="1"/>
  <c r="K1050" i="3" s="1"/>
  <c r="K1051" i="3" s="1"/>
  <c r="K1052" i="3" s="1"/>
  <c r="K1053" i="3" s="1"/>
  <c r="K1054" i="3" s="1"/>
  <c r="K1055" i="3" s="1"/>
  <c r="K1056" i="3" s="1"/>
  <c r="K1057" i="3" s="1"/>
  <c r="K1058" i="3" s="1"/>
  <c r="K1059" i="3" s="1"/>
  <c r="K1060" i="3" s="1"/>
  <c r="K1061" i="3" s="1"/>
  <c r="K1062" i="3" s="1"/>
  <c r="K1063" i="3" s="1"/>
  <c r="K1064" i="3" s="1"/>
  <c r="K1065" i="3" s="1"/>
  <c r="K1066" i="3" s="1"/>
  <c r="K1067" i="3" s="1"/>
  <c r="K1068" i="3" s="1"/>
  <c r="K1069" i="3" s="1"/>
  <c r="K1070" i="3" s="1"/>
  <c r="K1071" i="3" s="1"/>
  <c r="K1072" i="3" s="1"/>
  <c r="K1073" i="3" s="1"/>
  <c r="K1074" i="3" s="1"/>
  <c r="K1075" i="3" s="1"/>
  <c r="K1076" i="3" s="1"/>
  <c r="K1077" i="3" s="1"/>
  <c r="K1078" i="3" s="1"/>
  <c r="K1079" i="3" s="1"/>
  <c r="K1080" i="3" s="1"/>
  <c r="K1081" i="3" s="1"/>
  <c r="K1082" i="3" s="1"/>
  <c r="K1083" i="3" s="1"/>
  <c r="K1084" i="3" s="1"/>
  <c r="K1085" i="3" s="1"/>
  <c r="K1086" i="3" s="1"/>
  <c r="K1087" i="3" s="1"/>
  <c r="K1088" i="3" s="1"/>
  <c r="K1089" i="3" s="1"/>
  <c r="K1090" i="3" s="1"/>
  <c r="K1091" i="3" s="1"/>
  <c r="K1092" i="3" s="1"/>
  <c r="K1093" i="3" s="1"/>
  <c r="K1094" i="3" s="1"/>
  <c r="K1095" i="3" s="1"/>
  <c r="K1096" i="3" s="1"/>
  <c r="K1097" i="3" s="1"/>
  <c r="K1098" i="3" s="1"/>
  <c r="K1099" i="3" s="1"/>
  <c r="K1100" i="3" s="1"/>
  <c r="K1101" i="3" s="1"/>
  <c r="K1102" i="3" s="1"/>
  <c r="K1103" i="3" s="1"/>
  <c r="K1104" i="3" s="1"/>
  <c r="K1105" i="3" s="1"/>
  <c r="K1106" i="3" s="1"/>
  <c r="K1107" i="3" s="1"/>
  <c r="K1108" i="3" s="1"/>
  <c r="K1109" i="3" s="1"/>
  <c r="K1110" i="3" s="1"/>
  <c r="K1111" i="3" s="1"/>
  <c r="K1112" i="3" s="1"/>
  <c r="K1113" i="3" s="1"/>
  <c r="K1114" i="3" s="1"/>
  <c r="K1115" i="3" s="1"/>
  <c r="K1116" i="3" s="1"/>
  <c r="K1117" i="3" s="1"/>
  <c r="K1118" i="3" s="1"/>
  <c r="K1119" i="3" s="1"/>
  <c r="K1120" i="3" s="1"/>
  <c r="K1121" i="3" s="1"/>
  <c r="K1122" i="3" s="1"/>
  <c r="K1123" i="3" s="1"/>
  <c r="K1124" i="3" s="1"/>
  <c r="K1125" i="3" s="1"/>
  <c r="K1126" i="3" s="1"/>
  <c r="K1127" i="3" s="1"/>
  <c r="K1128" i="3" s="1"/>
  <c r="K1129" i="3" s="1"/>
  <c r="K1130" i="3" s="1"/>
  <c r="K1131" i="3" s="1"/>
  <c r="K1132" i="3" s="1"/>
  <c r="K1133" i="3" s="1"/>
  <c r="K1134" i="3" s="1"/>
  <c r="K1135" i="3" s="1"/>
  <c r="K1136" i="3" s="1"/>
  <c r="K1137" i="3" s="1"/>
  <c r="K1138" i="3" s="1"/>
  <c r="K1139" i="3" s="1"/>
  <c r="K1140" i="3" s="1"/>
  <c r="K1141" i="3" s="1"/>
  <c r="K1142" i="3" s="1"/>
  <c r="K1143" i="3" s="1"/>
  <c r="K1144" i="3" s="1"/>
  <c r="K1145" i="3" s="1"/>
  <c r="K1146" i="3" s="1"/>
  <c r="K1147" i="3" s="1"/>
  <c r="K1148" i="3" s="1"/>
  <c r="K1149" i="3" s="1"/>
  <c r="K1150" i="3" s="1"/>
  <c r="K1151" i="3" s="1"/>
  <c r="K1152" i="3" s="1"/>
  <c r="K1153" i="3" s="1"/>
  <c r="K1154" i="3" s="1"/>
  <c r="K1155" i="3" s="1"/>
  <c r="K1156" i="3" s="1"/>
  <c r="K1157" i="3" s="1"/>
  <c r="K1158" i="3" s="1"/>
  <c r="K1159" i="3" s="1"/>
  <c r="K1160" i="3" s="1"/>
  <c r="K1161" i="3" s="1"/>
  <c r="K1162" i="3" s="1"/>
  <c r="K1163" i="3" s="1"/>
  <c r="K1164" i="3" s="1"/>
  <c r="K1165" i="3" s="1"/>
  <c r="K1166" i="3" s="1"/>
  <c r="K1167" i="3" s="1"/>
  <c r="K1168" i="3" s="1"/>
  <c r="K1169" i="3" s="1"/>
  <c r="K1170" i="3" s="1"/>
  <c r="K1171" i="3" s="1"/>
  <c r="K1172" i="3" s="1"/>
  <c r="K1173" i="3" s="1"/>
  <c r="K1174" i="3" s="1"/>
  <c r="K1175" i="3" s="1"/>
  <c r="K1176" i="3" s="1"/>
  <c r="K1177" i="3" s="1"/>
  <c r="K1178" i="3" s="1"/>
  <c r="K1179" i="3" s="1"/>
  <c r="K1180" i="3" s="1"/>
  <c r="K1181" i="3" s="1"/>
  <c r="K1182" i="3" s="1"/>
  <c r="K1183" i="3" s="1"/>
  <c r="K1184" i="3" s="1"/>
  <c r="K1185" i="3" s="1"/>
  <c r="K1186" i="3" s="1"/>
  <c r="K1187" i="3" s="1"/>
  <c r="K1188" i="3" s="1"/>
  <c r="K1189" i="3" s="1"/>
  <c r="K1190" i="3" s="1"/>
  <c r="K1191" i="3" s="1"/>
  <c r="K1192" i="3" s="1"/>
  <c r="K1193" i="3" s="1"/>
  <c r="K1194" i="3" s="1"/>
  <c r="K1195" i="3" s="1"/>
  <c r="K1196" i="3" s="1"/>
  <c r="K1197" i="3" s="1"/>
  <c r="K1198" i="3" s="1"/>
  <c r="K1199" i="3" s="1"/>
  <c r="K1200" i="3" s="1"/>
  <c r="K1201" i="3" s="1"/>
  <c r="K1202" i="3" s="1"/>
  <c r="K1203" i="3" s="1"/>
  <c r="K1204" i="3" s="1"/>
  <c r="K1205" i="3" s="1"/>
  <c r="K1206" i="3" s="1"/>
  <c r="K1207" i="3" s="1"/>
  <c r="K1208" i="3" s="1"/>
  <c r="K1209" i="3" s="1"/>
  <c r="K1210" i="3" s="1"/>
  <c r="K1211" i="3" s="1"/>
  <c r="K1212" i="3" s="1"/>
  <c r="K1213" i="3" s="1"/>
  <c r="K1214" i="3" s="1"/>
  <c r="K1215" i="3" s="1"/>
  <c r="K1216" i="3" s="1"/>
  <c r="K1217" i="3" s="1"/>
  <c r="K1218" i="3" s="1"/>
  <c r="K1219" i="3" s="1"/>
  <c r="K1220" i="3" s="1"/>
  <c r="K1221" i="3" s="1"/>
  <c r="K1222" i="3" s="1"/>
  <c r="K1223" i="3" s="1"/>
  <c r="K1224" i="3" s="1"/>
  <c r="K1225" i="3" s="1"/>
  <c r="K1226" i="3" s="1"/>
  <c r="K1227" i="3" s="1"/>
  <c r="K1228" i="3" s="1"/>
  <c r="K1229" i="3" s="1"/>
  <c r="K1230" i="3" s="1"/>
  <c r="K1231" i="3" s="1"/>
  <c r="K1232" i="3" s="1"/>
  <c r="K1233" i="3" s="1"/>
  <c r="K1234" i="3" s="1"/>
  <c r="K1235" i="3" s="1"/>
  <c r="K1236" i="3" s="1"/>
  <c r="K1237" i="3" s="1"/>
  <c r="K1238" i="3" s="1"/>
  <c r="K1239" i="3" s="1"/>
  <c r="K1240" i="3" s="1"/>
  <c r="K1241" i="3" s="1"/>
  <c r="K1242" i="3" s="1"/>
  <c r="K1243" i="3" s="1"/>
  <c r="K1244" i="3" s="1"/>
  <c r="K1245" i="3" s="1"/>
  <c r="K1246" i="3" s="1"/>
  <c r="K1247" i="3" s="1"/>
  <c r="K1248" i="3" s="1"/>
  <c r="K1249" i="3" s="1"/>
  <c r="K1250" i="3" s="1"/>
  <c r="K1251" i="3" s="1"/>
  <c r="K1252" i="3" s="1"/>
  <c r="K1253" i="3" s="1"/>
  <c r="K1254" i="3" s="1"/>
  <c r="K1255" i="3" s="1"/>
  <c r="K1256" i="3" s="1"/>
  <c r="K1257" i="3" s="1"/>
  <c r="K1258" i="3" s="1"/>
  <c r="K1259" i="3" s="1"/>
  <c r="K1260" i="3" s="1"/>
  <c r="K1261" i="3" s="1"/>
  <c r="K1262" i="3" s="1"/>
  <c r="K1263" i="3" s="1"/>
  <c r="K1264" i="3" s="1"/>
  <c r="K1265" i="3" s="1"/>
  <c r="K1266" i="3" s="1"/>
  <c r="K1267" i="3" s="1"/>
  <c r="K1268" i="3" s="1"/>
  <c r="K1269" i="3" s="1"/>
  <c r="K1270" i="3" s="1"/>
  <c r="K1271" i="3" s="1"/>
  <c r="K1272" i="3" s="1"/>
  <c r="K1273" i="3" s="1"/>
  <c r="K1274" i="3" s="1"/>
  <c r="K1275" i="3" s="1"/>
  <c r="K1276" i="3" s="1"/>
  <c r="K1277" i="3" s="1"/>
  <c r="K1278" i="3" s="1"/>
  <c r="K1279" i="3" s="1"/>
  <c r="K1280" i="3" s="1"/>
  <c r="K1281" i="3" s="1"/>
  <c r="K1282" i="3" s="1"/>
  <c r="K1283" i="3" s="1"/>
  <c r="K1284" i="3" s="1"/>
  <c r="K1285" i="3" s="1"/>
  <c r="K1286" i="3" s="1"/>
  <c r="K1287" i="3" s="1"/>
  <c r="K1288" i="3" s="1"/>
  <c r="K1289" i="3" s="1"/>
  <c r="K1290" i="3" s="1"/>
  <c r="K1291" i="3" s="1"/>
  <c r="K1292" i="3" s="1"/>
  <c r="K1293" i="3" s="1"/>
  <c r="K1294" i="3" s="1"/>
  <c r="K1295" i="3" s="1"/>
  <c r="K1296" i="3" s="1"/>
  <c r="K1297" i="3" s="1"/>
  <c r="K1298" i="3" s="1"/>
  <c r="K1299" i="3" s="1"/>
  <c r="K1300" i="3" s="1"/>
  <c r="K1301" i="3" s="1"/>
  <c r="K1302" i="3" s="1"/>
  <c r="K1303" i="3" s="1"/>
  <c r="K1304" i="3" s="1"/>
  <c r="K1305" i="3" s="1"/>
  <c r="K1306" i="3" s="1"/>
  <c r="K1307" i="3" s="1"/>
  <c r="K1308" i="3" s="1"/>
  <c r="K1309" i="3" s="1"/>
  <c r="K1310" i="3" s="1"/>
  <c r="K1311" i="3" s="1"/>
  <c r="K1312" i="3" s="1"/>
  <c r="K1313" i="3" s="1"/>
  <c r="K1314" i="3" s="1"/>
  <c r="K1315" i="3" s="1"/>
  <c r="K1316" i="3" s="1"/>
  <c r="K1317" i="3" s="1"/>
  <c r="K1318" i="3" s="1"/>
  <c r="K1319" i="3" s="1"/>
  <c r="K1320" i="3" s="1"/>
  <c r="K1321" i="3" s="1"/>
  <c r="K1322" i="3" s="1"/>
  <c r="K1323" i="3" s="1"/>
  <c r="K1324" i="3" s="1"/>
  <c r="K1325" i="3" s="1"/>
  <c r="K1326" i="3" s="1"/>
  <c r="K1327" i="3" s="1"/>
  <c r="K1328" i="3" s="1"/>
  <c r="K1329" i="3" s="1"/>
  <c r="K1330" i="3" s="1"/>
  <c r="K1331" i="3" s="1"/>
  <c r="K1332" i="3" s="1"/>
  <c r="K1333" i="3" s="1"/>
  <c r="K1334" i="3" s="1"/>
  <c r="K1335" i="3" s="1"/>
  <c r="K1336" i="3" s="1"/>
  <c r="K1337" i="3" s="1"/>
  <c r="K1338" i="3" s="1"/>
  <c r="K1339" i="3" s="1"/>
  <c r="K1340" i="3" s="1"/>
  <c r="K1341" i="3" s="1"/>
  <c r="K1342" i="3" s="1"/>
  <c r="K1343" i="3" s="1"/>
  <c r="K1344" i="3" s="1"/>
  <c r="K1345" i="3" s="1"/>
  <c r="K1346" i="3" s="1"/>
  <c r="K1347" i="3" s="1"/>
  <c r="K1348" i="3" s="1"/>
  <c r="K1349" i="3" s="1"/>
  <c r="K1350" i="3" s="1"/>
  <c r="K1351" i="3" s="1"/>
  <c r="K1352" i="3" s="1"/>
  <c r="K1353" i="3" s="1"/>
  <c r="K1354" i="3" s="1"/>
  <c r="K1355" i="3" s="1"/>
  <c r="K1356" i="3" s="1"/>
  <c r="K1357" i="3" s="1"/>
  <c r="K1358" i="3" s="1"/>
  <c r="K1359" i="3" s="1"/>
  <c r="K1360" i="3" s="1"/>
  <c r="K1361" i="3" s="1"/>
  <c r="K1362" i="3" s="1"/>
  <c r="K1363" i="3" s="1"/>
  <c r="K1364" i="3" s="1"/>
  <c r="K1365" i="3" s="1"/>
  <c r="K1366" i="3" s="1"/>
  <c r="K1367" i="3" s="1"/>
  <c r="K1368" i="3" s="1"/>
  <c r="K1369" i="3" s="1"/>
  <c r="K1370" i="3" s="1"/>
  <c r="K1371" i="3" s="1"/>
  <c r="K1372" i="3" s="1"/>
  <c r="K1373" i="3" s="1"/>
  <c r="K1374" i="3" s="1"/>
  <c r="K1375" i="3" s="1"/>
  <c r="K1376" i="3" s="1"/>
  <c r="K1377" i="3" s="1"/>
  <c r="K1378" i="3" s="1"/>
  <c r="K1379" i="3" s="1"/>
  <c r="K1380" i="3" s="1"/>
  <c r="K1381" i="3" s="1"/>
  <c r="K1382" i="3" s="1"/>
  <c r="K1383" i="3" s="1"/>
  <c r="K1384" i="3" s="1"/>
  <c r="K1385" i="3" s="1"/>
  <c r="K1386" i="3" s="1"/>
  <c r="K1387" i="3" s="1"/>
  <c r="K1388" i="3" s="1"/>
  <c r="K1389" i="3" s="1"/>
  <c r="K1390" i="3" s="1"/>
  <c r="K1391" i="3" s="1"/>
  <c r="K1392" i="3" s="1"/>
  <c r="K1393" i="3" s="1"/>
  <c r="K1394" i="3" s="1"/>
  <c r="K1395" i="3" s="1"/>
  <c r="K1396" i="3" s="1"/>
  <c r="K1397" i="3" s="1"/>
  <c r="K1398" i="3" s="1"/>
  <c r="K1399" i="3" s="1"/>
  <c r="K1400" i="3" s="1"/>
  <c r="K1401" i="3" s="1"/>
  <c r="K1402" i="3" s="1"/>
  <c r="K1403" i="3" s="1"/>
  <c r="K1404" i="3" s="1"/>
  <c r="K1405" i="3" s="1"/>
  <c r="K1406" i="3" s="1"/>
  <c r="K1407" i="3" s="1"/>
  <c r="K1408" i="3" s="1"/>
  <c r="K1409" i="3" s="1"/>
  <c r="K1410" i="3" s="1"/>
  <c r="K1411" i="3" s="1"/>
  <c r="K1412" i="3" s="1"/>
  <c r="K1413" i="3" s="1"/>
  <c r="K1414" i="3" s="1"/>
  <c r="K1415" i="3" s="1"/>
  <c r="K1416" i="3" s="1"/>
  <c r="K1417" i="3" s="1"/>
  <c r="K1418" i="3" s="1"/>
  <c r="K1419" i="3" s="1"/>
  <c r="K1420" i="3" s="1"/>
  <c r="K1421" i="3" s="1"/>
  <c r="K1422" i="3" s="1"/>
  <c r="K1423" i="3" s="1"/>
  <c r="K1424" i="3" s="1"/>
  <c r="K1425" i="3" s="1"/>
  <c r="K1426" i="3" s="1"/>
  <c r="K1427" i="3" s="1"/>
  <c r="K1428" i="3" s="1"/>
  <c r="K1429" i="3" s="1"/>
  <c r="K1430" i="3" s="1"/>
  <c r="K1431" i="3" s="1"/>
  <c r="K1432" i="3" s="1"/>
  <c r="K1433" i="3" s="1"/>
  <c r="K1434" i="3" s="1"/>
  <c r="K1435" i="3" s="1"/>
  <c r="K1436" i="3" s="1"/>
  <c r="K1437" i="3" s="1"/>
  <c r="K1438" i="3" s="1"/>
  <c r="K1439" i="3" s="1"/>
  <c r="K1440" i="3" s="1"/>
  <c r="K1441" i="3" s="1"/>
  <c r="K1442" i="3" s="1"/>
  <c r="J4" i="3"/>
  <c r="J5" i="3" s="1"/>
  <c r="J6" i="3" s="1"/>
  <c r="J7" i="3" s="1"/>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J225" i="3" s="1"/>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J292" i="3" s="1"/>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490" i="3" s="1"/>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547" i="3" s="1"/>
  <c r="J548" i="3" s="1"/>
  <c r="J549" i="3" s="1"/>
  <c r="J550" i="3" s="1"/>
  <c r="J551" i="3" s="1"/>
  <c r="J552" i="3" s="1"/>
  <c r="J553" i="3" s="1"/>
  <c r="J554" i="3" s="1"/>
  <c r="J555" i="3" s="1"/>
  <c r="J556" i="3" s="1"/>
  <c r="J557" i="3" s="1"/>
  <c r="J558" i="3" s="1"/>
  <c r="J559" i="3" s="1"/>
  <c r="J560" i="3" s="1"/>
  <c r="J561" i="3" s="1"/>
  <c r="J562" i="3" s="1"/>
  <c r="J563" i="3" s="1"/>
  <c r="J564" i="3" s="1"/>
  <c r="J565" i="3" s="1"/>
  <c r="J566" i="3" s="1"/>
  <c r="J567" i="3" s="1"/>
  <c r="J568" i="3" s="1"/>
  <c r="J569" i="3" s="1"/>
  <c r="J570" i="3" s="1"/>
  <c r="J571" i="3" s="1"/>
  <c r="J572" i="3" s="1"/>
  <c r="J573" i="3" s="1"/>
  <c r="J574" i="3" s="1"/>
  <c r="J575" i="3" s="1"/>
  <c r="J576" i="3" s="1"/>
  <c r="J577" i="3" s="1"/>
  <c r="J578" i="3" s="1"/>
  <c r="J579" i="3" s="1"/>
  <c r="J580" i="3" s="1"/>
  <c r="J581" i="3" s="1"/>
  <c r="J582" i="3" s="1"/>
  <c r="J583" i="3" s="1"/>
  <c r="J584" i="3" s="1"/>
  <c r="J585" i="3" s="1"/>
  <c r="J586" i="3" s="1"/>
  <c r="J587" i="3" s="1"/>
  <c r="J588" i="3" s="1"/>
  <c r="J589" i="3" s="1"/>
  <c r="J590" i="3" s="1"/>
  <c r="J591" i="3" s="1"/>
  <c r="J592" i="3" s="1"/>
  <c r="J593" i="3" s="1"/>
  <c r="J594" i="3" s="1"/>
  <c r="J595" i="3" s="1"/>
  <c r="J596" i="3" s="1"/>
  <c r="J597" i="3" s="1"/>
  <c r="J598" i="3" s="1"/>
  <c r="J599" i="3" s="1"/>
  <c r="J600" i="3" s="1"/>
  <c r="J601" i="3" s="1"/>
  <c r="J602" i="3" s="1"/>
  <c r="J603" i="3" s="1"/>
  <c r="J604" i="3" s="1"/>
  <c r="J605" i="3" s="1"/>
  <c r="J606" i="3" s="1"/>
  <c r="J607" i="3" s="1"/>
  <c r="J608" i="3" s="1"/>
  <c r="J609" i="3" s="1"/>
  <c r="J610" i="3" s="1"/>
  <c r="J611" i="3" s="1"/>
  <c r="J612" i="3" s="1"/>
  <c r="J613" i="3" s="1"/>
  <c r="J614" i="3" s="1"/>
  <c r="J615" i="3" s="1"/>
  <c r="J616" i="3" s="1"/>
  <c r="J617" i="3" s="1"/>
  <c r="J618" i="3" s="1"/>
  <c r="J619" i="3" s="1"/>
  <c r="J620" i="3" s="1"/>
  <c r="J621" i="3" s="1"/>
  <c r="J622" i="3" s="1"/>
  <c r="J623" i="3" s="1"/>
  <c r="J624" i="3" s="1"/>
  <c r="J625" i="3" s="1"/>
  <c r="J626" i="3" s="1"/>
  <c r="J627" i="3" s="1"/>
  <c r="J628" i="3" s="1"/>
  <c r="J629" i="3" s="1"/>
  <c r="J630" i="3" s="1"/>
  <c r="J631" i="3" s="1"/>
  <c r="J632" i="3" s="1"/>
  <c r="J633" i="3" s="1"/>
  <c r="J634" i="3" s="1"/>
  <c r="J635" i="3" s="1"/>
  <c r="J636" i="3" s="1"/>
  <c r="J637" i="3" s="1"/>
  <c r="J638" i="3" s="1"/>
  <c r="J639" i="3" s="1"/>
  <c r="J640" i="3" s="1"/>
  <c r="J641" i="3" s="1"/>
  <c r="J642" i="3" s="1"/>
  <c r="J643" i="3" s="1"/>
  <c r="J644" i="3" s="1"/>
  <c r="J645" i="3" s="1"/>
  <c r="J646" i="3" s="1"/>
  <c r="J647" i="3" s="1"/>
  <c r="J648" i="3" s="1"/>
  <c r="J649" i="3" s="1"/>
  <c r="J650" i="3" s="1"/>
  <c r="J651" i="3" s="1"/>
  <c r="J652" i="3" s="1"/>
  <c r="J653" i="3" s="1"/>
  <c r="J654" i="3" s="1"/>
  <c r="J655" i="3" s="1"/>
  <c r="J656" i="3" s="1"/>
  <c r="J657" i="3" s="1"/>
  <c r="J658" i="3" s="1"/>
  <c r="J659" i="3" s="1"/>
  <c r="J660" i="3" s="1"/>
  <c r="J661" i="3" s="1"/>
  <c r="J662" i="3" s="1"/>
  <c r="J663" i="3" s="1"/>
  <c r="J664" i="3" s="1"/>
  <c r="J665" i="3" s="1"/>
  <c r="J666" i="3" s="1"/>
  <c r="J667" i="3" s="1"/>
  <c r="J668" i="3" s="1"/>
  <c r="J669" i="3" s="1"/>
  <c r="J670" i="3" s="1"/>
  <c r="J671" i="3" s="1"/>
  <c r="J672" i="3" s="1"/>
  <c r="J673" i="3" s="1"/>
  <c r="J674" i="3" s="1"/>
  <c r="J675" i="3" s="1"/>
  <c r="J676" i="3" s="1"/>
  <c r="J677" i="3" s="1"/>
  <c r="J678" i="3" s="1"/>
  <c r="J679" i="3" s="1"/>
  <c r="J680" i="3" s="1"/>
  <c r="J681" i="3" s="1"/>
  <c r="J682" i="3" s="1"/>
  <c r="J683" i="3" s="1"/>
  <c r="J684" i="3" s="1"/>
  <c r="J685" i="3" s="1"/>
  <c r="J686" i="3" s="1"/>
  <c r="J687" i="3" s="1"/>
  <c r="J688" i="3" s="1"/>
  <c r="J689" i="3" s="1"/>
  <c r="J690" i="3" s="1"/>
  <c r="J691" i="3" s="1"/>
  <c r="J692" i="3" s="1"/>
  <c r="J693" i="3" s="1"/>
  <c r="J694" i="3" s="1"/>
  <c r="J695" i="3" s="1"/>
  <c r="J696" i="3" s="1"/>
  <c r="J697" i="3" s="1"/>
  <c r="J698" i="3" s="1"/>
  <c r="J699" i="3" s="1"/>
  <c r="J700" i="3" s="1"/>
  <c r="J701" i="3" s="1"/>
  <c r="J702" i="3" s="1"/>
  <c r="J703" i="3" s="1"/>
  <c r="J704" i="3" s="1"/>
  <c r="J705" i="3" s="1"/>
  <c r="J706" i="3" s="1"/>
  <c r="J707" i="3" s="1"/>
  <c r="J708" i="3" s="1"/>
  <c r="J709" i="3" s="1"/>
  <c r="J710" i="3" s="1"/>
  <c r="J711" i="3" s="1"/>
  <c r="J712" i="3" s="1"/>
  <c r="J713" i="3" s="1"/>
  <c r="J714" i="3" s="1"/>
  <c r="J715" i="3" s="1"/>
  <c r="J716" i="3" s="1"/>
  <c r="J717" i="3" s="1"/>
  <c r="J718" i="3" s="1"/>
  <c r="J719" i="3" s="1"/>
  <c r="J720" i="3" s="1"/>
  <c r="J721" i="3" s="1"/>
  <c r="J722" i="3" s="1"/>
  <c r="J723" i="3" s="1"/>
  <c r="J724" i="3" s="1"/>
  <c r="J725" i="3" s="1"/>
  <c r="J726" i="3" s="1"/>
  <c r="J727" i="3" s="1"/>
  <c r="J728" i="3" s="1"/>
  <c r="J729" i="3" s="1"/>
  <c r="J730" i="3" s="1"/>
  <c r="J731" i="3" s="1"/>
  <c r="J732" i="3" s="1"/>
  <c r="J733" i="3" s="1"/>
  <c r="J734" i="3" s="1"/>
  <c r="J735" i="3" s="1"/>
  <c r="J736" i="3" s="1"/>
  <c r="J737" i="3" s="1"/>
  <c r="J738" i="3" s="1"/>
  <c r="J739" i="3" s="1"/>
  <c r="J740" i="3" s="1"/>
  <c r="J741" i="3" s="1"/>
  <c r="J742" i="3" s="1"/>
  <c r="J743" i="3" s="1"/>
  <c r="J744" i="3" s="1"/>
  <c r="J745" i="3" s="1"/>
  <c r="J746" i="3" s="1"/>
  <c r="J747" i="3" s="1"/>
  <c r="J748" i="3" s="1"/>
  <c r="J749" i="3" s="1"/>
  <c r="J750" i="3" s="1"/>
  <c r="J751" i="3" s="1"/>
  <c r="J752" i="3" s="1"/>
  <c r="J753" i="3" s="1"/>
  <c r="J754" i="3" s="1"/>
  <c r="J755" i="3" s="1"/>
  <c r="J756" i="3" s="1"/>
  <c r="J757" i="3" s="1"/>
  <c r="J758" i="3" s="1"/>
  <c r="J759" i="3" s="1"/>
  <c r="J760" i="3" s="1"/>
  <c r="J761" i="3" s="1"/>
  <c r="J762" i="3" s="1"/>
  <c r="J763" i="3" s="1"/>
  <c r="J764" i="3" s="1"/>
  <c r="J765" i="3" s="1"/>
  <c r="J766" i="3" s="1"/>
  <c r="J767" i="3" s="1"/>
  <c r="J768" i="3" s="1"/>
  <c r="J769" i="3" s="1"/>
  <c r="J770" i="3" s="1"/>
  <c r="J771" i="3" s="1"/>
  <c r="J772" i="3" s="1"/>
  <c r="J773" i="3" s="1"/>
  <c r="J774" i="3" s="1"/>
  <c r="J775" i="3" s="1"/>
  <c r="J776" i="3" s="1"/>
  <c r="J777" i="3" s="1"/>
  <c r="J778" i="3" s="1"/>
  <c r="J779" i="3" s="1"/>
  <c r="J780" i="3" s="1"/>
  <c r="J781" i="3" s="1"/>
  <c r="J782" i="3" s="1"/>
  <c r="J783" i="3" s="1"/>
  <c r="J784" i="3" s="1"/>
  <c r="J785" i="3" s="1"/>
  <c r="J786" i="3" s="1"/>
  <c r="J787" i="3" s="1"/>
  <c r="J788" i="3" s="1"/>
  <c r="J789" i="3" s="1"/>
  <c r="J790" i="3" s="1"/>
  <c r="J791" i="3" s="1"/>
  <c r="J792" i="3" s="1"/>
  <c r="J793" i="3" s="1"/>
  <c r="J794" i="3" s="1"/>
  <c r="J795" i="3" s="1"/>
  <c r="J796" i="3" s="1"/>
  <c r="J797" i="3" s="1"/>
  <c r="J798" i="3" s="1"/>
  <c r="J799" i="3" s="1"/>
  <c r="J800" i="3" s="1"/>
  <c r="J801" i="3" s="1"/>
  <c r="J802" i="3" s="1"/>
  <c r="J803" i="3" s="1"/>
  <c r="J804" i="3" s="1"/>
  <c r="J805" i="3" s="1"/>
  <c r="J806" i="3" s="1"/>
  <c r="J807" i="3" s="1"/>
  <c r="J808" i="3" s="1"/>
  <c r="J809" i="3" s="1"/>
  <c r="J810" i="3" s="1"/>
  <c r="J811" i="3" s="1"/>
  <c r="J812" i="3" s="1"/>
  <c r="J813" i="3" s="1"/>
  <c r="J814" i="3" s="1"/>
  <c r="J815" i="3" s="1"/>
  <c r="J816" i="3" s="1"/>
  <c r="J817" i="3" s="1"/>
  <c r="J818" i="3" s="1"/>
  <c r="J819" i="3" s="1"/>
  <c r="J820" i="3" s="1"/>
  <c r="J821" i="3" s="1"/>
  <c r="J822" i="3" s="1"/>
  <c r="J823" i="3" s="1"/>
  <c r="J824" i="3" s="1"/>
  <c r="J825" i="3" s="1"/>
  <c r="J826" i="3" s="1"/>
  <c r="J827" i="3" s="1"/>
  <c r="J828" i="3" s="1"/>
  <c r="J829" i="3" s="1"/>
  <c r="J830" i="3" s="1"/>
  <c r="J831" i="3" s="1"/>
  <c r="J832" i="3" s="1"/>
  <c r="J833" i="3" s="1"/>
  <c r="J834" i="3" s="1"/>
  <c r="J835" i="3" s="1"/>
  <c r="J836" i="3" s="1"/>
  <c r="J837" i="3" s="1"/>
  <c r="J838" i="3" s="1"/>
  <c r="J839" i="3" s="1"/>
  <c r="J840" i="3" s="1"/>
  <c r="J841" i="3" s="1"/>
  <c r="J842" i="3" s="1"/>
  <c r="J843" i="3" s="1"/>
  <c r="J844" i="3" s="1"/>
  <c r="J845" i="3" s="1"/>
  <c r="J846" i="3" s="1"/>
  <c r="J847" i="3" s="1"/>
  <c r="J848" i="3" s="1"/>
  <c r="J849" i="3" s="1"/>
  <c r="J850" i="3" s="1"/>
  <c r="J851" i="3" s="1"/>
  <c r="J852" i="3" s="1"/>
  <c r="J853" i="3" s="1"/>
  <c r="J854" i="3" s="1"/>
  <c r="J855" i="3" s="1"/>
  <c r="J856" i="3" s="1"/>
  <c r="J857" i="3" s="1"/>
  <c r="J858" i="3" s="1"/>
  <c r="J859" i="3" s="1"/>
  <c r="J860" i="3" s="1"/>
  <c r="J861" i="3" s="1"/>
  <c r="J862" i="3" s="1"/>
  <c r="J863" i="3" s="1"/>
  <c r="J864" i="3" s="1"/>
  <c r="J865" i="3" s="1"/>
  <c r="J866" i="3" s="1"/>
  <c r="J867" i="3" s="1"/>
  <c r="J868" i="3" s="1"/>
  <c r="J869" i="3" s="1"/>
  <c r="J870" i="3" s="1"/>
  <c r="J871" i="3" s="1"/>
  <c r="J872" i="3" s="1"/>
  <c r="J873" i="3" s="1"/>
  <c r="J874" i="3" s="1"/>
  <c r="J875" i="3" s="1"/>
  <c r="J876" i="3" s="1"/>
  <c r="J877" i="3" s="1"/>
  <c r="J878" i="3" s="1"/>
  <c r="J879" i="3" s="1"/>
  <c r="J880" i="3" s="1"/>
  <c r="J881" i="3" s="1"/>
  <c r="J882" i="3" s="1"/>
  <c r="J883" i="3" s="1"/>
  <c r="J884" i="3" s="1"/>
  <c r="J885" i="3" s="1"/>
  <c r="J886" i="3" s="1"/>
  <c r="J887" i="3" s="1"/>
  <c r="J888" i="3" s="1"/>
  <c r="J889" i="3" s="1"/>
  <c r="J890" i="3" s="1"/>
  <c r="J891" i="3" s="1"/>
  <c r="J892" i="3" s="1"/>
  <c r="J893" i="3" s="1"/>
  <c r="J894" i="3" s="1"/>
  <c r="J895" i="3" s="1"/>
  <c r="J896" i="3" s="1"/>
  <c r="J897" i="3" s="1"/>
  <c r="J898" i="3" s="1"/>
  <c r="J899" i="3" s="1"/>
  <c r="J900" i="3" s="1"/>
  <c r="J901" i="3" s="1"/>
  <c r="J902" i="3" s="1"/>
  <c r="J903" i="3" s="1"/>
  <c r="J904" i="3" s="1"/>
  <c r="J905" i="3" s="1"/>
  <c r="J906" i="3" s="1"/>
  <c r="J907" i="3" s="1"/>
  <c r="J908" i="3" s="1"/>
  <c r="J909" i="3" s="1"/>
  <c r="J910" i="3" s="1"/>
  <c r="J911" i="3" s="1"/>
  <c r="J912" i="3" s="1"/>
  <c r="J913" i="3" s="1"/>
  <c r="J914" i="3" s="1"/>
  <c r="J915" i="3" s="1"/>
  <c r="J916" i="3" s="1"/>
  <c r="J917" i="3" s="1"/>
  <c r="J918" i="3" s="1"/>
  <c r="J919" i="3" s="1"/>
  <c r="J920" i="3" s="1"/>
  <c r="J921" i="3" s="1"/>
  <c r="J922" i="3" s="1"/>
  <c r="J923" i="3" s="1"/>
  <c r="J924" i="3" s="1"/>
  <c r="J925" i="3" s="1"/>
  <c r="J926" i="3" s="1"/>
  <c r="J927" i="3" s="1"/>
  <c r="J928" i="3" s="1"/>
  <c r="J929" i="3" s="1"/>
  <c r="J930" i="3" s="1"/>
  <c r="J931" i="3" s="1"/>
  <c r="J932" i="3" s="1"/>
  <c r="J933" i="3" s="1"/>
  <c r="J934" i="3" s="1"/>
  <c r="J935" i="3" s="1"/>
  <c r="J936" i="3" s="1"/>
  <c r="J937" i="3" s="1"/>
  <c r="J938" i="3" s="1"/>
  <c r="J939" i="3" s="1"/>
  <c r="J940" i="3" s="1"/>
  <c r="J941" i="3" s="1"/>
  <c r="J942" i="3" s="1"/>
  <c r="J943" i="3" s="1"/>
  <c r="J944" i="3" s="1"/>
  <c r="J945" i="3" s="1"/>
  <c r="J946" i="3" s="1"/>
  <c r="J947" i="3" s="1"/>
  <c r="J948" i="3" s="1"/>
  <c r="J949" i="3" s="1"/>
  <c r="J950" i="3" s="1"/>
  <c r="J951" i="3" s="1"/>
  <c r="J952" i="3" s="1"/>
  <c r="J953" i="3" s="1"/>
  <c r="J954" i="3" s="1"/>
  <c r="J955" i="3" s="1"/>
  <c r="J956" i="3" s="1"/>
  <c r="J957" i="3" s="1"/>
  <c r="J958" i="3" s="1"/>
  <c r="J959" i="3" s="1"/>
  <c r="J960" i="3" s="1"/>
  <c r="J961" i="3" s="1"/>
  <c r="J962" i="3" s="1"/>
  <c r="J963" i="3" s="1"/>
  <c r="J964" i="3" s="1"/>
  <c r="J965" i="3" s="1"/>
  <c r="J966" i="3" s="1"/>
  <c r="J967" i="3" s="1"/>
  <c r="J968" i="3" s="1"/>
  <c r="J969" i="3" s="1"/>
  <c r="J970" i="3" s="1"/>
  <c r="J971" i="3" s="1"/>
  <c r="J972" i="3" s="1"/>
  <c r="J973" i="3" s="1"/>
  <c r="J974" i="3" s="1"/>
  <c r="J975" i="3" s="1"/>
  <c r="J976" i="3" s="1"/>
  <c r="J977" i="3" s="1"/>
  <c r="J978" i="3" s="1"/>
  <c r="J979" i="3" s="1"/>
  <c r="J980" i="3" s="1"/>
  <c r="J981" i="3" s="1"/>
  <c r="J982" i="3" s="1"/>
  <c r="J983" i="3" s="1"/>
  <c r="J984" i="3" s="1"/>
  <c r="J985" i="3" s="1"/>
  <c r="J986" i="3" s="1"/>
  <c r="J987" i="3" s="1"/>
  <c r="J988" i="3" s="1"/>
  <c r="J989" i="3" s="1"/>
  <c r="J990" i="3" s="1"/>
  <c r="J991" i="3" s="1"/>
  <c r="J992" i="3" s="1"/>
  <c r="J993" i="3" s="1"/>
  <c r="J994" i="3" s="1"/>
  <c r="J995" i="3" s="1"/>
  <c r="J996" i="3" s="1"/>
  <c r="J997" i="3" s="1"/>
  <c r="J998" i="3" s="1"/>
  <c r="J999" i="3" s="1"/>
  <c r="J1000" i="3" s="1"/>
  <c r="J1001" i="3" s="1"/>
  <c r="J1002" i="3" s="1"/>
  <c r="J1003" i="3" s="1"/>
  <c r="J1004" i="3" s="1"/>
  <c r="J1005" i="3" s="1"/>
  <c r="J1006" i="3" s="1"/>
  <c r="J1007" i="3" s="1"/>
  <c r="J1008" i="3" s="1"/>
  <c r="J1009" i="3" s="1"/>
  <c r="J1010" i="3" s="1"/>
  <c r="J1011" i="3" s="1"/>
  <c r="J1012" i="3" s="1"/>
  <c r="J1013" i="3" s="1"/>
  <c r="J1014" i="3" s="1"/>
  <c r="J1015" i="3" s="1"/>
  <c r="J1016" i="3" s="1"/>
  <c r="J1017" i="3" s="1"/>
  <c r="J1018" i="3" s="1"/>
  <c r="J1019" i="3" s="1"/>
  <c r="J1020" i="3" s="1"/>
  <c r="J1021" i="3" s="1"/>
  <c r="J1022" i="3" s="1"/>
  <c r="J1023" i="3" s="1"/>
  <c r="J1024" i="3" s="1"/>
  <c r="J1025" i="3" s="1"/>
  <c r="J1026" i="3" s="1"/>
  <c r="J1027" i="3" s="1"/>
  <c r="J1028" i="3" s="1"/>
  <c r="J1029" i="3" s="1"/>
  <c r="J1030" i="3" s="1"/>
  <c r="J1031" i="3" s="1"/>
  <c r="J1032" i="3" s="1"/>
  <c r="J1033" i="3" s="1"/>
  <c r="J1034" i="3" s="1"/>
  <c r="J1035" i="3" s="1"/>
  <c r="J1036" i="3" s="1"/>
  <c r="J1037" i="3" s="1"/>
  <c r="J1038" i="3" s="1"/>
  <c r="J1039" i="3" s="1"/>
  <c r="J1040" i="3" s="1"/>
  <c r="J1041" i="3" s="1"/>
  <c r="J1042" i="3" s="1"/>
  <c r="J1043" i="3" s="1"/>
  <c r="J1044" i="3" s="1"/>
  <c r="J1045" i="3" s="1"/>
  <c r="J1046" i="3" s="1"/>
  <c r="J1047" i="3" s="1"/>
  <c r="J1048" i="3" s="1"/>
  <c r="J1049" i="3" s="1"/>
  <c r="J1050" i="3" s="1"/>
  <c r="J1051" i="3" s="1"/>
  <c r="J1052" i="3" s="1"/>
  <c r="J1053" i="3" s="1"/>
  <c r="J1054" i="3" s="1"/>
  <c r="J1055" i="3" s="1"/>
  <c r="J1056" i="3" s="1"/>
  <c r="J1057" i="3" s="1"/>
  <c r="J1058" i="3" s="1"/>
  <c r="J1059" i="3" s="1"/>
  <c r="J1060" i="3" s="1"/>
  <c r="J1061" i="3" s="1"/>
  <c r="J1062" i="3" s="1"/>
  <c r="J1063" i="3" s="1"/>
  <c r="J1064" i="3" s="1"/>
  <c r="J1065" i="3" s="1"/>
  <c r="J1066" i="3" s="1"/>
  <c r="J1067" i="3" s="1"/>
  <c r="J1068" i="3" s="1"/>
  <c r="J1069" i="3" s="1"/>
  <c r="J1070" i="3" s="1"/>
  <c r="J1071" i="3" s="1"/>
  <c r="J1072" i="3" s="1"/>
  <c r="J1073" i="3" s="1"/>
  <c r="J1074" i="3" s="1"/>
  <c r="J1075" i="3" s="1"/>
  <c r="J1076" i="3" s="1"/>
  <c r="J1077" i="3" s="1"/>
  <c r="J1078" i="3" s="1"/>
  <c r="J1079" i="3" s="1"/>
  <c r="J1080" i="3" s="1"/>
  <c r="J1081" i="3" s="1"/>
  <c r="J1082" i="3" s="1"/>
  <c r="J1083" i="3" s="1"/>
  <c r="J1084" i="3" s="1"/>
  <c r="J1085" i="3" s="1"/>
  <c r="J1086" i="3" s="1"/>
  <c r="J1087" i="3" s="1"/>
  <c r="J1088" i="3" s="1"/>
  <c r="J1089" i="3" s="1"/>
  <c r="J1090" i="3" s="1"/>
  <c r="J1091" i="3" s="1"/>
  <c r="J1092" i="3" s="1"/>
  <c r="J1093" i="3" s="1"/>
  <c r="J1094" i="3" s="1"/>
  <c r="J1095" i="3" s="1"/>
  <c r="J1096" i="3" s="1"/>
  <c r="J1097" i="3" s="1"/>
  <c r="J1098" i="3" s="1"/>
  <c r="J1099" i="3" s="1"/>
  <c r="J1100" i="3" s="1"/>
  <c r="J1101" i="3" s="1"/>
  <c r="J1102" i="3" s="1"/>
  <c r="J1103" i="3" s="1"/>
  <c r="J1104" i="3" s="1"/>
  <c r="J1105" i="3" s="1"/>
  <c r="J1106" i="3" s="1"/>
  <c r="J1107" i="3" s="1"/>
  <c r="J1108" i="3" s="1"/>
  <c r="J1109" i="3" s="1"/>
  <c r="J1110" i="3" s="1"/>
  <c r="J1111" i="3" s="1"/>
  <c r="J1112" i="3" s="1"/>
  <c r="J1113" i="3" s="1"/>
  <c r="J1114" i="3" s="1"/>
  <c r="J1115" i="3" s="1"/>
  <c r="J1116" i="3" s="1"/>
  <c r="J1117" i="3" s="1"/>
  <c r="J1118" i="3" s="1"/>
  <c r="J1119" i="3" s="1"/>
  <c r="J1120" i="3" s="1"/>
  <c r="J1121" i="3" s="1"/>
  <c r="J1122" i="3" s="1"/>
  <c r="J1123" i="3" s="1"/>
  <c r="J1124" i="3" s="1"/>
  <c r="J1125" i="3" s="1"/>
  <c r="J1126" i="3" s="1"/>
  <c r="J1127" i="3" s="1"/>
  <c r="J1128" i="3" s="1"/>
  <c r="J1129" i="3" s="1"/>
  <c r="J1130" i="3" s="1"/>
  <c r="J1131" i="3" s="1"/>
  <c r="J1132" i="3" s="1"/>
  <c r="J1133" i="3" s="1"/>
  <c r="J1134" i="3" s="1"/>
  <c r="J1135" i="3" s="1"/>
  <c r="J1136" i="3" s="1"/>
  <c r="J1137" i="3" s="1"/>
  <c r="J1138" i="3" s="1"/>
  <c r="J1139" i="3" s="1"/>
  <c r="J1140" i="3" s="1"/>
  <c r="J1141" i="3" s="1"/>
  <c r="J1142" i="3" s="1"/>
  <c r="J1143" i="3" s="1"/>
  <c r="J1144" i="3" s="1"/>
  <c r="J1145" i="3" s="1"/>
  <c r="J1146" i="3" s="1"/>
  <c r="J1147" i="3" s="1"/>
  <c r="J1148" i="3" s="1"/>
  <c r="J1149" i="3" s="1"/>
  <c r="J1150" i="3" s="1"/>
  <c r="J1151" i="3" s="1"/>
  <c r="J1152" i="3" s="1"/>
  <c r="J1153" i="3" s="1"/>
  <c r="J1154" i="3" s="1"/>
  <c r="J1155" i="3" s="1"/>
  <c r="J1156" i="3" s="1"/>
  <c r="J1157" i="3" s="1"/>
  <c r="J1158" i="3" s="1"/>
  <c r="J1159" i="3" s="1"/>
  <c r="J1160" i="3" s="1"/>
  <c r="J1161" i="3" s="1"/>
  <c r="J1162" i="3" s="1"/>
  <c r="J1163" i="3" s="1"/>
  <c r="J1164" i="3" s="1"/>
  <c r="J1165" i="3" s="1"/>
  <c r="J1166" i="3" s="1"/>
  <c r="J1167" i="3" s="1"/>
  <c r="J1168" i="3" s="1"/>
  <c r="J1169" i="3" s="1"/>
  <c r="J1170" i="3" s="1"/>
  <c r="J1171" i="3" s="1"/>
  <c r="J1172" i="3" s="1"/>
  <c r="J1173" i="3" s="1"/>
  <c r="J1174" i="3" s="1"/>
  <c r="J1175" i="3" s="1"/>
  <c r="J1176" i="3" s="1"/>
  <c r="J1177" i="3" s="1"/>
  <c r="J1178" i="3" s="1"/>
  <c r="J1179" i="3" s="1"/>
  <c r="J1180" i="3" s="1"/>
  <c r="J1181" i="3" s="1"/>
  <c r="J1182" i="3" s="1"/>
  <c r="J1183" i="3" s="1"/>
  <c r="J1184" i="3" s="1"/>
  <c r="J1185" i="3" s="1"/>
  <c r="J1186" i="3" s="1"/>
  <c r="J1187" i="3" s="1"/>
  <c r="J1188" i="3" s="1"/>
  <c r="J1189" i="3" s="1"/>
  <c r="J1190" i="3" s="1"/>
  <c r="J1191" i="3" s="1"/>
  <c r="J1192" i="3" s="1"/>
  <c r="J1193" i="3" s="1"/>
  <c r="J1194" i="3" s="1"/>
  <c r="J1195" i="3" s="1"/>
  <c r="J1196" i="3" s="1"/>
  <c r="J1197" i="3" s="1"/>
  <c r="J1198" i="3" s="1"/>
  <c r="J1199" i="3" s="1"/>
  <c r="J1200" i="3" s="1"/>
  <c r="J1201" i="3" s="1"/>
  <c r="J1202" i="3" s="1"/>
  <c r="J1203" i="3" s="1"/>
  <c r="J1204" i="3" s="1"/>
  <c r="J1205" i="3" s="1"/>
  <c r="J1206" i="3" s="1"/>
  <c r="J1207" i="3" s="1"/>
  <c r="J1208" i="3" s="1"/>
  <c r="J1209" i="3" s="1"/>
  <c r="J1210" i="3" s="1"/>
  <c r="J1211" i="3" s="1"/>
  <c r="J1212" i="3" s="1"/>
  <c r="J1213" i="3" s="1"/>
  <c r="J1214" i="3" s="1"/>
  <c r="J1215" i="3" s="1"/>
  <c r="J1216" i="3" s="1"/>
  <c r="J1217" i="3" s="1"/>
  <c r="J1218" i="3" s="1"/>
  <c r="J1219" i="3" s="1"/>
  <c r="J1220" i="3" s="1"/>
  <c r="J1221" i="3" s="1"/>
  <c r="J1222" i="3" s="1"/>
  <c r="J1223" i="3" s="1"/>
  <c r="J1224" i="3" s="1"/>
  <c r="J1225" i="3" s="1"/>
  <c r="J1226" i="3" s="1"/>
  <c r="J1227" i="3" s="1"/>
  <c r="J1228" i="3" s="1"/>
  <c r="J1229" i="3" s="1"/>
  <c r="J1230" i="3" s="1"/>
  <c r="J1231" i="3" s="1"/>
  <c r="J1232" i="3" s="1"/>
  <c r="J1233" i="3" s="1"/>
  <c r="J1234" i="3" s="1"/>
  <c r="J1235" i="3" s="1"/>
  <c r="J1236" i="3" s="1"/>
  <c r="J1237" i="3" s="1"/>
  <c r="J1238" i="3" s="1"/>
  <c r="J1239" i="3" s="1"/>
  <c r="J1240" i="3" s="1"/>
  <c r="J1241" i="3" s="1"/>
  <c r="J1242" i="3" s="1"/>
  <c r="J1243" i="3" s="1"/>
  <c r="J1244" i="3" s="1"/>
  <c r="J1245" i="3" s="1"/>
  <c r="J1246" i="3" s="1"/>
  <c r="J1247" i="3" s="1"/>
  <c r="J1248" i="3" s="1"/>
  <c r="J1249" i="3" s="1"/>
  <c r="J1250" i="3" s="1"/>
  <c r="J1251" i="3" s="1"/>
  <c r="J1252" i="3" s="1"/>
  <c r="J1253" i="3" s="1"/>
  <c r="J1254" i="3" s="1"/>
  <c r="J1255" i="3" s="1"/>
  <c r="J1256" i="3" s="1"/>
  <c r="J1257" i="3" s="1"/>
  <c r="J1258" i="3" s="1"/>
  <c r="J1259" i="3" s="1"/>
  <c r="J1260" i="3" s="1"/>
  <c r="J1261" i="3" s="1"/>
  <c r="J1262" i="3" s="1"/>
  <c r="J1263" i="3" s="1"/>
  <c r="J1264" i="3" s="1"/>
  <c r="J1265" i="3" s="1"/>
  <c r="J1266" i="3" s="1"/>
  <c r="J1267" i="3" s="1"/>
  <c r="J1268" i="3" s="1"/>
  <c r="J1269" i="3" s="1"/>
  <c r="J1270" i="3" s="1"/>
  <c r="J1271" i="3" s="1"/>
  <c r="J1272" i="3" s="1"/>
  <c r="J1273" i="3" s="1"/>
  <c r="J1274" i="3" s="1"/>
  <c r="J1275" i="3" s="1"/>
  <c r="J1276" i="3" s="1"/>
  <c r="J1277" i="3" s="1"/>
  <c r="J1278" i="3" s="1"/>
  <c r="J1279" i="3" s="1"/>
  <c r="J1280" i="3" s="1"/>
  <c r="J1281" i="3" s="1"/>
  <c r="J1282" i="3" s="1"/>
  <c r="J1283" i="3" s="1"/>
  <c r="J1284" i="3" s="1"/>
  <c r="J1285" i="3" s="1"/>
  <c r="J1286" i="3" s="1"/>
  <c r="J1287" i="3" s="1"/>
  <c r="J1288" i="3" s="1"/>
  <c r="J1289" i="3" s="1"/>
  <c r="J1290" i="3" s="1"/>
  <c r="J1291" i="3" s="1"/>
  <c r="J1292" i="3" s="1"/>
  <c r="J1293" i="3" s="1"/>
  <c r="J1294" i="3" s="1"/>
  <c r="J1295" i="3" s="1"/>
  <c r="J1296" i="3" s="1"/>
  <c r="J1297" i="3" s="1"/>
  <c r="J1298" i="3" s="1"/>
  <c r="J1299" i="3" s="1"/>
  <c r="J1300" i="3" s="1"/>
  <c r="J1301" i="3" s="1"/>
  <c r="J1302" i="3" s="1"/>
  <c r="J1303" i="3" s="1"/>
  <c r="J1304" i="3" s="1"/>
  <c r="J1305" i="3" s="1"/>
  <c r="J1306" i="3" s="1"/>
  <c r="J1307" i="3" s="1"/>
  <c r="J1308" i="3" s="1"/>
  <c r="J1309" i="3" s="1"/>
  <c r="J1310" i="3" s="1"/>
  <c r="J1311" i="3" s="1"/>
  <c r="J1312" i="3" s="1"/>
  <c r="J1313" i="3" s="1"/>
  <c r="J1314" i="3" s="1"/>
  <c r="J1315" i="3" s="1"/>
  <c r="J1316" i="3" s="1"/>
  <c r="J1317" i="3" s="1"/>
  <c r="J1318" i="3" s="1"/>
  <c r="J1319" i="3" s="1"/>
  <c r="J1320" i="3" s="1"/>
  <c r="J1321" i="3" s="1"/>
  <c r="J1322" i="3" s="1"/>
  <c r="J1323" i="3" s="1"/>
  <c r="J1324" i="3" s="1"/>
  <c r="J1325" i="3" s="1"/>
  <c r="J1326" i="3" s="1"/>
  <c r="J1327" i="3" s="1"/>
  <c r="J1328" i="3" s="1"/>
  <c r="J1329" i="3" s="1"/>
  <c r="J1330" i="3" s="1"/>
  <c r="J1331" i="3" s="1"/>
  <c r="J1332" i="3" s="1"/>
  <c r="J1333" i="3" s="1"/>
  <c r="J1334" i="3" s="1"/>
  <c r="J1335" i="3" s="1"/>
  <c r="J1336" i="3" s="1"/>
  <c r="J1337" i="3" s="1"/>
  <c r="J1338" i="3" s="1"/>
  <c r="J1339" i="3" s="1"/>
  <c r="J1340" i="3" s="1"/>
  <c r="J1341" i="3" s="1"/>
  <c r="J1342" i="3" s="1"/>
  <c r="J1343" i="3" s="1"/>
  <c r="J1344" i="3" s="1"/>
  <c r="J1345" i="3" s="1"/>
  <c r="J1346" i="3" s="1"/>
  <c r="J1347" i="3" s="1"/>
  <c r="J1348" i="3" s="1"/>
  <c r="J1349" i="3" s="1"/>
  <c r="J1350" i="3" s="1"/>
  <c r="J1351" i="3" s="1"/>
  <c r="J1352" i="3" s="1"/>
  <c r="J1353" i="3" s="1"/>
  <c r="J1354" i="3" s="1"/>
  <c r="J1355" i="3" s="1"/>
  <c r="J1356" i="3" s="1"/>
  <c r="J1357" i="3" s="1"/>
  <c r="J1358" i="3" s="1"/>
  <c r="J1359" i="3" s="1"/>
  <c r="J1360" i="3" s="1"/>
  <c r="J1361" i="3" s="1"/>
  <c r="J1362" i="3" s="1"/>
  <c r="J1363" i="3" s="1"/>
  <c r="J1364" i="3" s="1"/>
  <c r="J1365" i="3" s="1"/>
  <c r="J1366" i="3" s="1"/>
  <c r="J1367" i="3" s="1"/>
  <c r="J1368" i="3" s="1"/>
  <c r="J1369" i="3" s="1"/>
  <c r="J1370" i="3" s="1"/>
  <c r="J1371" i="3" s="1"/>
  <c r="J1372" i="3" s="1"/>
  <c r="J1373" i="3" s="1"/>
  <c r="J1374" i="3" s="1"/>
  <c r="J1375" i="3" s="1"/>
  <c r="J1376" i="3" s="1"/>
  <c r="J1377" i="3" s="1"/>
  <c r="J1378" i="3" s="1"/>
  <c r="J1379" i="3" s="1"/>
  <c r="J1380" i="3" s="1"/>
  <c r="J1381" i="3" s="1"/>
  <c r="J1382" i="3" s="1"/>
  <c r="J1383" i="3" s="1"/>
  <c r="J1384" i="3" s="1"/>
  <c r="J1385" i="3" s="1"/>
  <c r="J1386" i="3" s="1"/>
  <c r="J1387" i="3" s="1"/>
  <c r="J1388" i="3" s="1"/>
  <c r="J1389" i="3" s="1"/>
  <c r="J1390" i="3" s="1"/>
  <c r="J1391" i="3" s="1"/>
  <c r="J1392" i="3" s="1"/>
  <c r="J1393" i="3" s="1"/>
  <c r="J1394" i="3" s="1"/>
  <c r="J1395" i="3" s="1"/>
  <c r="J1396" i="3" s="1"/>
  <c r="J1397" i="3" s="1"/>
  <c r="J1398" i="3" s="1"/>
  <c r="J1399" i="3" s="1"/>
  <c r="J1400" i="3" s="1"/>
  <c r="J1401" i="3" s="1"/>
  <c r="J1402" i="3" s="1"/>
  <c r="J1403" i="3" s="1"/>
  <c r="J1404" i="3" s="1"/>
  <c r="J1405" i="3" s="1"/>
  <c r="J1406" i="3" s="1"/>
  <c r="J1407" i="3" s="1"/>
  <c r="J1408" i="3" s="1"/>
  <c r="J1409" i="3" s="1"/>
  <c r="J1410" i="3" s="1"/>
  <c r="J1411" i="3" s="1"/>
  <c r="J1412" i="3" s="1"/>
  <c r="J1413" i="3" s="1"/>
  <c r="J1414" i="3" s="1"/>
  <c r="J1415" i="3" s="1"/>
  <c r="J1416" i="3" s="1"/>
  <c r="J1417" i="3" s="1"/>
  <c r="J1418" i="3" s="1"/>
  <c r="J1419" i="3" s="1"/>
  <c r="J1420" i="3" s="1"/>
  <c r="J1421" i="3" s="1"/>
  <c r="J1422" i="3" s="1"/>
  <c r="J1423" i="3" s="1"/>
  <c r="J1424" i="3" s="1"/>
  <c r="J1425" i="3" s="1"/>
  <c r="J1426" i="3" s="1"/>
  <c r="J1427" i="3" s="1"/>
  <c r="J1428" i="3" s="1"/>
  <c r="J1429" i="3" s="1"/>
  <c r="J1430" i="3" s="1"/>
  <c r="J1431" i="3" s="1"/>
  <c r="J1432" i="3" s="1"/>
  <c r="J1433" i="3" s="1"/>
  <c r="J1434" i="3" s="1"/>
  <c r="J1435" i="3" s="1"/>
  <c r="J1436" i="3" s="1"/>
  <c r="J1437" i="3" s="1"/>
  <c r="J1438" i="3" s="1"/>
  <c r="J1439" i="3" s="1"/>
  <c r="J1440" i="3" s="1"/>
  <c r="J1441" i="3" s="1"/>
  <c r="J1442" i="3" s="1"/>
  <c r="I4" i="3"/>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1" i="3" s="1"/>
  <c r="I102" i="3" s="1"/>
  <c r="I103" i="3" s="1"/>
  <c r="I104" i="3" s="1"/>
  <c r="I105" i="3" s="1"/>
  <c r="I106" i="3" s="1"/>
  <c r="I107" i="3" s="1"/>
  <c r="I108" i="3" s="1"/>
  <c r="I109" i="3" s="1"/>
  <c r="I110" i="3" s="1"/>
  <c r="I111" i="3" s="1"/>
  <c r="I112" i="3" s="1"/>
  <c r="I113" i="3" s="1"/>
  <c r="I114" i="3" s="1"/>
  <c r="I115" i="3" s="1"/>
  <c r="I116" i="3" s="1"/>
  <c r="I117" i="3" s="1"/>
  <c r="I118" i="3" s="1"/>
  <c r="I119" i="3" s="1"/>
  <c r="I120" i="3" s="1"/>
  <c r="I121" i="3" s="1"/>
  <c r="I122" i="3" s="1"/>
  <c r="I123" i="3" s="1"/>
  <c r="I124" i="3" s="1"/>
  <c r="I125" i="3" s="1"/>
  <c r="I126" i="3" s="1"/>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I156" i="3" s="1"/>
  <c r="I157" i="3" s="1"/>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I187" i="3" s="1"/>
  <c r="I188" i="3" s="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I215" i="3" s="1"/>
  <c r="I216" i="3" s="1"/>
  <c r="I217" i="3" s="1"/>
  <c r="I218" i="3" s="1"/>
  <c r="I219" i="3" s="1"/>
  <c r="I220" i="3" s="1"/>
  <c r="I221" i="3" s="1"/>
  <c r="I222" i="3" s="1"/>
  <c r="I223" i="3" s="1"/>
  <c r="I224" i="3" s="1"/>
  <c r="I225" i="3" s="1"/>
  <c r="I226" i="3" s="1"/>
  <c r="I227" i="3" s="1"/>
  <c r="I228" i="3" s="1"/>
  <c r="I229" i="3" s="1"/>
  <c r="I230" i="3" s="1"/>
  <c r="I231" i="3" s="1"/>
  <c r="I232" i="3" s="1"/>
  <c r="I233" i="3" s="1"/>
  <c r="I234" i="3" s="1"/>
  <c r="I235" i="3" s="1"/>
  <c r="I236" i="3" s="1"/>
  <c r="I237" i="3" s="1"/>
  <c r="I238" i="3" s="1"/>
  <c r="I239" i="3" s="1"/>
  <c r="I240" i="3" s="1"/>
  <c r="I241" i="3" s="1"/>
  <c r="I242" i="3" s="1"/>
  <c r="I243" i="3" s="1"/>
  <c r="I244" i="3" s="1"/>
  <c r="I245" i="3" s="1"/>
  <c r="I246" i="3" s="1"/>
  <c r="I247" i="3" s="1"/>
  <c r="I248" i="3" s="1"/>
  <c r="I249" i="3" s="1"/>
  <c r="I250" i="3" s="1"/>
  <c r="I251" i="3" s="1"/>
  <c r="I252" i="3" s="1"/>
  <c r="I253" i="3" s="1"/>
  <c r="I254" i="3" s="1"/>
  <c r="I255" i="3" s="1"/>
  <c r="I256" i="3" s="1"/>
  <c r="I257" i="3" s="1"/>
  <c r="I258" i="3" s="1"/>
  <c r="I259" i="3" s="1"/>
  <c r="I260" i="3" s="1"/>
  <c r="I261" i="3" s="1"/>
  <c r="I262" i="3" s="1"/>
  <c r="I263" i="3" s="1"/>
  <c r="I264" i="3" s="1"/>
  <c r="I265" i="3" s="1"/>
  <c r="I266" i="3" s="1"/>
  <c r="I267" i="3" s="1"/>
  <c r="I268" i="3" s="1"/>
  <c r="I269" i="3" s="1"/>
  <c r="I270" i="3" s="1"/>
  <c r="I271" i="3" s="1"/>
  <c r="I272" i="3" s="1"/>
  <c r="I273" i="3" s="1"/>
  <c r="I274" i="3" s="1"/>
  <c r="I275" i="3" s="1"/>
  <c r="I276" i="3" s="1"/>
  <c r="I277" i="3" s="1"/>
  <c r="I278" i="3" s="1"/>
  <c r="I279" i="3" s="1"/>
  <c r="I280" i="3" s="1"/>
  <c r="I281" i="3" s="1"/>
  <c r="I282" i="3" s="1"/>
  <c r="I283" i="3" s="1"/>
  <c r="I284" i="3" s="1"/>
  <c r="I285" i="3" s="1"/>
  <c r="I286" i="3" s="1"/>
  <c r="I287" i="3" s="1"/>
  <c r="I288" i="3" s="1"/>
  <c r="I289" i="3" s="1"/>
  <c r="I290" i="3" s="1"/>
  <c r="I291" i="3" s="1"/>
  <c r="I292" i="3" s="1"/>
  <c r="I293" i="3" s="1"/>
  <c r="I294" i="3" s="1"/>
  <c r="I295" i="3" s="1"/>
  <c r="I296" i="3" s="1"/>
  <c r="I297" i="3" s="1"/>
  <c r="I298" i="3" s="1"/>
  <c r="I299" i="3" s="1"/>
  <c r="I300" i="3" s="1"/>
  <c r="I301" i="3" s="1"/>
  <c r="I302" i="3" s="1"/>
  <c r="I303" i="3" s="1"/>
  <c r="I304" i="3" s="1"/>
  <c r="I305" i="3" s="1"/>
  <c r="I306" i="3" s="1"/>
  <c r="I307" i="3" s="1"/>
  <c r="I308" i="3" s="1"/>
  <c r="I309" i="3" s="1"/>
  <c r="I310" i="3" s="1"/>
  <c r="I311" i="3" s="1"/>
  <c r="I312" i="3" s="1"/>
  <c r="I313" i="3" s="1"/>
  <c r="I314" i="3" s="1"/>
  <c r="I315" i="3" s="1"/>
  <c r="I316" i="3" s="1"/>
  <c r="I317" i="3" s="1"/>
  <c r="I318" i="3" s="1"/>
  <c r="I319" i="3" s="1"/>
  <c r="I320" i="3" s="1"/>
  <c r="I321" i="3" s="1"/>
  <c r="I322" i="3" s="1"/>
  <c r="I323" i="3" s="1"/>
  <c r="I324" i="3" s="1"/>
  <c r="I325" i="3" s="1"/>
  <c r="I326" i="3" s="1"/>
  <c r="I327" i="3" s="1"/>
  <c r="I328" i="3" s="1"/>
  <c r="I329" i="3" s="1"/>
  <c r="I330" i="3" s="1"/>
  <c r="I331" i="3" s="1"/>
  <c r="I332" i="3" s="1"/>
  <c r="I333" i="3" s="1"/>
  <c r="I334" i="3" s="1"/>
  <c r="I335" i="3" s="1"/>
  <c r="I336" i="3" s="1"/>
  <c r="I337" i="3" s="1"/>
  <c r="I338" i="3" s="1"/>
  <c r="I339" i="3" s="1"/>
  <c r="I340" i="3" s="1"/>
  <c r="I341" i="3" s="1"/>
  <c r="I342" i="3" s="1"/>
  <c r="I343" i="3" s="1"/>
  <c r="I344" i="3" s="1"/>
  <c r="I345" i="3" s="1"/>
  <c r="I346" i="3" s="1"/>
  <c r="I347" i="3" s="1"/>
  <c r="I348" i="3" s="1"/>
  <c r="I349" i="3" s="1"/>
  <c r="I350" i="3" s="1"/>
  <c r="I351" i="3" s="1"/>
  <c r="I352" i="3" s="1"/>
  <c r="I353" i="3" s="1"/>
  <c r="I354" i="3" s="1"/>
  <c r="I355" i="3" s="1"/>
  <c r="I356" i="3" s="1"/>
  <c r="I357" i="3" s="1"/>
  <c r="I358" i="3" s="1"/>
  <c r="I359" i="3" s="1"/>
  <c r="I360" i="3" s="1"/>
  <c r="I361" i="3" s="1"/>
  <c r="I362" i="3" s="1"/>
  <c r="I363" i="3" s="1"/>
  <c r="I364" i="3" s="1"/>
  <c r="I365" i="3" s="1"/>
  <c r="I366" i="3" s="1"/>
  <c r="I367" i="3" s="1"/>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s="1"/>
  <c r="I424" i="3" s="1"/>
  <c r="I425" i="3" s="1"/>
  <c r="I426" i="3" s="1"/>
  <c r="I427" i="3" s="1"/>
  <c r="I428" i="3" s="1"/>
  <c r="I429" i="3" s="1"/>
  <c r="I430" i="3" s="1"/>
  <c r="I431" i="3" s="1"/>
  <c r="I432" i="3" s="1"/>
  <c r="I433" i="3" s="1"/>
  <c r="I434" i="3" s="1"/>
  <c r="I435" i="3" s="1"/>
  <c r="I436" i="3" s="1"/>
  <c r="I437" i="3" s="1"/>
  <c r="I438" i="3" s="1"/>
  <c r="I439" i="3" s="1"/>
  <c r="I440" i="3" s="1"/>
  <c r="I441" i="3" s="1"/>
  <c r="I442" i="3" s="1"/>
  <c r="I443" i="3" s="1"/>
  <c r="I444" i="3" s="1"/>
  <c r="I445" i="3" s="1"/>
  <c r="I446" i="3" s="1"/>
  <c r="I447" i="3" s="1"/>
  <c r="I448" i="3" s="1"/>
  <c r="I449" i="3" s="1"/>
  <c r="I450" i="3" s="1"/>
  <c r="I451" i="3" s="1"/>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I535" i="3" s="1"/>
  <c r="I536" i="3" s="1"/>
  <c r="I537" i="3" s="1"/>
  <c r="I538" i="3" s="1"/>
  <c r="I539" i="3" s="1"/>
  <c r="I540" i="3" s="1"/>
  <c r="I541" i="3" s="1"/>
  <c r="I542" i="3" s="1"/>
  <c r="I543" i="3" s="1"/>
  <c r="I544" i="3" s="1"/>
  <c r="I545" i="3" s="1"/>
  <c r="I546" i="3" s="1"/>
  <c r="I547" i="3" s="1"/>
  <c r="I548" i="3" s="1"/>
  <c r="I549" i="3" s="1"/>
  <c r="I550" i="3" s="1"/>
  <c r="I551" i="3" s="1"/>
  <c r="I552" i="3" s="1"/>
  <c r="I553" i="3" s="1"/>
  <c r="I554" i="3" s="1"/>
  <c r="I555" i="3" s="1"/>
  <c r="I556" i="3" s="1"/>
  <c r="I557" i="3" s="1"/>
  <c r="I558" i="3" s="1"/>
  <c r="I559" i="3" s="1"/>
  <c r="I560" i="3" s="1"/>
  <c r="I561" i="3" s="1"/>
  <c r="I562" i="3" s="1"/>
  <c r="I563" i="3" s="1"/>
  <c r="I564" i="3" s="1"/>
  <c r="I565" i="3" s="1"/>
  <c r="I566" i="3" s="1"/>
  <c r="I567" i="3" s="1"/>
  <c r="I568" i="3" s="1"/>
  <c r="I569" i="3" s="1"/>
  <c r="I570" i="3" s="1"/>
  <c r="I571" i="3" s="1"/>
  <c r="I572" i="3" s="1"/>
  <c r="I573" i="3" s="1"/>
  <c r="I574" i="3" s="1"/>
  <c r="I575" i="3" s="1"/>
  <c r="I576" i="3" s="1"/>
  <c r="I577" i="3" s="1"/>
  <c r="I578" i="3" s="1"/>
  <c r="I579" i="3" s="1"/>
  <c r="I580" i="3" s="1"/>
  <c r="I581" i="3" s="1"/>
  <c r="I582" i="3" s="1"/>
  <c r="I583" i="3" s="1"/>
  <c r="I584" i="3" s="1"/>
  <c r="I585" i="3" s="1"/>
  <c r="I586" i="3" s="1"/>
  <c r="I587" i="3" s="1"/>
  <c r="I588" i="3" s="1"/>
  <c r="I589" i="3" s="1"/>
  <c r="I590" i="3" s="1"/>
  <c r="I591" i="3" s="1"/>
  <c r="I592" i="3" s="1"/>
  <c r="I593" i="3" s="1"/>
  <c r="I594" i="3" s="1"/>
  <c r="I595" i="3" s="1"/>
  <c r="I596" i="3" s="1"/>
  <c r="I597" i="3" s="1"/>
  <c r="I598" i="3" s="1"/>
  <c r="I599" i="3" s="1"/>
  <c r="I600" i="3" s="1"/>
  <c r="I601" i="3" s="1"/>
  <c r="I602" i="3" s="1"/>
  <c r="I603" i="3" s="1"/>
  <c r="I604" i="3" s="1"/>
  <c r="I605" i="3" s="1"/>
  <c r="I606" i="3" s="1"/>
  <c r="I607" i="3" s="1"/>
  <c r="I608" i="3" s="1"/>
  <c r="I609" i="3" s="1"/>
  <c r="I610" i="3" s="1"/>
  <c r="I611" i="3" s="1"/>
  <c r="I612" i="3" s="1"/>
  <c r="I613" i="3" s="1"/>
  <c r="I614" i="3" s="1"/>
  <c r="I615" i="3" s="1"/>
  <c r="I616" i="3" s="1"/>
  <c r="I617" i="3" s="1"/>
  <c r="I618" i="3" s="1"/>
  <c r="I619" i="3" s="1"/>
  <c r="I620" i="3" s="1"/>
  <c r="I621" i="3" s="1"/>
  <c r="I622" i="3" s="1"/>
  <c r="I623" i="3" s="1"/>
  <c r="I624" i="3" s="1"/>
  <c r="I625" i="3" s="1"/>
  <c r="I626" i="3" s="1"/>
  <c r="I627" i="3" s="1"/>
  <c r="I628" i="3" s="1"/>
  <c r="I629" i="3" s="1"/>
  <c r="I630" i="3" s="1"/>
  <c r="I631" i="3" s="1"/>
  <c r="I632" i="3" s="1"/>
  <c r="I633" i="3" s="1"/>
  <c r="I634" i="3" s="1"/>
  <c r="I635" i="3" s="1"/>
  <c r="I636" i="3" s="1"/>
  <c r="I637" i="3" s="1"/>
  <c r="I638" i="3" s="1"/>
  <c r="I639" i="3" s="1"/>
  <c r="I640" i="3" s="1"/>
  <c r="I641" i="3" s="1"/>
  <c r="I642" i="3" s="1"/>
  <c r="I643" i="3" s="1"/>
  <c r="I644" i="3" s="1"/>
  <c r="I645" i="3" s="1"/>
  <c r="I646" i="3" s="1"/>
  <c r="I647" i="3" s="1"/>
  <c r="I648" i="3" s="1"/>
  <c r="I649" i="3" s="1"/>
  <c r="I650" i="3" s="1"/>
  <c r="I651" i="3" s="1"/>
  <c r="I652" i="3" s="1"/>
  <c r="I653" i="3" s="1"/>
  <c r="I654" i="3" s="1"/>
  <c r="I655" i="3" s="1"/>
  <c r="I656" i="3" s="1"/>
  <c r="I657" i="3" s="1"/>
  <c r="I658" i="3" s="1"/>
  <c r="I659" i="3" s="1"/>
  <c r="I660" i="3" s="1"/>
  <c r="I661" i="3" s="1"/>
  <c r="I662" i="3" s="1"/>
  <c r="I663" i="3" s="1"/>
  <c r="I664" i="3" s="1"/>
  <c r="I665" i="3" s="1"/>
  <c r="I666" i="3" s="1"/>
  <c r="I667" i="3" s="1"/>
  <c r="I668" i="3" s="1"/>
  <c r="I669" i="3" s="1"/>
  <c r="I670" i="3" s="1"/>
  <c r="I671" i="3" s="1"/>
  <c r="I672" i="3" s="1"/>
  <c r="I673" i="3" s="1"/>
  <c r="I674" i="3" s="1"/>
  <c r="I675" i="3" s="1"/>
  <c r="I676" i="3" s="1"/>
  <c r="I677" i="3" s="1"/>
  <c r="I678" i="3" s="1"/>
  <c r="I679" i="3" s="1"/>
  <c r="I680" i="3" s="1"/>
  <c r="I681" i="3" s="1"/>
  <c r="I682" i="3" s="1"/>
  <c r="I683" i="3" s="1"/>
  <c r="I684" i="3" s="1"/>
  <c r="I685" i="3" s="1"/>
  <c r="I686" i="3" s="1"/>
  <c r="I687" i="3" s="1"/>
  <c r="I688" i="3" s="1"/>
  <c r="I689" i="3" s="1"/>
  <c r="I690" i="3" s="1"/>
  <c r="I691" i="3" s="1"/>
  <c r="I692" i="3" s="1"/>
  <c r="I693" i="3" s="1"/>
  <c r="I694" i="3" s="1"/>
  <c r="I695" i="3" s="1"/>
  <c r="I696" i="3" s="1"/>
  <c r="I697" i="3" s="1"/>
  <c r="I698" i="3" s="1"/>
  <c r="I699" i="3" s="1"/>
  <c r="I700" i="3" s="1"/>
  <c r="I701" i="3" s="1"/>
  <c r="I702" i="3" s="1"/>
  <c r="I703" i="3" s="1"/>
  <c r="I704" i="3" s="1"/>
  <c r="I705" i="3" s="1"/>
  <c r="I706" i="3" s="1"/>
  <c r="I707" i="3" s="1"/>
  <c r="I708" i="3" s="1"/>
  <c r="I709" i="3" s="1"/>
  <c r="I710" i="3" s="1"/>
  <c r="I711" i="3" s="1"/>
  <c r="I712" i="3" s="1"/>
  <c r="I713" i="3" s="1"/>
  <c r="I714" i="3" s="1"/>
  <c r="I715" i="3" s="1"/>
  <c r="I716" i="3" s="1"/>
  <c r="I717" i="3" s="1"/>
  <c r="I718" i="3" s="1"/>
  <c r="I719" i="3" s="1"/>
  <c r="I720" i="3" s="1"/>
  <c r="I721" i="3" s="1"/>
  <c r="I722" i="3" s="1"/>
  <c r="I723" i="3" s="1"/>
  <c r="I724" i="3" s="1"/>
  <c r="I725" i="3" s="1"/>
  <c r="I726" i="3" s="1"/>
  <c r="I727" i="3" s="1"/>
  <c r="I728" i="3" s="1"/>
  <c r="I729" i="3" s="1"/>
  <c r="I730" i="3" s="1"/>
  <c r="I731" i="3" s="1"/>
  <c r="I732" i="3" s="1"/>
  <c r="I733" i="3" s="1"/>
  <c r="I734" i="3" s="1"/>
  <c r="I735" i="3" s="1"/>
  <c r="I736" i="3" s="1"/>
  <c r="I737" i="3" s="1"/>
  <c r="I738" i="3" s="1"/>
  <c r="I739" i="3" s="1"/>
  <c r="I740" i="3" s="1"/>
  <c r="I741" i="3" s="1"/>
  <c r="I742" i="3" s="1"/>
  <c r="I743" i="3" s="1"/>
  <c r="I744" i="3" s="1"/>
  <c r="I745" i="3" s="1"/>
  <c r="I746" i="3" s="1"/>
  <c r="I747" i="3" s="1"/>
  <c r="I748" i="3" s="1"/>
  <c r="I749" i="3" s="1"/>
  <c r="I750" i="3" s="1"/>
  <c r="I751" i="3" s="1"/>
  <c r="I752" i="3" s="1"/>
  <c r="I753" i="3" s="1"/>
  <c r="I754" i="3" s="1"/>
  <c r="I755" i="3" s="1"/>
  <c r="I756" i="3" s="1"/>
  <c r="I757" i="3" s="1"/>
  <c r="I758" i="3" s="1"/>
  <c r="I759" i="3" s="1"/>
  <c r="I760" i="3" s="1"/>
  <c r="I761" i="3" s="1"/>
  <c r="I762" i="3" s="1"/>
  <c r="I763" i="3" s="1"/>
  <c r="I764" i="3" s="1"/>
  <c r="I765" i="3" s="1"/>
  <c r="I766" i="3" s="1"/>
  <c r="I767" i="3" s="1"/>
  <c r="I768" i="3" s="1"/>
  <c r="I769" i="3" s="1"/>
  <c r="I770" i="3" s="1"/>
  <c r="I771" i="3" s="1"/>
  <c r="I772" i="3" s="1"/>
  <c r="I773" i="3" s="1"/>
  <c r="I774" i="3" s="1"/>
  <c r="I775" i="3" s="1"/>
  <c r="I776" i="3" s="1"/>
  <c r="I777" i="3" s="1"/>
  <c r="I778" i="3" s="1"/>
  <c r="I779" i="3" s="1"/>
  <c r="I780" i="3" s="1"/>
  <c r="I781" i="3" s="1"/>
  <c r="I782" i="3" s="1"/>
  <c r="I783" i="3" s="1"/>
  <c r="I784" i="3" s="1"/>
  <c r="I785" i="3" s="1"/>
  <c r="I786" i="3" s="1"/>
  <c r="I787" i="3" s="1"/>
  <c r="I788" i="3" s="1"/>
  <c r="I789" i="3" s="1"/>
  <c r="I790" i="3" s="1"/>
  <c r="I791" i="3" s="1"/>
  <c r="I792" i="3" s="1"/>
  <c r="I793" i="3" s="1"/>
  <c r="I794" i="3" s="1"/>
  <c r="I795" i="3" s="1"/>
  <c r="I796" i="3" s="1"/>
  <c r="I797" i="3" s="1"/>
  <c r="I798" i="3" s="1"/>
  <c r="I799" i="3" s="1"/>
  <c r="I800" i="3" s="1"/>
  <c r="I801" i="3" s="1"/>
  <c r="I802" i="3" s="1"/>
  <c r="I803" i="3" s="1"/>
  <c r="I804" i="3" s="1"/>
  <c r="I805" i="3" s="1"/>
  <c r="I806" i="3" s="1"/>
  <c r="I807" i="3" s="1"/>
  <c r="I808" i="3" s="1"/>
  <c r="I809" i="3" s="1"/>
  <c r="I810" i="3" s="1"/>
  <c r="I811" i="3" s="1"/>
  <c r="I812" i="3" s="1"/>
  <c r="I813" i="3" s="1"/>
  <c r="I814" i="3" s="1"/>
  <c r="I815" i="3" s="1"/>
  <c r="I816" i="3" s="1"/>
  <c r="I817" i="3" s="1"/>
  <c r="I818" i="3" s="1"/>
  <c r="I819" i="3" s="1"/>
  <c r="I820" i="3" s="1"/>
  <c r="I821" i="3" s="1"/>
  <c r="I822" i="3" s="1"/>
  <c r="I823" i="3" s="1"/>
  <c r="I824" i="3" s="1"/>
  <c r="I825" i="3" s="1"/>
  <c r="I826" i="3" s="1"/>
  <c r="I827" i="3" s="1"/>
  <c r="I828" i="3" s="1"/>
  <c r="I829" i="3" s="1"/>
  <c r="I830" i="3" s="1"/>
  <c r="I831" i="3" s="1"/>
  <c r="I832" i="3" s="1"/>
  <c r="I833" i="3" s="1"/>
  <c r="I834" i="3" s="1"/>
  <c r="I835" i="3" s="1"/>
  <c r="I836" i="3" s="1"/>
  <c r="I837" i="3" s="1"/>
  <c r="I838" i="3" s="1"/>
  <c r="I839" i="3" s="1"/>
  <c r="I840" i="3" s="1"/>
  <c r="I841" i="3" s="1"/>
  <c r="I842" i="3" s="1"/>
  <c r="I843" i="3" s="1"/>
  <c r="I844" i="3" s="1"/>
  <c r="I845" i="3" s="1"/>
  <c r="I846" i="3" s="1"/>
  <c r="I847" i="3" s="1"/>
  <c r="I848" i="3" s="1"/>
  <c r="I849" i="3" s="1"/>
  <c r="I850" i="3" s="1"/>
  <c r="I851" i="3" s="1"/>
  <c r="I852" i="3" s="1"/>
  <c r="I853" i="3" s="1"/>
  <c r="I854" i="3" s="1"/>
  <c r="I855" i="3" s="1"/>
  <c r="I856" i="3" s="1"/>
  <c r="I857" i="3" s="1"/>
  <c r="I858" i="3" s="1"/>
  <c r="I859" i="3" s="1"/>
  <c r="I860" i="3" s="1"/>
  <c r="I861" i="3" s="1"/>
  <c r="I862" i="3" s="1"/>
  <c r="I863" i="3" s="1"/>
  <c r="I864" i="3" s="1"/>
  <c r="I865" i="3" s="1"/>
  <c r="I866" i="3" s="1"/>
  <c r="I867" i="3" s="1"/>
  <c r="I868" i="3" s="1"/>
  <c r="I869" i="3" s="1"/>
  <c r="I870" i="3" s="1"/>
  <c r="I871" i="3" s="1"/>
  <c r="I872" i="3" s="1"/>
  <c r="I873" i="3" s="1"/>
  <c r="I874" i="3" s="1"/>
  <c r="I875" i="3" s="1"/>
  <c r="I876" i="3" s="1"/>
  <c r="I877" i="3" s="1"/>
  <c r="I878" i="3" s="1"/>
  <c r="I879" i="3" s="1"/>
  <c r="I880" i="3" s="1"/>
  <c r="I881" i="3" s="1"/>
  <c r="I882" i="3" s="1"/>
  <c r="I883" i="3" s="1"/>
  <c r="I884" i="3" s="1"/>
  <c r="I885" i="3" s="1"/>
  <c r="I886" i="3" s="1"/>
  <c r="I887" i="3" s="1"/>
  <c r="I888" i="3" s="1"/>
  <c r="I889" i="3" s="1"/>
  <c r="I890" i="3" s="1"/>
  <c r="I891" i="3" s="1"/>
  <c r="I892" i="3" s="1"/>
  <c r="I893" i="3" s="1"/>
  <c r="I894" i="3" s="1"/>
  <c r="I895" i="3" s="1"/>
  <c r="I896" i="3" s="1"/>
  <c r="I897" i="3" s="1"/>
  <c r="I898" i="3" s="1"/>
  <c r="I899" i="3" s="1"/>
  <c r="I900" i="3" s="1"/>
  <c r="I901" i="3" s="1"/>
  <c r="I902" i="3" s="1"/>
  <c r="I903" i="3" s="1"/>
  <c r="I904" i="3" s="1"/>
  <c r="I905" i="3" s="1"/>
  <c r="I906" i="3" s="1"/>
  <c r="I907" i="3" s="1"/>
  <c r="I908" i="3" s="1"/>
  <c r="I909" i="3" s="1"/>
  <c r="I910" i="3" s="1"/>
  <c r="I911" i="3" s="1"/>
  <c r="I912" i="3" s="1"/>
  <c r="I913" i="3" s="1"/>
  <c r="I914" i="3" s="1"/>
  <c r="I915" i="3" s="1"/>
  <c r="I916" i="3" s="1"/>
  <c r="I917" i="3" s="1"/>
  <c r="I918" i="3" s="1"/>
  <c r="I919" i="3" s="1"/>
  <c r="I920" i="3" s="1"/>
  <c r="I921" i="3" s="1"/>
  <c r="I922" i="3" s="1"/>
  <c r="I923" i="3" s="1"/>
  <c r="I924" i="3" s="1"/>
  <c r="I925" i="3" s="1"/>
  <c r="I926" i="3" s="1"/>
  <c r="I927" i="3" s="1"/>
  <c r="I928" i="3" s="1"/>
  <c r="I929" i="3" s="1"/>
  <c r="I930" i="3" s="1"/>
  <c r="I931" i="3" s="1"/>
  <c r="I932" i="3" s="1"/>
  <c r="I933" i="3" s="1"/>
  <c r="I934" i="3" s="1"/>
  <c r="I935" i="3" s="1"/>
  <c r="I936" i="3" s="1"/>
  <c r="I937" i="3" s="1"/>
  <c r="I938" i="3" s="1"/>
  <c r="I939" i="3" s="1"/>
  <c r="I940" i="3" s="1"/>
  <c r="I941" i="3" s="1"/>
  <c r="I942" i="3" s="1"/>
  <c r="I943" i="3" s="1"/>
  <c r="I944" i="3" s="1"/>
  <c r="I945" i="3" s="1"/>
  <c r="I946" i="3" s="1"/>
  <c r="I947" i="3" s="1"/>
  <c r="I948" i="3" s="1"/>
  <c r="I949" i="3" s="1"/>
  <c r="I950" i="3" s="1"/>
  <c r="I951" i="3" s="1"/>
  <c r="I952" i="3" s="1"/>
  <c r="I953" i="3" s="1"/>
  <c r="I954" i="3" s="1"/>
  <c r="I955" i="3" s="1"/>
  <c r="I956" i="3" s="1"/>
  <c r="I957" i="3" s="1"/>
  <c r="I958" i="3" s="1"/>
  <c r="I959" i="3" s="1"/>
  <c r="I960" i="3" s="1"/>
  <c r="I961" i="3" s="1"/>
  <c r="I962" i="3" s="1"/>
  <c r="I963" i="3" s="1"/>
  <c r="I964" i="3" s="1"/>
  <c r="I965" i="3" s="1"/>
  <c r="I966" i="3" s="1"/>
  <c r="I967" i="3" s="1"/>
  <c r="I968" i="3" s="1"/>
  <c r="I969" i="3" s="1"/>
  <c r="I970" i="3" s="1"/>
  <c r="I971" i="3" s="1"/>
  <c r="I972" i="3" s="1"/>
  <c r="I973" i="3" s="1"/>
  <c r="I974" i="3" s="1"/>
  <c r="I975" i="3" s="1"/>
  <c r="I976" i="3" s="1"/>
  <c r="I977" i="3" s="1"/>
  <c r="I978" i="3" s="1"/>
  <c r="I979" i="3" s="1"/>
  <c r="I980" i="3" s="1"/>
  <c r="I981" i="3" s="1"/>
  <c r="I982" i="3" s="1"/>
  <c r="I983" i="3" s="1"/>
  <c r="I984" i="3" s="1"/>
  <c r="I985" i="3" s="1"/>
  <c r="I986" i="3" s="1"/>
  <c r="I987" i="3" s="1"/>
  <c r="I988" i="3" s="1"/>
  <c r="I989" i="3" s="1"/>
  <c r="I990" i="3" s="1"/>
  <c r="I991" i="3" s="1"/>
  <c r="I992" i="3" s="1"/>
  <c r="I993" i="3" s="1"/>
  <c r="I994" i="3" s="1"/>
  <c r="I995" i="3" s="1"/>
  <c r="I996" i="3" s="1"/>
  <c r="I997" i="3" s="1"/>
  <c r="I998" i="3" s="1"/>
  <c r="I999" i="3" s="1"/>
  <c r="I1000" i="3" s="1"/>
  <c r="I1001" i="3" s="1"/>
  <c r="I1002" i="3" s="1"/>
  <c r="I1003" i="3" s="1"/>
  <c r="I1004" i="3" s="1"/>
  <c r="I1005" i="3" s="1"/>
  <c r="I1006" i="3" s="1"/>
  <c r="I1007" i="3" s="1"/>
  <c r="I1008" i="3" s="1"/>
  <c r="I1009" i="3" s="1"/>
  <c r="I1010" i="3" s="1"/>
  <c r="I1011" i="3" s="1"/>
  <c r="I1012" i="3" s="1"/>
  <c r="I1013" i="3" s="1"/>
  <c r="I1014" i="3" s="1"/>
  <c r="I1015" i="3" s="1"/>
  <c r="I1016" i="3" s="1"/>
  <c r="I1017" i="3" s="1"/>
  <c r="I1018" i="3" s="1"/>
  <c r="I1019" i="3" s="1"/>
  <c r="I1020" i="3" s="1"/>
  <c r="I1021" i="3" s="1"/>
  <c r="I1022" i="3" s="1"/>
  <c r="I1023" i="3" s="1"/>
  <c r="I1024" i="3" s="1"/>
  <c r="I1025" i="3" s="1"/>
  <c r="I1026" i="3" s="1"/>
  <c r="I1027" i="3" s="1"/>
  <c r="I1028" i="3" s="1"/>
  <c r="I1029" i="3" s="1"/>
  <c r="I1030" i="3" s="1"/>
  <c r="I1031" i="3" s="1"/>
  <c r="I1032" i="3" s="1"/>
  <c r="I1033" i="3" s="1"/>
  <c r="I1034" i="3" s="1"/>
  <c r="I1035" i="3" s="1"/>
  <c r="I1036" i="3" s="1"/>
  <c r="I1037" i="3" s="1"/>
  <c r="I1038" i="3" s="1"/>
  <c r="I1039" i="3" s="1"/>
  <c r="I1040" i="3" s="1"/>
  <c r="I1041" i="3" s="1"/>
  <c r="I1042" i="3" s="1"/>
  <c r="I1043" i="3" s="1"/>
  <c r="I1044" i="3" s="1"/>
  <c r="I1045" i="3" s="1"/>
  <c r="I1046" i="3" s="1"/>
  <c r="I1047" i="3" s="1"/>
  <c r="I1048" i="3" s="1"/>
  <c r="I1049" i="3" s="1"/>
  <c r="I1050" i="3" s="1"/>
  <c r="I1051" i="3" s="1"/>
  <c r="I1052" i="3" s="1"/>
  <c r="I1053" i="3" s="1"/>
  <c r="I1054" i="3" s="1"/>
  <c r="I1055" i="3" s="1"/>
  <c r="I1056" i="3" s="1"/>
  <c r="I1057" i="3" s="1"/>
  <c r="I1058" i="3" s="1"/>
  <c r="I1059" i="3" s="1"/>
  <c r="I1060" i="3" s="1"/>
  <c r="I1061" i="3" s="1"/>
  <c r="I1062" i="3" s="1"/>
  <c r="I1063" i="3" s="1"/>
  <c r="I1064" i="3" s="1"/>
  <c r="I1065" i="3" s="1"/>
  <c r="I1066" i="3" s="1"/>
  <c r="I1067" i="3" s="1"/>
  <c r="I1068" i="3" s="1"/>
  <c r="I1069" i="3" s="1"/>
  <c r="I1070" i="3" s="1"/>
  <c r="I1071" i="3" s="1"/>
  <c r="I1072" i="3" s="1"/>
  <c r="I1073" i="3" s="1"/>
  <c r="I1074" i="3" s="1"/>
  <c r="I1075" i="3" s="1"/>
  <c r="I1076" i="3" s="1"/>
  <c r="I1077" i="3" s="1"/>
  <c r="I1078" i="3" s="1"/>
  <c r="I1079" i="3" s="1"/>
  <c r="I1080" i="3" s="1"/>
  <c r="I1081" i="3" s="1"/>
  <c r="I1082" i="3" s="1"/>
  <c r="I1083" i="3" s="1"/>
  <c r="I1084" i="3" s="1"/>
  <c r="I1085" i="3" s="1"/>
  <c r="I1086" i="3" s="1"/>
  <c r="I1087" i="3" s="1"/>
  <c r="I1088" i="3" s="1"/>
  <c r="I1089" i="3" s="1"/>
  <c r="I1090" i="3" s="1"/>
  <c r="I1091" i="3" s="1"/>
  <c r="I1092" i="3" s="1"/>
  <c r="I1093" i="3" s="1"/>
  <c r="I1094" i="3" s="1"/>
  <c r="I1095" i="3" s="1"/>
  <c r="I1096" i="3" s="1"/>
  <c r="I1097" i="3" s="1"/>
  <c r="I1098" i="3" s="1"/>
  <c r="I1099" i="3" s="1"/>
  <c r="I1100" i="3" s="1"/>
  <c r="I1101" i="3" s="1"/>
  <c r="I1102" i="3" s="1"/>
  <c r="I1103" i="3" s="1"/>
  <c r="I1104" i="3" s="1"/>
  <c r="I1105" i="3" s="1"/>
  <c r="I1106" i="3" s="1"/>
  <c r="I1107" i="3" s="1"/>
  <c r="I1108" i="3" s="1"/>
  <c r="I1109" i="3" s="1"/>
  <c r="I1110" i="3" s="1"/>
  <c r="I1111" i="3" s="1"/>
  <c r="I1112" i="3" s="1"/>
  <c r="I1113" i="3" s="1"/>
  <c r="I1114" i="3" s="1"/>
  <c r="I1115" i="3" s="1"/>
  <c r="I1116" i="3" s="1"/>
  <c r="I1117" i="3" s="1"/>
  <c r="I1118" i="3" s="1"/>
  <c r="I1119" i="3" s="1"/>
  <c r="I1120" i="3" s="1"/>
  <c r="I1121" i="3" s="1"/>
  <c r="I1122" i="3" s="1"/>
  <c r="I1123" i="3" s="1"/>
  <c r="I1124" i="3" s="1"/>
  <c r="I1125" i="3" s="1"/>
  <c r="I1126" i="3" s="1"/>
  <c r="I1127" i="3" s="1"/>
  <c r="I1128" i="3" s="1"/>
  <c r="I1129" i="3" s="1"/>
  <c r="I1130" i="3" s="1"/>
  <c r="I1131" i="3" s="1"/>
  <c r="I1132" i="3" s="1"/>
  <c r="I1133" i="3" s="1"/>
  <c r="I1134" i="3" s="1"/>
  <c r="I1135" i="3" s="1"/>
  <c r="I1136" i="3" s="1"/>
  <c r="I1137" i="3" s="1"/>
  <c r="I1138" i="3" s="1"/>
  <c r="I1139" i="3" s="1"/>
  <c r="I1140" i="3" s="1"/>
  <c r="I1141" i="3" s="1"/>
  <c r="I1142" i="3" s="1"/>
  <c r="I1143" i="3" s="1"/>
  <c r="I1144" i="3" s="1"/>
  <c r="I1145" i="3" s="1"/>
  <c r="I1146" i="3" s="1"/>
  <c r="I1147" i="3" s="1"/>
  <c r="I1148" i="3" s="1"/>
  <c r="I1149" i="3" s="1"/>
  <c r="I1150" i="3" s="1"/>
  <c r="I1151" i="3" s="1"/>
  <c r="I1152" i="3" s="1"/>
  <c r="I1153" i="3" s="1"/>
  <c r="I1154" i="3" s="1"/>
  <c r="I1155" i="3" s="1"/>
  <c r="I1156" i="3" s="1"/>
  <c r="I1157" i="3" s="1"/>
  <c r="I1158" i="3" s="1"/>
  <c r="I1159" i="3" s="1"/>
  <c r="I1160" i="3" s="1"/>
  <c r="I1161" i="3" s="1"/>
  <c r="I1162" i="3" s="1"/>
  <c r="I1163" i="3" s="1"/>
  <c r="I1164" i="3" s="1"/>
  <c r="I1165" i="3" s="1"/>
  <c r="I1166" i="3" s="1"/>
  <c r="I1167" i="3" s="1"/>
  <c r="I1168" i="3" s="1"/>
  <c r="I1169" i="3" s="1"/>
  <c r="I1170" i="3" s="1"/>
  <c r="I1171" i="3" s="1"/>
  <c r="I1172" i="3" s="1"/>
  <c r="I1173" i="3" s="1"/>
  <c r="I1174" i="3" s="1"/>
  <c r="I1175" i="3" s="1"/>
  <c r="I1176" i="3" s="1"/>
  <c r="I1177" i="3" s="1"/>
  <c r="I1178" i="3" s="1"/>
  <c r="I1179" i="3" s="1"/>
  <c r="I1180" i="3" s="1"/>
  <c r="I1181" i="3" s="1"/>
  <c r="I1182" i="3" s="1"/>
  <c r="I1183" i="3" s="1"/>
  <c r="I1184" i="3" s="1"/>
  <c r="I1185" i="3" s="1"/>
  <c r="I1186" i="3" s="1"/>
  <c r="I1187" i="3" s="1"/>
  <c r="I1188" i="3" s="1"/>
  <c r="I1189" i="3" s="1"/>
  <c r="I1190" i="3" s="1"/>
  <c r="I1191" i="3" s="1"/>
  <c r="I1192" i="3" s="1"/>
  <c r="I1193" i="3" s="1"/>
  <c r="I1194" i="3" s="1"/>
  <c r="I1195" i="3" s="1"/>
  <c r="I1196" i="3" s="1"/>
  <c r="I1197" i="3" s="1"/>
  <c r="I1198" i="3" s="1"/>
  <c r="I1199" i="3" s="1"/>
  <c r="I1200" i="3" s="1"/>
  <c r="I1201" i="3" s="1"/>
  <c r="I1202" i="3" s="1"/>
  <c r="I1203" i="3" s="1"/>
  <c r="I1204" i="3" s="1"/>
  <c r="I1205" i="3" s="1"/>
  <c r="I1206" i="3" s="1"/>
  <c r="I1207" i="3" s="1"/>
  <c r="I1208" i="3" s="1"/>
  <c r="I1209" i="3" s="1"/>
  <c r="I1210" i="3" s="1"/>
  <c r="I1211" i="3" s="1"/>
  <c r="I1212" i="3" s="1"/>
  <c r="I1213" i="3" s="1"/>
  <c r="I1214" i="3" s="1"/>
  <c r="I1215" i="3" s="1"/>
  <c r="I1216" i="3" s="1"/>
  <c r="I1217" i="3" s="1"/>
  <c r="I1218" i="3" s="1"/>
  <c r="I1219" i="3" s="1"/>
  <c r="I1220" i="3" s="1"/>
  <c r="I1221" i="3" s="1"/>
  <c r="I1222" i="3" s="1"/>
  <c r="I1223" i="3" s="1"/>
  <c r="I1224" i="3" s="1"/>
  <c r="I1225" i="3" s="1"/>
  <c r="I1226" i="3" s="1"/>
  <c r="I1227" i="3" s="1"/>
  <c r="I1228" i="3" s="1"/>
  <c r="I1229" i="3" s="1"/>
  <c r="I1230" i="3" s="1"/>
  <c r="I1231" i="3" s="1"/>
  <c r="I1232" i="3" s="1"/>
  <c r="I1233" i="3" s="1"/>
  <c r="I1234" i="3" s="1"/>
  <c r="I1235" i="3" s="1"/>
  <c r="I1236" i="3" s="1"/>
  <c r="I1237" i="3" s="1"/>
  <c r="I1238" i="3" s="1"/>
  <c r="I1239" i="3" s="1"/>
  <c r="I1240" i="3" s="1"/>
  <c r="I1241" i="3" s="1"/>
  <c r="I1242" i="3" s="1"/>
  <c r="I1243" i="3" s="1"/>
  <c r="I1244" i="3" s="1"/>
  <c r="I1245" i="3" s="1"/>
  <c r="I1246" i="3" s="1"/>
  <c r="I1247" i="3" s="1"/>
  <c r="I1248" i="3" s="1"/>
  <c r="I1249" i="3" s="1"/>
  <c r="I1250" i="3" s="1"/>
  <c r="I1251" i="3" s="1"/>
  <c r="I1252" i="3" s="1"/>
  <c r="I1253" i="3" s="1"/>
  <c r="I1254" i="3" s="1"/>
  <c r="I1255" i="3" s="1"/>
  <c r="I1256" i="3" s="1"/>
  <c r="I1257" i="3" s="1"/>
  <c r="I1258" i="3" s="1"/>
  <c r="I1259" i="3" s="1"/>
  <c r="I1260" i="3" s="1"/>
  <c r="I1261" i="3" s="1"/>
  <c r="I1262" i="3" s="1"/>
  <c r="I1263" i="3" s="1"/>
  <c r="I1264" i="3" s="1"/>
  <c r="I1265" i="3" s="1"/>
  <c r="I1266" i="3" s="1"/>
  <c r="I1267" i="3" s="1"/>
  <c r="I1268" i="3" s="1"/>
  <c r="I1269" i="3" s="1"/>
  <c r="I1270" i="3" s="1"/>
  <c r="I1271" i="3" s="1"/>
  <c r="I1272" i="3" s="1"/>
  <c r="I1273" i="3" s="1"/>
  <c r="I1274" i="3" s="1"/>
  <c r="I1275" i="3" s="1"/>
  <c r="I1276" i="3" s="1"/>
  <c r="I1277" i="3" s="1"/>
  <c r="I1278" i="3" s="1"/>
  <c r="I1279" i="3" s="1"/>
  <c r="I1280" i="3" s="1"/>
  <c r="I1281" i="3" s="1"/>
  <c r="I1282" i="3" s="1"/>
  <c r="I1283" i="3" s="1"/>
  <c r="I1284" i="3" s="1"/>
  <c r="I1285" i="3" s="1"/>
  <c r="I1286" i="3" s="1"/>
  <c r="I1287" i="3" s="1"/>
  <c r="I1288" i="3" s="1"/>
  <c r="I1289" i="3" s="1"/>
  <c r="I1290" i="3" s="1"/>
  <c r="I1291" i="3" s="1"/>
  <c r="I1292" i="3" s="1"/>
  <c r="I1293" i="3" s="1"/>
  <c r="I1294" i="3" s="1"/>
  <c r="I1295" i="3" s="1"/>
  <c r="I1296" i="3" s="1"/>
  <c r="I1297" i="3" s="1"/>
  <c r="I1298" i="3" s="1"/>
  <c r="I1299" i="3" s="1"/>
  <c r="I1300" i="3" s="1"/>
  <c r="I1301" i="3" s="1"/>
  <c r="I1302" i="3" s="1"/>
  <c r="I1303" i="3" s="1"/>
  <c r="I1304" i="3" s="1"/>
  <c r="I1305" i="3" s="1"/>
  <c r="I1306" i="3" s="1"/>
  <c r="I1307" i="3" s="1"/>
  <c r="I1308" i="3" s="1"/>
  <c r="I1309" i="3" s="1"/>
  <c r="I1310" i="3" s="1"/>
  <c r="I1311" i="3" s="1"/>
  <c r="I1312" i="3" s="1"/>
  <c r="I1313" i="3" s="1"/>
  <c r="I1314" i="3" s="1"/>
  <c r="I1315" i="3" s="1"/>
  <c r="I1316" i="3" s="1"/>
  <c r="I1317" i="3" s="1"/>
  <c r="I1318" i="3" s="1"/>
  <c r="I1319" i="3" s="1"/>
  <c r="I1320" i="3" s="1"/>
  <c r="I1321" i="3" s="1"/>
  <c r="I1322" i="3" s="1"/>
  <c r="I1323" i="3" s="1"/>
  <c r="I1324" i="3" s="1"/>
  <c r="I1325" i="3" s="1"/>
  <c r="I1326" i="3" s="1"/>
  <c r="I1327" i="3" s="1"/>
  <c r="I1328" i="3" s="1"/>
  <c r="I1329" i="3" s="1"/>
  <c r="I1330" i="3" s="1"/>
  <c r="I1331" i="3" s="1"/>
  <c r="I1332" i="3" s="1"/>
  <c r="I1333" i="3" s="1"/>
  <c r="I1334" i="3" s="1"/>
  <c r="I1335" i="3" s="1"/>
  <c r="I1336" i="3" s="1"/>
  <c r="I1337" i="3" s="1"/>
  <c r="I1338" i="3" s="1"/>
  <c r="I1339" i="3" s="1"/>
  <c r="I1340" i="3" s="1"/>
  <c r="I1341" i="3" s="1"/>
  <c r="I1342" i="3" s="1"/>
  <c r="I1343" i="3" s="1"/>
  <c r="I1344" i="3" s="1"/>
  <c r="I1345" i="3" s="1"/>
  <c r="I1346" i="3" s="1"/>
  <c r="I1347" i="3" s="1"/>
  <c r="I1348" i="3" s="1"/>
  <c r="I1349" i="3" s="1"/>
  <c r="I1350" i="3" s="1"/>
  <c r="I1351" i="3" s="1"/>
  <c r="I1352" i="3" s="1"/>
  <c r="I1353" i="3" s="1"/>
  <c r="I1354" i="3" s="1"/>
  <c r="I1355" i="3" s="1"/>
  <c r="I1356" i="3" s="1"/>
  <c r="I1357" i="3" s="1"/>
  <c r="I1358" i="3" s="1"/>
  <c r="I1359" i="3" s="1"/>
  <c r="I1360" i="3" s="1"/>
  <c r="I1361" i="3" s="1"/>
  <c r="I1362" i="3" s="1"/>
  <c r="I1363" i="3" s="1"/>
  <c r="I1364" i="3" s="1"/>
  <c r="I1365" i="3" s="1"/>
  <c r="I1366" i="3" s="1"/>
  <c r="I1367" i="3" s="1"/>
  <c r="I1368" i="3" s="1"/>
  <c r="I1369" i="3" s="1"/>
  <c r="I1370" i="3" s="1"/>
  <c r="I1371" i="3" s="1"/>
  <c r="I1372" i="3" s="1"/>
  <c r="I1373" i="3" s="1"/>
  <c r="I1374" i="3" s="1"/>
  <c r="I1375" i="3" s="1"/>
  <c r="I1376" i="3" s="1"/>
  <c r="I1377" i="3" s="1"/>
  <c r="I1378" i="3" s="1"/>
  <c r="I1379" i="3" s="1"/>
  <c r="I1380" i="3" s="1"/>
  <c r="I1381" i="3" s="1"/>
  <c r="I1382" i="3" s="1"/>
  <c r="I1383" i="3" s="1"/>
  <c r="I1384" i="3" s="1"/>
  <c r="I1385" i="3" s="1"/>
  <c r="I1386" i="3" s="1"/>
  <c r="I1387" i="3" s="1"/>
  <c r="I1388" i="3" s="1"/>
  <c r="I1389" i="3" s="1"/>
  <c r="I1390" i="3" s="1"/>
  <c r="I1391" i="3" s="1"/>
  <c r="I1392" i="3" s="1"/>
  <c r="I1393" i="3" s="1"/>
  <c r="I1394" i="3" s="1"/>
  <c r="I1395" i="3" s="1"/>
  <c r="I1396" i="3" s="1"/>
  <c r="I1397" i="3" s="1"/>
  <c r="I1398" i="3" s="1"/>
  <c r="I1399" i="3" s="1"/>
  <c r="I1400" i="3" s="1"/>
  <c r="I1401" i="3" s="1"/>
  <c r="I1402" i="3" s="1"/>
  <c r="I1403" i="3" s="1"/>
  <c r="I1404" i="3" s="1"/>
  <c r="I1405" i="3" s="1"/>
  <c r="I1406" i="3" s="1"/>
  <c r="I1407" i="3" s="1"/>
  <c r="I1408" i="3" s="1"/>
  <c r="I1409" i="3" s="1"/>
  <c r="I1410" i="3" s="1"/>
  <c r="I1411" i="3" s="1"/>
  <c r="I1412" i="3" s="1"/>
  <c r="I1413" i="3" s="1"/>
  <c r="I1414" i="3" s="1"/>
  <c r="I1415" i="3" s="1"/>
  <c r="I1416" i="3" s="1"/>
  <c r="I1417" i="3" s="1"/>
  <c r="I1418" i="3" s="1"/>
  <c r="I1419" i="3" s="1"/>
  <c r="I1420" i="3" s="1"/>
  <c r="I1421" i="3" s="1"/>
  <c r="I1422" i="3" s="1"/>
  <c r="I1423" i="3" s="1"/>
  <c r="I1424" i="3" s="1"/>
  <c r="I1425" i="3" s="1"/>
  <c r="I1426" i="3" s="1"/>
  <c r="I1427" i="3" s="1"/>
  <c r="I1428" i="3" s="1"/>
  <c r="I1429" i="3" s="1"/>
  <c r="I1430" i="3" s="1"/>
  <c r="I1431" i="3" s="1"/>
  <c r="I1432" i="3" s="1"/>
  <c r="I1433" i="3" s="1"/>
  <c r="I1434" i="3" s="1"/>
  <c r="I1435" i="3" s="1"/>
  <c r="I1436" i="3" s="1"/>
  <c r="I1437" i="3" s="1"/>
  <c r="I1438" i="3" s="1"/>
  <c r="I1439" i="3" s="1"/>
  <c r="I1440" i="3" s="1"/>
  <c r="I1441" i="3" s="1"/>
  <c r="I1442" i="3" s="1"/>
  <c r="E4" i="3"/>
  <c r="E5" i="3" s="1"/>
  <c r="D4" i="3"/>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s="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Z3" i="3"/>
  <c r="P3" i="3"/>
  <c r="AO1433" i="3" l="1"/>
  <c r="AB1426" i="3"/>
  <c r="AB119" i="3"/>
  <c r="AP70" i="3"/>
  <c r="AQ70" i="3" s="1"/>
  <c r="AN70" i="3"/>
  <c r="AO70" i="3" s="1"/>
  <c r="AQ1401" i="3"/>
  <c r="AO1401" i="3"/>
  <c r="AO1408" i="3"/>
  <c r="AQ1408" i="3"/>
  <c r="AO1398" i="3"/>
  <c r="AO148" i="3"/>
  <c r="AQ148" i="3"/>
  <c r="Q560" i="3"/>
  <c r="Q1267" i="3"/>
  <c r="Q297" i="3"/>
  <c r="Q1015" i="3"/>
  <c r="Q754" i="3"/>
  <c r="T981" i="3"/>
  <c r="T986" i="3"/>
  <c r="Q1244" i="3"/>
  <c r="Q584" i="3"/>
  <c r="Q1431" i="3"/>
  <c r="T583" i="3"/>
  <c r="L12" i="3"/>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L249" i="3" s="1"/>
  <c r="L250" i="3" s="1"/>
  <c r="L251" i="3" s="1"/>
  <c r="L252" i="3" s="1"/>
  <c r="L253" i="3" s="1"/>
  <c r="L254" i="3" s="1"/>
  <c r="L255" i="3" s="1"/>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L282" i="3" s="1"/>
  <c r="L283" i="3" s="1"/>
  <c r="L284" i="3" s="1"/>
  <c r="L285" i="3" s="1"/>
  <c r="L286" i="3" s="1"/>
  <c r="L287" i="3" s="1"/>
  <c r="L288" i="3" s="1"/>
  <c r="L289" i="3" s="1"/>
  <c r="L290" i="3" s="1"/>
  <c r="L291" i="3" s="1"/>
  <c r="L292" i="3" s="1"/>
  <c r="L293" i="3" s="1"/>
  <c r="L294" i="3" s="1"/>
  <c r="L295" i="3" s="1"/>
  <c r="L296" i="3" s="1"/>
  <c r="L297" i="3" s="1"/>
  <c r="L298" i="3" s="1"/>
  <c r="L299" i="3" s="1"/>
  <c r="L300" i="3" s="1"/>
  <c r="L301" i="3" s="1"/>
  <c r="L302" i="3" s="1"/>
  <c r="L303" i="3" s="1"/>
  <c r="L304" i="3" s="1"/>
  <c r="L305" i="3" s="1"/>
  <c r="L306" i="3" s="1"/>
  <c r="L307" i="3" s="1"/>
  <c r="L308" i="3" s="1"/>
  <c r="L309" i="3" s="1"/>
  <c r="L310" i="3" s="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L350" i="3" s="1"/>
  <c r="L351" i="3" s="1"/>
  <c r="L352" i="3" s="1"/>
  <c r="L353" i="3" s="1"/>
  <c r="L354" i="3" s="1"/>
  <c r="L355" i="3" s="1"/>
  <c r="L356" i="3" s="1"/>
  <c r="L357" i="3" s="1"/>
  <c r="L358" i="3" s="1"/>
  <c r="L359" i="3" s="1"/>
  <c r="L360" i="3" s="1"/>
  <c r="L361" i="3" s="1"/>
  <c r="L362" i="3" s="1"/>
  <c r="L363" i="3" s="1"/>
  <c r="L364" i="3" s="1"/>
  <c r="L365" i="3" s="1"/>
  <c r="L366" i="3" s="1"/>
  <c r="L367" i="3" s="1"/>
  <c r="L368" i="3" s="1"/>
  <c r="L369" i="3" s="1"/>
  <c r="L370" i="3" s="1"/>
  <c r="L371" i="3" s="1"/>
  <c r="L372" i="3" s="1"/>
  <c r="L373" i="3" s="1"/>
  <c r="L374" i="3" s="1"/>
  <c r="L375" i="3" s="1"/>
  <c r="L376" i="3" s="1"/>
  <c r="L377" i="3" s="1"/>
  <c r="L378" i="3" s="1"/>
  <c r="L379" i="3" s="1"/>
  <c r="L380" i="3" s="1"/>
  <c r="L381" i="3" s="1"/>
  <c r="L382" i="3" s="1"/>
  <c r="L383" i="3" s="1"/>
  <c r="L384" i="3" s="1"/>
  <c r="L385" i="3" s="1"/>
  <c r="L386" i="3" s="1"/>
  <c r="L387" i="3" s="1"/>
  <c r="L388" i="3" s="1"/>
  <c r="L389" i="3" s="1"/>
  <c r="L390" i="3" s="1"/>
  <c r="L391" i="3" s="1"/>
  <c r="L392" i="3" s="1"/>
  <c r="L393" i="3" s="1"/>
  <c r="L394" i="3" s="1"/>
  <c r="L395" i="3" s="1"/>
  <c r="L396" i="3" s="1"/>
  <c r="L397" i="3" s="1"/>
  <c r="L398" i="3" s="1"/>
  <c r="L399" i="3" s="1"/>
  <c r="L400" i="3" s="1"/>
  <c r="L401" i="3" s="1"/>
  <c r="L402" i="3" s="1"/>
  <c r="L403" i="3" s="1"/>
  <c r="L404" i="3" s="1"/>
  <c r="L405" i="3" s="1"/>
  <c r="L406" i="3" s="1"/>
  <c r="L407" i="3" s="1"/>
  <c r="L408" i="3" s="1"/>
  <c r="L409" i="3" s="1"/>
  <c r="L410" i="3" s="1"/>
  <c r="L411" i="3" s="1"/>
  <c r="L412" i="3" s="1"/>
  <c r="L413" i="3" s="1"/>
  <c r="L414" i="3" s="1"/>
  <c r="L415" i="3" s="1"/>
  <c r="L416" i="3" s="1"/>
  <c r="L417" i="3" s="1"/>
  <c r="L418" i="3" s="1"/>
  <c r="L419" i="3" s="1"/>
  <c r="L420" i="3" s="1"/>
  <c r="L421" i="3" s="1"/>
  <c r="L422" i="3" s="1"/>
  <c r="L423" i="3" s="1"/>
  <c r="L424" i="3" s="1"/>
  <c r="L425" i="3" s="1"/>
  <c r="L426" i="3" s="1"/>
  <c r="L427" i="3" s="1"/>
  <c r="L428" i="3" s="1"/>
  <c r="L429" i="3" s="1"/>
  <c r="L430" i="3" s="1"/>
  <c r="L431" i="3" s="1"/>
  <c r="L432" i="3" s="1"/>
  <c r="L433" i="3" s="1"/>
  <c r="L434" i="3" s="1"/>
  <c r="L435" i="3" s="1"/>
  <c r="L436" i="3" s="1"/>
  <c r="L437" i="3" s="1"/>
  <c r="L438" i="3" s="1"/>
  <c r="L439" i="3" s="1"/>
  <c r="L440" i="3" s="1"/>
  <c r="L441" i="3" s="1"/>
  <c r="L442" i="3" s="1"/>
  <c r="L443" i="3" s="1"/>
  <c r="L444" i="3" s="1"/>
  <c r="L445" i="3" s="1"/>
  <c r="L446" i="3" s="1"/>
  <c r="L447" i="3" s="1"/>
  <c r="L448" i="3" s="1"/>
  <c r="L449" i="3" s="1"/>
  <c r="L450" i="3" s="1"/>
  <c r="L451" i="3" s="1"/>
  <c r="L452" i="3" s="1"/>
  <c r="L453" i="3" s="1"/>
  <c r="L454" i="3" s="1"/>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L478" i="3" s="1"/>
  <c r="L479" i="3" s="1"/>
  <c r="L480" i="3" s="1"/>
  <c r="L481" i="3" s="1"/>
  <c r="L482" i="3" s="1"/>
  <c r="L483" i="3" s="1"/>
  <c r="L484" i="3" s="1"/>
  <c r="L485" i="3" s="1"/>
  <c r="L486" i="3" s="1"/>
  <c r="L487" i="3" s="1"/>
  <c r="L488" i="3" s="1"/>
  <c r="L489" i="3" s="1"/>
  <c r="L490" i="3" s="1"/>
  <c r="L491" i="3" s="1"/>
  <c r="L492" i="3" s="1"/>
  <c r="L493" i="3" s="1"/>
  <c r="L494" i="3" s="1"/>
  <c r="L495" i="3" s="1"/>
  <c r="L496" i="3" s="1"/>
  <c r="L497" i="3" s="1"/>
  <c r="L498" i="3" s="1"/>
  <c r="L499" i="3" s="1"/>
  <c r="L500" i="3" s="1"/>
  <c r="L501" i="3" s="1"/>
  <c r="L502" i="3" s="1"/>
  <c r="L503" i="3" s="1"/>
  <c r="L504" i="3" s="1"/>
  <c r="L505" i="3" s="1"/>
  <c r="L506" i="3" s="1"/>
  <c r="L507" i="3" s="1"/>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L534" i="3" s="1"/>
  <c r="L535" i="3" s="1"/>
  <c r="L536" i="3" s="1"/>
  <c r="L537" i="3" s="1"/>
  <c r="L538" i="3" s="1"/>
  <c r="L539" i="3" s="1"/>
  <c r="L540" i="3" s="1"/>
  <c r="L541"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L562" i="3" s="1"/>
  <c r="L563" i="3" s="1"/>
  <c r="L564" i="3" s="1"/>
  <c r="L565" i="3" s="1"/>
  <c r="L566" i="3" s="1"/>
  <c r="L567" i="3" s="1"/>
  <c r="L568" i="3" s="1"/>
  <c r="L569" i="3" s="1"/>
  <c r="L570" i="3" s="1"/>
  <c r="L571" i="3" s="1"/>
  <c r="L572" i="3" s="1"/>
  <c r="L573" i="3" s="1"/>
  <c r="L574" i="3" s="1"/>
  <c r="L575" i="3" s="1"/>
  <c r="L576" i="3" s="1"/>
  <c r="L577" i="3" s="1"/>
  <c r="L578" i="3" s="1"/>
  <c r="L579" i="3" s="1"/>
  <c r="L580" i="3" s="1"/>
  <c r="L581" i="3" s="1"/>
  <c r="L582" i="3" s="1"/>
  <c r="L583" i="3" s="1"/>
  <c r="L584" i="3" s="1"/>
  <c r="L585" i="3" s="1"/>
  <c r="L586" i="3" s="1"/>
  <c r="L587" i="3" s="1"/>
  <c r="L588" i="3" s="1"/>
  <c r="L589" i="3" s="1"/>
  <c r="L590" i="3" s="1"/>
  <c r="L591" i="3" s="1"/>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L617" i="3" s="1"/>
  <c r="L618" i="3" s="1"/>
  <c r="L619" i="3" s="1"/>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L646" i="3" s="1"/>
  <c r="L647" i="3" s="1"/>
  <c r="L648" i="3" s="1"/>
  <c r="L649" i="3" s="1"/>
  <c r="L650" i="3" s="1"/>
  <c r="L651" i="3" s="1"/>
  <c r="L652" i="3" s="1"/>
  <c r="L653" i="3" s="1"/>
  <c r="L654" i="3" s="1"/>
  <c r="L655" i="3" s="1"/>
  <c r="L656" i="3" s="1"/>
  <c r="L657" i="3" s="1"/>
  <c r="L658" i="3" s="1"/>
  <c r="L659" i="3" s="1"/>
  <c r="L660" i="3" s="1"/>
  <c r="L661" i="3" s="1"/>
  <c r="L662" i="3" s="1"/>
  <c r="L663" i="3" s="1"/>
  <c r="L664" i="3" s="1"/>
  <c r="L665" i="3" s="1"/>
  <c r="L666" i="3" s="1"/>
  <c r="L667" i="3" s="1"/>
  <c r="L668" i="3" s="1"/>
  <c r="L669" i="3" s="1"/>
  <c r="L670" i="3" s="1"/>
  <c r="L671" i="3" s="1"/>
  <c r="L672" i="3" s="1"/>
  <c r="L673" i="3" s="1"/>
  <c r="L674" i="3" s="1"/>
  <c r="L675" i="3" s="1"/>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L699" i="3" s="1"/>
  <c r="L700" i="3" s="1"/>
  <c r="L701" i="3" s="1"/>
  <c r="L702" i="3" s="1"/>
  <c r="L703" i="3" s="1"/>
  <c r="L704" i="3" s="1"/>
  <c r="L705" i="3" s="1"/>
  <c r="L706" i="3" s="1"/>
  <c r="L707" i="3" s="1"/>
  <c r="L708" i="3" s="1"/>
  <c r="L709" i="3" s="1"/>
  <c r="L710" i="3" s="1"/>
  <c r="L711" i="3" s="1"/>
  <c r="L712" i="3" s="1"/>
  <c r="L713" i="3" s="1"/>
  <c r="L714" i="3" s="1"/>
  <c r="L715" i="3" s="1"/>
  <c r="L716" i="3" s="1"/>
  <c r="L717" i="3" s="1"/>
  <c r="L718" i="3" s="1"/>
  <c r="L719" i="3" s="1"/>
  <c r="L720" i="3" s="1"/>
  <c r="L721" i="3" s="1"/>
  <c r="L722" i="3" s="1"/>
  <c r="L723" i="3" s="1"/>
  <c r="L724" i="3" s="1"/>
  <c r="L725" i="3" s="1"/>
  <c r="L726" i="3" s="1"/>
  <c r="L727" i="3" s="1"/>
  <c r="L728" i="3" s="1"/>
  <c r="L729" i="3" s="1"/>
  <c r="L730" i="3" s="1"/>
  <c r="L731" i="3" s="1"/>
  <c r="L732" i="3" s="1"/>
  <c r="L733" i="3" s="1"/>
  <c r="L734" i="3" s="1"/>
  <c r="L735" i="3" s="1"/>
  <c r="L736" i="3" s="1"/>
  <c r="L737" i="3" s="1"/>
  <c r="L738" i="3" s="1"/>
  <c r="L739" i="3" s="1"/>
  <c r="L740" i="3" s="1"/>
  <c r="L741" i="3" s="1"/>
  <c r="L742" i="3" s="1"/>
  <c r="L743" i="3" s="1"/>
  <c r="L744" i="3" s="1"/>
  <c r="L745" i="3" s="1"/>
  <c r="L746" i="3" s="1"/>
  <c r="L747" i="3" s="1"/>
  <c r="L748" i="3" s="1"/>
  <c r="L749" i="3" s="1"/>
  <c r="L750" i="3" s="1"/>
  <c r="L751" i="3" s="1"/>
  <c r="L752" i="3" s="1"/>
  <c r="L753" i="3" s="1"/>
  <c r="L754" i="3" s="1"/>
  <c r="L755" i="3" s="1"/>
  <c r="L756" i="3" s="1"/>
  <c r="L757" i="3" s="1"/>
  <c r="L758" i="3" s="1"/>
  <c r="L759" i="3" s="1"/>
  <c r="L760" i="3" s="1"/>
  <c r="L761" i="3" s="1"/>
  <c r="L762" i="3" s="1"/>
  <c r="L763" i="3" s="1"/>
  <c r="L764" i="3" s="1"/>
  <c r="L765" i="3" s="1"/>
  <c r="L766" i="3" s="1"/>
  <c r="L767" i="3" s="1"/>
  <c r="L768" i="3" s="1"/>
  <c r="L769" i="3" s="1"/>
  <c r="L770" i="3" s="1"/>
  <c r="L771" i="3" s="1"/>
  <c r="L772" i="3" s="1"/>
  <c r="L773" i="3" s="1"/>
  <c r="L774" i="3" s="1"/>
  <c r="L775" i="3" s="1"/>
  <c r="L776" i="3" s="1"/>
  <c r="L777" i="3" s="1"/>
  <c r="L778" i="3" s="1"/>
  <c r="L779" i="3" s="1"/>
  <c r="L780" i="3" s="1"/>
  <c r="L781" i="3" s="1"/>
  <c r="L782" i="3" s="1"/>
  <c r="L783" i="3" s="1"/>
  <c r="L784" i="3" s="1"/>
  <c r="L785" i="3" s="1"/>
  <c r="L786" i="3" s="1"/>
  <c r="L787" i="3" s="1"/>
  <c r="L788" i="3" s="1"/>
  <c r="L789" i="3" s="1"/>
  <c r="L790" i="3" s="1"/>
  <c r="L791" i="3" s="1"/>
  <c r="L792" i="3" s="1"/>
  <c r="L793" i="3" s="1"/>
  <c r="L794" i="3" s="1"/>
  <c r="L795" i="3" s="1"/>
  <c r="L796" i="3" s="1"/>
  <c r="L797" i="3" s="1"/>
  <c r="L798" i="3" s="1"/>
  <c r="L799" i="3" s="1"/>
  <c r="L800" i="3" s="1"/>
  <c r="L801" i="3" s="1"/>
  <c r="L802" i="3" s="1"/>
  <c r="L803" i="3" s="1"/>
  <c r="L804" i="3" s="1"/>
  <c r="L805" i="3" s="1"/>
  <c r="L806" i="3" s="1"/>
  <c r="L807" i="3" s="1"/>
  <c r="L808" i="3" s="1"/>
  <c r="L809" i="3" s="1"/>
  <c r="L810" i="3" s="1"/>
  <c r="L811" i="3" s="1"/>
  <c r="L812" i="3" s="1"/>
  <c r="L813" i="3" s="1"/>
  <c r="L814" i="3" s="1"/>
  <c r="L815" i="3" s="1"/>
  <c r="L816" i="3" s="1"/>
  <c r="L817" i="3" s="1"/>
  <c r="L818" i="3" s="1"/>
  <c r="L819" i="3" s="1"/>
  <c r="L820" i="3" s="1"/>
  <c r="L821" i="3" s="1"/>
  <c r="L822" i="3" s="1"/>
  <c r="L823" i="3" s="1"/>
  <c r="L824" i="3" s="1"/>
  <c r="L825" i="3" s="1"/>
  <c r="L826" i="3" s="1"/>
  <c r="L827" i="3" s="1"/>
  <c r="L828" i="3" s="1"/>
  <c r="L829" i="3" s="1"/>
  <c r="L830" i="3" s="1"/>
  <c r="L831" i="3" s="1"/>
  <c r="L832" i="3" s="1"/>
  <c r="L833" i="3" s="1"/>
  <c r="L834" i="3" s="1"/>
  <c r="L835" i="3" s="1"/>
  <c r="L836" i="3" s="1"/>
  <c r="L837" i="3" s="1"/>
  <c r="L838" i="3" s="1"/>
  <c r="L839" i="3" s="1"/>
  <c r="L840" i="3" s="1"/>
  <c r="L841" i="3" s="1"/>
  <c r="L842" i="3" s="1"/>
  <c r="L843" i="3" s="1"/>
  <c r="L844" i="3" s="1"/>
  <c r="L845" i="3" s="1"/>
  <c r="L846" i="3" s="1"/>
  <c r="L847" i="3" s="1"/>
  <c r="L848" i="3" s="1"/>
  <c r="L849" i="3" s="1"/>
  <c r="L850" i="3" s="1"/>
  <c r="L851" i="3" s="1"/>
  <c r="L852" i="3" s="1"/>
  <c r="L853" i="3" s="1"/>
  <c r="L854" i="3" s="1"/>
  <c r="L855" i="3" s="1"/>
  <c r="L856" i="3" s="1"/>
  <c r="L857" i="3" s="1"/>
  <c r="L858" i="3" s="1"/>
  <c r="L859" i="3" s="1"/>
  <c r="L860" i="3" s="1"/>
  <c r="L861" i="3" s="1"/>
  <c r="L862" i="3" s="1"/>
  <c r="L863" i="3" s="1"/>
  <c r="L864" i="3" s="1"/>
  <c r="L865" i="3" s="1"/>
  <c r="L866" i="3" s="1"/>
  <c r="L867" i="3" s="1"/>
  <c r="L868" i="3" s="1"/>
  <c r="L869" i="3" s="1"/>
  <c r="L870" i="3" s="1"/>
  <c r="L871" i="3" s="1"/>
  <c r="L872" i="3" s="1"/>
  <c r="L873" i="3" s="1"/>
  <c r="L874" i="3" s="1"/>
  <c r="L875" i="3" s="1"/>
  <c r="L876" i="3" s="1"/>
  <c r="L877" i="3" s="1"/>
  <c r="L878" i="3" s="1"/>
  <c r="L879" i="3" s="1"/>
  <c r="L880" i="3" s="1"/>
  <c r="L881" i="3" s="1"/>
  <c r="L882" i="3" s="1"/>
  <c r="L883" i="3" s="1"/>
  <c r="L884" i="3" s="1"/>
  <c r="L885" i="3" s="1"/>
  <c r="L886" i="3" s="1"/>
  <c r="L887" i="3" s="1"/>
  <c r="L888" i="3" s="1"/>
  <c r="L889" i="3" s="1"/>
  <c r="L890" i="3" s="1"/>
  <c r="L891" i="3" s="1"/>
  <c r="L892" i="3" s="1"/>
  <c r="L893" i="3" s="1"/>
  <c r="L894" i="3" s="1"/>
  <c r="L895" i="3" s="1"/>
  <c r="L896" i="3" s="1"/>
  <c r="L897" i="3" s="1"/>
  <c r="L898" i="3" s="1"/>
  <c r="L899" i="3" s="1"/>
  <c r="L900" i="3" s="1"/>
  <c r="L901" i="3" s="1"/>
  <c r="L902" i="3" s="1"/>
  <c r="L903" i="3" s="1"/>
  <c r="L904" i="3" s="1"/>
  <c r="L905" i="3" s="1"/>
  <c r="L906" i="3" s="1"/>
  <c r="L907" i="3" s="1"/>
  <c r="L908" i="3" s="1"/>
  <c r="L909" i="3" s="1"/>
  <c r="L910" i="3" s="1"/>
  <c r="L911" i="3" s="1"/>
  <c r="L912" i="3" s="1"/>
  <c r="L913" i="3" s="1"/>
  <c r="L914" i="3" s="1"/>
  <c r="L915" i="3" s="1"/>
  <c r="L916" i="3" s="1"/>
  <c r="L917" i="3" s="1"/>
  <c r="L918" i="3" s="1"/>
  <c r="L919" i="3" s="1"/>
  <c r="L920" i="3" s="1"/>
  <c r="L921" i="3" s="1"/>
  <c r="L922" i="3" s="1"/>
  <c r="L923" i="3" s="1"/>
  <c r="L924" i="3" s="1"/>
  <c r="L925" i="3" s="1"/>
  <c r="L926" i="3" s="1"/>
  <c r="L927" i="3" s="1"/>
  <c r="L928" i="3" s="1"/>
  <c r="L929" i="3" s="1"/>
  <c r="L930" i="3" s="1"/>
  <c r="L931" i="3" s="1"/>
  <c r="L932" i="3" s="1"/>
  <c r="L933" i="3" s="1"/>
  <c r="L934" i="3" s="1"/>
  <c r="L935" i="3" s="1"/>
  <c r="L936" i="3" s="1"/>
  <c r="L937" i="3" s="1"/>
  <c r="L938" i="3" s="1"/>
  <c r="L939" i="3" s="1"/>
  <c r="L940" i="3" s="1"/>
  <c r="L941" i="3" s="1"/>
  <c r="L942" i="3" s="1"/>
  <c r="L943" i="3" s="1"/>
  <c r="L944" i="3" s="1"/>
  <c r="L945" i="3" s="1"/>
  <c r="L946" i="3" s="1"/>
  <c r="L947" i="3" s="1"/>
  <c r="L948" i="3" s="1"/>
  <c r="L949" i="3" s="1"/>
  <c r="L950" i="3" s="1"/>
  <c r="L951" i="3" s="1"/>
  <c r="L952" i="3" s="1"/>
  <c r="L953" i="3" s="1"/>
  <c r="L954" i="3" s="1"/>
  <c r="L955" i="3" s="1"/>
  <c r="L956" i="3" s="1"/>
  <c r="L957" i="3" s="1"/>
  <c r="L958" i="3" s="1"/>
  <c r="L959" i="3" s="1"/>
  <c r="L960" i="3" s="1"/>
  <c r="L961" i="3" s="1"/>
  <c r="L962" i="3" s="1"/>
  <c r="L963" i="3" s="1"/>
  <c r="L964" i="3" s="1"/>
  <c r="L965" i="3" s="1"/>
  <c r="L966" i="3" s="1"/>
  <c r="L967" i="3" s="1"/>
  <c r="L968" i="3" s="1"/>
  <c r="L969" i="3" s="1"/>
  <c r="L970" i="3" s="1"/>
  <c r="L971" i="3" s="1"/>
  <c r="L972" i="3" s="1"/>
  <c r="L973" i="3" s="1"/>
  <c r="L974" i="3" s="1"/>
  <c r="L975" i="3" s="1"/>
  <c r="L976" i="3" s="1"/>
  <c r="L977" i="3" s="1"/>
  <c r="L978" i="3" s="1"/>
  <c r="L979" i="3" s="1"/>
  <c r="L980" i="3" s="1"/>
  <c r="L981" i="3" s="1"/>
  <c r="L982" i="3" s="1"/>
  <c r="L983" i="3" s="1"/>
  <c r="L984" i="3" s="1"/>
  <c r="L985" i="3" s="1"/>
  <c r="L986" i="3" s="1"/>
  <c r="L987" i="3" s="1"/>
  <c r="L988" i="3" s="1"/>
  <c r="L989" i="3" s="1"/>
  <c r="L990" i="3" s="1"/>
  <c r="L991" i="3" s="1"/>
  <c r="L992" i="3" s="1"/>
  <c r="L993" i="3" s="1"/>
  <c r="L994" i="3" s="1"/>
  <c r="L995" i="3" s="1"/>
  <c r="L996" i="3" s="1"/>
  <c r="L997" i="3" s="1"/>
  <c r="L998" i="3" s="1"/>
  <c r="L999" i="3" s="1"/>
  <c r="L1000" i="3" s="1"/>
  <c r="L1001" i="3" s="1"/>
  <c r="L1002" i="3" s="1"/>
  <c r="L1003" i="3" s="1"/>
  <c r="L1004" i="3" s="1"/>
  <c r="L1005" i="3" s="1"/>
  <c r="L1006" i="3" s="1"/>
  <c r="L1007" i="3" s="1"/>
  <c r="L1008" i="3" s="1"/>
  <c r="L1009" i="3" s="1"/>
  <c r="L1010" i="3" s="1"/>
  <c r="L1011" i="3" s="1"/>
  <c r="L1012" i="3" s="1"/>
  <c r="L1013" i="3" s="1"/>
  <c r="L1014" i="3" s="1"/>
  <c r="L1015" i="3" s="1"/>
  <c r="L1016" i="3" s="1"/>
  <c r="L1017" i="3" s="1"/>
  <c r="L1018" i="3" s="1"/>
  <c r="L1019" i="3" s="1"/>
  <c r="L1020" i="3" s="1"/>
  <c r="L1021" i="3" s="1"/>
  <c r="L1022" i="3" s="1"/>
  <c r="L1023" i="3" s="1"/>
  <c r="L1024" i="3" s="1"/>
  <c r="L1025" i="3" s="1"/>
  <c r="L1026" i="3" s="1"/>
  <c r="L1027" i="3" s="1"/>
  <c r="L1028" i="3" s="1"/>
  <c r="L1029" i="3" s="1"/>
  <c r="L1030" i="3" s="1"/>
  <c r="L1031" i="3" s="1"/>
  <c r="L1032" i="3" s="1"/>
  <c r="L1033" i="3" s="1"/>
  <c r="L1034" i="3" s="1"/>
  <c r="L1035" i="3" s="1"/>
  <c r="L1036" i="3" s="1"/>
  <c r="L1037" i="3" s="1"/>
  <c r="L1038" i="3" s="1"/>
  <c r="L1039" i="3" s="1"/>
  <c r="L1040" i="3" s="1"/>
  <c r="L1041" i="3" s="1"/>
  <c r="L1042" i="3" s="1"/>
  <c r="L1043" i="3" s="1"/>
  <c r="L1044" i="3" s="1"/>
  <c r="L1045" i="3" s="1"/>
  <c r="L1046" i="3" s="1"/>
  <c r="L1047" i="3" s="1"/>
  <c r="L1048" i="3" s="1"/>
  <c r="L1049" i="3" s="1"/>
  <c r="L1050" i="3" s="1"/>
  <c r="L1051" i="3" s="1"/>
  <c r="L1052" i="3" s="1"/>
  <c r="L1053" i="3" s="1"/>
  <c r="L1054" i="3" s="1"/>
  <c r="L1055" i="3" s="1"/>
  <c r="L1056" i="3" s="1"/>
  <c r="L1057" i="3" s="1"/>
  <c r="L1058" i="3" s="1"/>
  <c r="L1059" i="3" s="1"/>
  <c r="L1060" i="3" s="1"/>
  <c r="L1061" i="3" s="1"/>
  <c r="L1062" i="3" s="1"/>
  <c r="L1063" i="3" s="1"/>
  <c r="L1064" i="3" s="1"/>
  <c r="L1065" i="3" s="1"/>
  <c r="L1066" i="3" s="1"/>
  <c r="L1067" i="3" s="1"/>
  <c r="L1068" i="3" s="1"/>
  <c r="L1069" i="3" s="1"/>
  <c r="L1070" i="3" s="1"/>
  <c r="L1071" i="3" s="1"/>
  <c r="L1072" i="3" s="1"/>
  <c r="L1073" i="3" s="1"/>
  <c r="L1074" i="3" s="1"/>
  <c r="L1075" i="3" s="1"/>
  <c r="L1076" i="3" s="1"/>
  <c r="L1077" i="3" s="1"/>
  <c r="L1078" i="3" s="1"/>
  <c r="L1079" i="3" s="1"/>
  <c r="L1080" i="3" s="1"/>
  <c r="L1081" i="3" s="1"/>
  <c r="L1082" i="3" s="1"/>
  <c r="L1083" i="3" s="1"/>
  <c r="L1084" i="3" s="1"/>
  <c r="L1085" i="3" s="1"/>
  <c r="L1086" i="3" s="1"/>
  <c r="L1087" i="3" s="1"/>
  <c r="L1088" i="3" s="1"/>
  <c r="L1089" i="3" s="1"/>
  <c r="L1090" i="3" s="1"/>
  <c r="L1091" i="3" s="1"/>
  <c r="L1092" i="3" s="1"/>
  <c r="L1093" i="3" s="1"/>
  <c r="L1094" i="3" s="1"/>
  <c r="L1095" i="3" s="1"/>
  <c r="L1096" i="3" s="1"/>
  <c r="L1097" i="3" s="1"/>
  <c r="L1098" i="3" s="1"/>
  <c r="L1099" i="3" s="1"/>
  <c r="L1100" i="3" s="1"/>
  <c r="L1101" i="3" s="1"/>
  <c r="L1102" i="3" s="1"/>
  <c r="L1103" i="3" s="1"/>
  <c r="L1104" i="3" s="1"/>
  <c r="L1105" i="3" s="1"/>
  <c r="L1106" i="3" s="1"/>
  <c r="L1107" i="3" s="1"/>
  <c r="L1108" i="3" s="1"/>
  <c r="L1109" i="3" s="1"/>
  <c r="L1110" i="3" s="1"/>
  <c r="L1111" i="3" s="1"/>
  <c r="L1112" i="3" s="1"/>
  <c r="L1113" i="3" s="1"/>
  <c r="L1114" i="3" s="1"/>
  <c r="L1115" i="3" s="1"/>
  <c r="L1116" i="3" s="1"/>
  <c r="L1117" i="3" s="1"/>
  <c r="L1118" i="3" s="1"/>
  <c r="L1119" i="3" s="1"/>
  <c r="L1120" i="3" s="1"/>
  <c r="L1121" i="3" s="1"/>
  <c r="L1122" i="3" s="1"/>
  <c r="L1123" i="3" s="1"/>
  <c r="L1124" i="3" s="1"/>
  <c r="L1125" i="3" s="1"/>
  <c r="L1126" i="3" s="1"/>
  <c r="L1127" i="3" s="1"/>
  <c r="L1128" i="3" s="1"/>
  <c r="L1129" i="3" s="1"/>
  <c r="L1130" i="3" s="1"/>
  <c r="L1131" i="3" s="1"/>
  <c r="L1132" i="3" s="1"/>
  <c r="L1133" i="3" s="1"/>
  <c r="L1134" i="3" s="1"/>
  <c r="L1135" i="3" s="1"/>
  <c r="L1136" i="3" s="1"/>
  <c r="L1137" i="3" s="1"/>
  <c r="L1138" i="3" s="1"/>
  <c r="L1139" i="3" s="1"/>
  <c r="L1140" i="3" s="1"/>
  <c r="L1141" i="3" s="1"/>
  <c r="L1142" i="3" s="1"/>
  <c r="L1143" i="3" s="1"/>
  <c r="L1144" i="3" s="1"/>
  <c r="L1145" i="3" s="1"/>
  <c r="L1146" i="3" s="1"/>
  <c r="L1147" i="3" s="1"/>
  <c r="L1148" i="3" s="1"/>
  <c r="L1149" i="3" s="1"/>
  <c r="L1150" i="3" s="1"/>
  <c r="L1151" i="3" s="1"/>
  <c r="L1152" i="3" s="1"/>
  <c r="L1153" i="3" s="1"/>
  <c r="L1154" i="3" s="1"/>
  <c r="L1155" i="3" s="1"/>
  <c r="L1156" i="3" s="1"/>
  <c r="L1157" i="3" s="1"/>
  <c r="L1158" i="3" s="1"/>
  <c r="L1159" i="3" s="1"/>
  <c r="L1160" i="3" s="1"/>
  <c r="L1161" i="3" s="1"/>
  <c r="L1162" i="3" s="1"/>
  <c r="L1163" i="3" s="1"/>
  <c r="L1164" i="3" s="1"/>
  <c r="L1165" i="3" s="1"/>
  <c r="L1166" i="3" s="1"/>
  <c r="L1167" i="3" s="1"/>
  <c r="L1168" i="3" s="1"/>
  <c r="L1169" i="3" s="1"/>
  <c r="L1170" i="3" s="1"/>
  <c r="L1171" i="3" s="1"/>
  <c r="L1172" i="3" s="1"/>
  <c r="L1173" i="3" s="1"/>
  <c r="L1174" i="3" s="1"/>
  <c r="L1175" i="3" s="1"/>
  <c r="L1176" i="3" s="1"/>
  <c r="L1177" i="3" s="1"/>
  <c r="L1178" i="3" s="1"/>
  <c r="L1179" i="3" s="1"/>
  <c r="L1180" i="3" s="1"/>
  <c r="L1181" i="3" s="1"/>
  <c r="L1182" i="3" s="1"/>
  <c r="L1183" i="3" s="1"/>
  <c r="L1184" i="3" s="1"/>
  <c r="L1185" i="3" s="1"/>
  <c r="L1186" i="3" s="1"/>
  <c r="L1187" i="3" s="1"/>
  <c r="L1188" i="3" s="1"/>
  <c r="L1189" i="3" s="1"/>
  <c r="L1190" i="3" s="1"/>
  <c r="L1191" i="3" s="1"/>
  <c r="L1192" i="3" s="1"/>
  <c r="L1193" i="3" s="1"/>
  <c r="L1194" i="3" s="1"/>
  <c r="L1195" i="3" s="1"/>
  <c r="L1196" i="3" s="1"/>
  <c r="L1197" i="3" s="1"/>
  <c r="L1198" i="3" s="1"/>
  <c r="L1199" i="3" s="1"/>
  <c r="L1200" i="3" s="1"/>
  <c r="L1201" i="3" s="1"/>
  <c r="L1202" i="3" s="1"/>
  <c r="L1203" i="3" s="1"/>
  <c r="L1204" i="3" s="1"/>
  <c r="L1205" i="3" s="1"/>
  <c r="L1206" i="3" s="1"/>
  <c r="L1207" i="3" s="1"/>
  <c r="L1208" i="3" s="1"/>
  <c r="L1209" i="3" s="1"/>
  <c r="L1210" i="3" s="1"/>
  <c r="L1211" i="3" s="1"/>
  <c r="L1212" i="3" s="1"/>
  <c r="L1213" i="3" s="1"/>
  <c r="L1214" i="3" s="1"/>
  <c r="L1215" i="3" s="1"/>
  <c r="L1216" i="3" s="1"/>
  <c r="L1217" i="3" s="1"/>
  <c r="L1218" i="3" s="1"/>
  <c r="L1219" i="3" s="1"/>
  <c r="L1220" i="3" s="1"/>
  <c r="L1221" i="3" s="1"/>
  <c r="L1222" i="3" s="1"/>
  <c r="L1223" i="3" s="1"/>
  <c r="L1224" i="3" s="1"/>
  <c r="L1225" i="3" s="1"/>
  <c r="L1226" i="3" s="1"/>
  <c r="L1227" i="3" s="1"/>
  <c r="L1228" i="3" s="1"/>
  <c r="L1229" i="3" s="1"/>
  <c r="L1230" i="3" s="1"/>
  <c r="L1231" i="3" s="1"/>
  <c r="L1232" i="3" s="1"/>
  <c r="L1233" i="3" s="1"/>
  <c r="L1234" i="3" s="1"/>
  <c r="L1235" i="3" s="1"/>
  <c r="L1236" i="3" s="1"/>
  <c r="L1237" i="3" s="1"/>
  <c r="L1238" i="3" s="1"/>
  <c r="L1239" i="3" s="1"/>
  <c r="L1240" i="3" s="1"/>
  <c r="L1241" i="3" s="1"/>
  <c r="L1242" i="3" s="1"/>
  <c r="L1243" i="3" s="1"/>
  <c r="L1244" i="3" s="1"/>
  <c r="L1245" i="3" s="1"/>
  <c r="L1246" i="3" s="1"/>
  <c r="L1247" i="3" s="1"/>
  <c r="L1248" i="3" s="1"/>
  <c r="L1249" i="3" s="1"/>
  <c r="L1250" i="3" s="1"/>
  <c r="L1251" i="3" s="1"/>
  <c r="L1252" i="3" s="1"/>
  <c r="L1253" i="3" s="1"/>
  <c r="L1254" i="3" s="1"/>
  <c r="L1255" i="3" s="1"/>
  <c r="L1256" i="3" s="1"/>
  <c r="L1257" i="3" s="1"/>
  <c r="L1258" i="3" s="1"/>
  <c r="L1259" i="3" s="1"/>
  <c r="L1260" i="3" s="1"/>
  <c r="L1261" i="3" s="1"/>
  <c r="L1262" i="3" s="1"/>
  <c r="L1263" i="3" s="1"/>
  <c r="L1264" i="3" s="1"/>
  <c r="L1265" i="3" s="1"/>
  <c r="L1266" i="3" s="1"/>
  <c r="L1267" i="3" s="1"/>
  <c r="L1268" i="3" s="1"/>
  <c r="L1269" i="3" s="1"/>
  <c r="L1270" i="3" s="1"/>
  <c r="L1271" i="3" s="1"/>
  <c r="L1272" i="3" s="1"/>
  <c r="L1273" i="3" s="1"/>
  <c r="L1274" i="3" s="1"/>
  <c r="L1275" i="3" s="1"/>
  <c r="L1276" i="3" s="1"/>
  <c r="L1277" i="3" s="1"/>
  <c r="L1278" i="3" s="1"/>
  <c r="L1279" i="3" s="1"/>
  <c r="L1280" i="3" s="1"/>
  <c r="L1281" i="3" s="1"/>
  <c r="L1282" i="3" s="1"/>
  <c r="L1283" i="3" s="1"/>
  <c r="L1284" i="3" s="1"/>
  <c r="L1285" i="3" s="1"/>
  <c r="L1286" i="3" s="1"/>
  <c r="L1287" i="3" s="1"/>
  <c r="L1288" i="3" s="1"/>
  <c r="L1289" i="3" s="1"/>
  <c r="L1290" i="3" s="1"/>
  <c r="L1291" i="3" s="1"/>
  <c r="L1292" i="3" s="1"/>
  <c r="L1293" i="3" s="1"/>
  <c r="L1294" i="3" s="1"/>
  <c r="L1295" i="3" s="1"/>
  <c r="L1296" i="3" s="1"/>
  <c r="L1297" i="3" s="1"/>
  <c r="L1298" i="3" s="1"/>
  <c r="L1299" i="3" s="1"/>
  <c r="L1300" i="3" s="1"/>
  <c r="L1301" i="3" s="1"/>
  <c r="L1302" i="3" s="1"/>
  <c r="L1303" i="3" s="1"/>
  <c r="L1304" i="3" s="1"/>
  <c r="L1305" i="3" s="1"/>
  <c r="L1306" i="3" s="1"/>
  <c r="L1307" i="3" s="1"/>
  <c r="L1308" i="3" s="1"/>
  <c r="L1309" i="3" s="1"/>
  <c r="L1310" i="3" s="1"/>
  <c r="L1311" i="3" s="1"/>
  <c r="L1312" i="3" s="1"/>
  <c r="L1313" i="3" s="1"/>
  <c r="L1314" i="3" s="1"/>
  <c r="L1315" i="3" s="1"/>
  <c r="L1316" i="3" s="1"/>
  <c r="L1317" i="3" s="1"/>
  <c r="L1318" i="3" s="1"/>
  <c r="L1319" i="3" s="1"/>
  <c r="L1320" i="3" s="1"/>
  <c r="L1321" i="3" s="1"/>
  <c r="L1322" i="3" s="1"/>
  <c r="L1323" i="3" s="1"/>
  <c r="L1324" i="3" s="1"/>
  <c r="L1325" i="3" s="1"/>
  <c r="L1326" i="3" s="1"/>
  <c r="L1327" i="3" s="1"/>
  <c r="L1328" i="3" s="1"/>
  <c r="L1329" i="3" s="1"/>
  <c r="L1330" i="3" s="1"/>
  <c r="L1331" i="3" s="1"/>
  <c r="L1332" i="3" s="1"/>
  <c r="L1333" i="3" s="1"/>
  <c r="L1334" i="3" s="1"/>
  <c r="L1335" i="3" s="1"/>
  <c r="L1336" i="3" s="1"/>
  <c r="L1337" i="3" s="1"/>
  <c r="L1338" i="3" s="1"/>
  <c r="L1339" i="3" s="1"/>
  <c r="L1340" i="3" s="1"/>
  <c r="L1341" i="3" s="1"/>
  <c r="L1342" i="3" s="1"/>
  <c r="L1343" i="3" s="1"/>
  <c r="L1344" i="3" s="1"/>
  <c r="L1345" i="3" s="1"/>
  <c r="L1346" i="3" s="1"/>
  <c r="L1347" i="3" s="1"/>
  <c r="L1348" i="3" s="1"/>
  <c r="L1349" i="3" s="1"/>
  <c r="L1350" i="3" s="1"/>
  <c r="L1351" i="3" s="1"/>
  <c r="L1352" i="3" s="1"/>
  <c r="L1353" i="3" s="1"/>
  <c r="L1354" i="3" s="1"/>
  <c r="L1355" i="3" s="1"/>
  <c r="L1356" i="3" s="1"/>
  <c r="L1357" i="3" s="1"/>
  <c r="L1358" i="3" s="1"/>
  <c r="L1359" i="3" s="1"/>
  <c r="L1360" i="3" s="1"/>
  <c r="L1361" i="3" s="1"/>
  <c r="L1362" i="3" s="1"/>
  <c r="L1363" i="3" s="1"/>
  <c r="L1364" i="3" s="1"/>
  <c r="L1365" i="3" s="1"/>
  <c r="L1366" i="3" s="1"/>
  <c r="L1367" i="3" s="1"/>
  <c r="L1368" i="3" s="1"/>
  <c r="L1369" i="3" s="1"/>
  <c r="L1370" i="3" s="1"/>
  <c r="L1371" i="3" s="1"/>
  <c r="L1372" i="3" s="1"/>
  <c r="L1373" i="3" s="1"/>
  <c r="L1374" i="3" s="1"/>
  <c r="L1375" i="3" s="1"/>
  <c r="L1376" i="3" s="1"/>
  <c r="L1377" i="3" s="1"/>
  <c r="L1378" i="3" s="1"/>
  <c r="L1379" i="3" s="1"/>
  <c r="L1380" i="3" s="1"/>
  <c r="L1381" i="3" s="1"/>
  <c r="L1382" i="3" s="1"/>
  <c r="L1383" i="3" s="1"/>
  <c r="L1384" i="3" s="1"/>
  <c r="L1385" i="3" s="1"/>
  <c r="L1386" i="3" s="1"/>
  <c r="L1387" i="3" s="1"/>
  <c r="L1388" i="3" s="1"/>
  <c r="L1389" i="3" s="1"/>
  <c r="L1390" i="3" s="1"/>
  <c r="L1391" i="3" s="1"/>
  <c r="L1392" i="3" s="1"/>
  <c r="L1393" i="3" s="1"/>
  <c r="L1394" i="3" s="1"/>
  <c r="L1395" i="3" s="1"/>
  <c r="L1396" i="3" s="1"/>
  <c r="L1397" i="3" s="1"/>
  <c r="L1398" i="3" s="1"/>
  <c r="L1399" i="3" s="1"/>
  <c r="L1400" i="3" s="1"/>
  <c r="L1401" i="3" s="1"/>
  <c r="L1402" i="3" s="1"/>
  <c r="L1403" i="3" s="1"/>
  <c r="L1404" i="3" s="1"/>
  <c r="L1405" i="3" s="1"/>
  <c r="L1406" i="3" s="1"/>
  <c r="L1407" i="3" s="1"/>
  <c r="L1408" i="3" s="1"/>
  <c r="L1409" i="3" s="1"/>
  <c r="L1410" i="3" s="1"/>
  <c r="L1411" i="3" s="1"/>
  <c r="L1412" i="3" s="1"/>
  <c r="L1413" i="3" s="1"/>
  <c r="L1414" i="3" s="1"/>
  <c r="L1415" i="3" s="1"/>
  <c r="L1416" i="3" s="1"/>
  <c r="L1417" i="3" s="1"/>
  <c r="L1418" i="3" s="1"/>
  <c r="L1419" i="3" s="1"/>
  <c r="L1420" i="3" s="1"/>
  <c r="L1421" i="3" s="1"/>
  <c r="L1422" i="3" s="1"/>
  <c r="L1423" i="3" s="1"/>
  <c r="L1424" i="3" s="1"/>
  <c r="L1425" i="3" s="1"/>
  <c r="L1426" i="3" s="1"/>
  <c r="L1427" i="3" s="1"/>
  <c r="L1428" i="3" s="1"/>
  <c r="L1429" i="3" s="1"/>
  <c r="L1430" i="3" s="1"/>
  <c r="L1431" i="3" s="1"/>
  <c r="L1432" i="3" s="1"/>
  <c r="L1433" i="3" s="1"/>
  <c r="L1434" i="3" s="1"/>
  <c r="L1435" i="3" s="1"/>
  <c r="L1436" i="3" s="1"/>
  <c r="L1437" i="3" s="1"/>
  <c r="L1438" i="3" s="1"/>
  <c r="L1439" i="3" s="1"/>
  <c r="L1440" i="3" s="1"/>
  <c r="L1441" i="3" s="1"/>
  <c r="L1442" i="3" s="1"/>
  <c r="T1367" i="3"/>
  <c r="Q422" i="3"/>
  <c r="Q1173" i="3"/>
  <c r="T1333" i="3"/>
  <c r="Q1370" i="3"/>
  <c r="Q428" i="3"/>
  <c r="T435" i="3"/>
  <c r="AB526" i="3"/>
  <c r="Q880" i="3"/>
  <c r="AB887" i="3"/>
  <c r="Q946" i="3"/>
  <c r="AB949" i="3"/>
  <c r="Q973" i="3"/>
  <c r="AB545" i="3"/>
  <c r="Q778" i="3"/>
  <c r="Q1116" i="3"/>
  <c r="T25" i="3"/>
  <c r="AB40" i="3"/>
  <c r="Q403" i="3"/>
  <c r="T561" i="3"/>
  <c r="T576" i="3"/>
  <c r="T1168" i="3"/>
  <c r="Q536" i="3"/>
  <c r="T1157" i="3"/>
  <c r="T1247" i="3"/>
  <c r="Q16" i="3"/>
  <c r="Q17" i="3"/>
  <c r="Q405" i="3"/>
  <c r="Q482" i="3"/>
  <c r="Q535" i="3"/>
  <c r="T573" i="3"/>
  <c r="Q601" i="3"/>
  <c r="T758" i="3"/>
  <c r="Q782" i="3"/>
  <c r="T794" i="3"/>
  <c r="Q896" i="3"/>
  <c r="Q912" i="3"/>
  <c r="T930" i="3"/>
  <c r="T999" i="3"/>
  <c r="T1006" i="3"/>
  <c r="T1035" i="3"/>
  <c r="Q1059" i="3"/>
  <c r="Q1075" i="3"/>
  <c r="T1109" i="3"/>
  <c r="T1122" i="3"/>
  <c r="Q1175" i="3"/>
  <c r="T1184" i="3"/>
  <c r="T1237" i="3"/>
  <c r="Q496" i="3"/>
  <c r="AB513" i="3"/>
  <c r="Q532" i="3"/>
  <c r="T552" i="3"/>
  <c r="AB557" i="3"/>
  <c r="Q565" i="3"/>
  <c r="T568" i="3"/>
  <c r="Q742" i="3"/>
  <c r="Q768" i="3"/>
  <c r="Q786" i="3"/>
  <c r="Q796" i="3"/>
  <c r="T898" i="3"/>
  <c r="T1003" i="3"/>
  <c r="T1061" i="3"/>
  <c r="Q1077" i="3"/>
  <c r="Q1088" i="3"/>
  <c r="T1093" i="3"/>
  <c r="Q1134" i="3"/>
  <c r="Q1179" i="3"/>
  <c r="T1232" i="3"/>
  <c r="T1255" i="3"/>
  <c r="T1299" i="3"/>
  <c r="T1372" i="3"/>
  <c r="C4" i="3"/>
  <c r="B4" i="3" s="1"/>
  <c r="H4" i="3" s="1"/>
  <c r="Q322" i="3"/>
  <c r="T581" i="3"/>
  <c r="Q609" i="3"/>
  <c r="Q622" i="3"/>
  <c r="Q772" i="3"/>
  <c r="Q888" i="3"/>
  <c r="T900" i="3"/>
  <c r="Q1047" i="3"/>
  <c r="Q1171" i="3"/>
  <c r="Q1186" i="3"/>
  <c r="T1231" i="3"/>
  <c r="AB771" i="3"/>
  <c r="Q771" i="3"/>
  <c r="AB1029" i="3"/>
  <c r="Q1029" i="3"/>
  <c r="Q908" i="3"/>
  <c r="T908" i="3"/>
  <c r="T924" i="3"/>
  <c r="Q924" i="3"/>
  <c r="T937" i="3"/>
  <c r="Q937" i="3"/>
  <c r="Q54" i="3"/>
  <c r="Q55" i="3"/>
  <c r="T434" i="3"/>
  <c r="AB434" i="3"/>
  <c r="AB455" i="3"/>
  <c r="T455" i="3"/>
  <c r="AB523" i="3"/>
  <c r="Q523" i="3"/>
  <c r="T551" i="3"/>
  <c r="AB600" i="3"/>
  <c r="T600" i="3"/>
  <c r="Q760" i="3"/>
  <c r="T760" i="3"/>
  <c r="AB915" i="3"/>
  <c r="T915" i="3"/>
  <c r="Q932" i="3"/>
  <c r="AB932" i="3"/>
  <c r="T954" i="3"/>
  <c r="Q954" i="3"/>
  <c r="T983" i="3"/>
  <c r="Q983" i="3"/>
  <c r="T1104" i="3"/>
  <c r="Q1104" i="3"/>
  <c r="T1243" i="3"/>
  <c r="Q1243" i="3"/>
  <c r="Q1428" i="3"/>
  <c r="T1428" i="3"/>
  <c r="Q582" i="3"/>
  <c r="T582" i="3"/>
  <c r="T1096" i="3"/>
  <c r="Q1096" i="3"/>
  <c r="T1375" i="3"/>
  <c r="Q1375" i="3"/>
  <c r="Q39" i="3"/>
  <c r="Q41" i="3"/>
  <c r="T303" i="3"/>
  <c r="AB544" i="3"/>
  <c r="T566" i="3"/>
  <c r="Q566" i="3"/>
  <c r="T574" i="3"/>
  <c r="AB602" i="3"/>
  <c r="T602" i="3"/>
  <c r="Q750" i="3"/>
  <c r="T750" i="3"/>
  <c r="T800" i="3"/>
  <c r="Q800" i="3"/>
  <c r="Q927" i="3"/>
  <c r="AB927" i="3"/>
  <c r="Q979" i="3"/>
  <c r="T979" i="3"/>
  <c r="T1024" i="3"/>
  <c r="Q1024" i="3"/>
  <c r="Q1045" i="3"/>
  <c r="T1045" i="3"/>
  <c r="T1162" i="3"/>
  <c r="Q1162" i="3"/>
  <c r="T1174" i="3"/>
  <c r="Q1174" i="3"/>
  <c r="Q1334" i="3"/>
  <c r="T1334" i="3"/>
  <c r="T23" i="3"/>
  <c r="T433" i="3"/>
  <c r="AB433" i="3"/>
  <c r="T442" i="3"/>
  <c r="AB608" i="3"/>
  <c r="T608" i="3"/>
  <c r="AB774" i="3"/>
  <c r="T774" i="3"/>
  <c r="T914" i="3"/>
  <c r="Q914" i="3"/>
  <c r="T916" i="3"/>
  <c r="Q916" i="3"/>
  <c r="Q942" i="3"/>
  <c r="T942" i="3"/>
  <c r="T1040" i="3"/>
  <c r="Q1040" i="3"/>
  <c r="AB1192" i="3"/>
  <c r="T1192" i="3"/>
  <c r="AB1331" i="3"/>
  <c r="Q1331" i="3"/>
  <c r="T1359" i="3"/>
  <c r="Q1359" i="3"/>
  <c r="T1421" i="3"/>
  <c r="AB1421" i="3"/>
  <c r="AB1288" i="3"/>
  <c r="AB1342" i="3"/>
  <c r="AB446" i="3"/>
  <c r="Q884" i="3"/>
  <c r="T962" i="3"/>
  <c r="T1108" i="3"/>
  <c r="T1166" i="3"/>
  <c r="Q1172" i="3"/>
  <c r="T1176" i="3"/>
  <c r="T1251" i="3"/>
  <c r="Q1263" i="3"/>
  <c r="T1298" i="3"/>
  <c r="Q1385" i="3"/>
  <c r="Q24" i="3"/>
  <c r="Q48" i="3"/>
  <c r="T417" i="3"/>
  <c r="Q417" i="3"/>
  <c r="Q425" i="3"/>
  <c r="Q514" i="3"/>
  <c r="AB514" i="3"/>
  <c r="Q549" i="3"/>
  <c r="T549" i="3"/>
  <c r="T577" i="3"/>
  <c r="AB577" i="3"/>
  <c r="T593" i="3"/>
  <c r="AB593" i="3"/>
  <c r="T798" i="3"/>
  <c r="Q798" i="3"/>
  <c r="Q892" i="3"/>
  <c r="T892" i="3"/>
  <c r="Q950" i="3"/>
  <c r="T950" i="3"/>
  <c r="Q1027" i="3"/>
  <c r="T1027" i="3"/>
  <c r="Q1165" i="3"/>
  <c r="T1165" i="3"/>
  <c r="T293" i="3"/>
  <c r="Q406" i="3"/>
  <c r="T479" i="3"/>
  <c r="T520" i="3"/>
  <c r="T752" i="3"/>
  <c r="Q752" i="3"/>
  <c r="T762" i="3"/>
  <c r="Q762" i="3"/>
  <c r="Q1063" i="3"/>
  <c r="T1063" i="3"/>
  <c r="AB29" i="3"/>
  <c r="T416" i="3"/>
  <c r="Q416" i="3"/>
  <c r="T466" i="3"/>
  <c r="AB466" i="3"/>
  <c r="T548" i="3"/>
  <c r="Q548" i="3"/>
  <c r="T592" i="3"/>
  <c r="AB592" i="3"/>
  <c r="T594" i="3"/>
  <c r="AB594" i="3"/>
  <c r="T936" i="3"/>
  <c r="Q936" i="3"/>
  <c r="AB1004" i="3"/>
  <c r="Q1004" i="3"/>
  <c r="Q1007" i="3"/>
  <c r="T1007" i="3"/>
  <c r="Q1120" i="3"/>
  <c r="T1120" i="3"/>
  <c r="Q920" i="3"/>
  <c r="AB920" i="3"/>
  <c r="Q991" i="3"/>
  <c r="T991" i="3"/>
  <c r="Q1113" i="3"/>
  <c r="T1113" i="3"/>
  <c r="AB556" i="3"/>
  <c r="AB872" i="3"/>
  <c r="Q998" i="3"/>
  <c r="AB998" i="3"/>
  <c r="Q1144" i="3"/>
  <c r="AB1144" i="3"/>
  <c r="T1240" i="3"/>
  <c r="T1079" i="3"/>
  <c r="AB1167" i="3"/>
  <c r="T1167" i="3"/>
  <c r="T1228" i="3"/>
  <c r="Q1292" i="3"/>
  <c r="AB1297" i="3"/>
  <c r="AB1338" i="3"/>
  <c r="AB1339" i="3"/>
  <c r="Q1362" i="3"/>
  <c r="Q1365" i="3"/>
  <c r="Q1377" i="3"/>
  <c r="Q1383" i="3"/>
  <c r="T1429" i="3"/>
  <c r="AP11" i="3"/>
  <c r="AQ11" i="3" s="1"/>
  <c r="AN11" i="3"/>
  <c r="AO11" i="3" s="1"/>
  <c r="Q11" i="3"/>
  <c r="AP15" i="3"/>
  <c r="AQ15" i="3" s="1"/>
  <c r="AN15" i="3"/>
  <c r="AO15" i="3" s="1"/>
  <c r="T15" i="3"/>
  <c r="AN21" i="3"/>
  <c r="AO21" i="3" s="1"/>
  <c r="AP21" i="3"/>
  <c r="AQ21" i="3" s="1"/>
  <c r="AB21" i="3"/>
  <c r="AN28" i="3"/>
  <c r="AO28" i="3" s="1"/>
  <c r="AP28" i="3"/>
  <c r="AQ28" i="3" s="1"/>
  <c r="Q28" i="3"/>
  <c r="AN32" i="3"/>
  <c r="AO32" i="3" s="1"/>
  <c r="AP32" i="3"/>
  <c r="AQ32" i="3" s="1"/>
  <c r="AP33" i="3"/>
  <c r="AQ33" i="3" s="1"/>
  <c r="AN33" i="3"/>
  <c r="AO33" i="3" s="1"/>
  <c r="T33" i="3"/>
  <c r="AN34" i="3"/>
  <c r="AO34" i="3" s="1"/>
  <c r="AP34" i="3"/>
  <c r="AQ34" i="3" s="1"/>
  <c r="AP42" i="3"/>
  <c r="AQ42" i="3" s="1"/>
  <c r="AN42" i="3"/>
  <c r="AO42" i="3" s="1"/>
  <c r="AN45" i="3"/>
  <c r="AO45" i="3" s="1"/>
  <c r="AP45" i="3"/>
  <c r="AQ45" i="3" s="1"/>
  <c r="AP53" i="3"/>
  <c r="AQ53" i="3" s="1"/>
  <c r="AN53" i="3"/>
  <c r="AO53" i="3" s="1"/>
  <c r="AN56" i="3"/>
  <c r="AO56" i="3" s="1"/>
  <c r="AP56" i="3"/>
  <c r="AQ56" i="3" s="1"/>
  <c r="AP57" i="3"/>
  <c r="AQ57" i="3" s="1"/>
  <c r="AN57" i="3"/>
  <c r="AO57" i="3" s="1"/>
  <c r="AP59" i="3"/>
  <c r="AQ59" i="3" s="1"/>
  <c r="AN59" i="3"/>
  <c r="AO59" i="3" s="1"/>
  <c r="T59" i="3"/>
  <c r="AP60" i="3"/>
  <c r="AQ60" i="3" s="1"/>
  <c r="AN60" i="3"/>
  <c r="AO60" i="3" s="1"/>
  <c r="Q60" i="3"/>
  <c r="AB70" i="3"/>
  <c r="AB72" i="3"/>
  <c r="AP72" i="3"/>
  <c r="AQ72" i="3" s="1"/>
  <c r="AN72" i="3"/>
  <c r="AO72" i="3" s="1"/>
  <c r="AB74" i="3"/>
  <c r="AP74" i="3"/>
  <c r="AQ74" i="3" s="1"/>
  <c r="AN74" i="3"/>
  <c r="AO74" i="3" s="1"/>
  <c r="AB76" i="3"/>
  <c r="AN76" i="3"/>
  <c r="AO76" i="3" s="1"/>
  <c r="AP76" i="3"/>
  <c r="AQ76" i="3" s="1"/>
  <c r="AN81" i="3"/>
  <c r="AO81" i="3" s="1"/>
  <c r="AP81" i="3"/>
  <c r="AQ81" i="3" s="1"/>
  <c r="AB90" i="3"/>
  <c r="AN90" i="3"/>
  <c r="AO90" i="3" s="1"/>
  <c r="AP90" i="3"/>
  <c r="AQ90" i="3" s="1"/>
  <c r="AB92" i="3"/>
  <c r="AP92" i="3"/>
  <c r="AQ92" i="3" s="1"/>
  <c r="AN92" i="3"/>
  <c r="AO92" i="3" s="1"/>
  <c r="AP99" i="3"/>
  <c r="AQ99" i="3" s="1"/>
  <c r="AN99" i="3"/>
  <c r="AO99" i="3" s="1"/>
  <c r="T104" i="3"/>
  <c r="AN104" i="3"/>
  <c r="AO104" i="3" s="1"/>
  <c r="AP104" i="3"/>
  <c r="AQ104" i="3" s="1"/>
  <c r="T106" i="3"/>
  <c r="AP106" i="3"/>
  <c r="AQ106" i="3" s="1"/>
  <c r="AN106" i="3"/>
  <c r="AO106" i="3" s="1"/>
  <c r="T108" i="3"/>
  <c r="AP108" i="3"/>
  <c r="AQ108" i="3" s="1"/>
  <c r="AN108" i="3"/>
  <c r="AO108" i="3" s="1"/>
  <c r="T110" i="3"/>
  <c r="AP110" i="3"/>
  <c r="AQ110" i="3" s="1"/>
  <c r="AN110" i="3"/>
  <c r="AO110" i="3" s="1"/>
  <c r="T112" i="3"/>
  <c r="AP112" i="3"/>
  <c r="AQ112" i="3" s="1"/>
  <c r="AN112" i="3"/>
  <c r="AO112" i="3" s="1"/>
  <c r="AP114" i="3"/>
  <c r="AQ114" i="3" s="1"/>
  <c r="AN114" i="3"/>
  <c r="AO114" i="3" s="1"/>
  <c r="T114" i="3"/>
  <c r="T128" i="3"/>
  <c r="AN128" i="3"/>
  <c r="AO128" i="3" s="1"/>
  <c r="AP128" i="3"/>
  <c r="AQ128" i="3" s="1"/>
  <c r="T130" i="3"/>
  <c r="AN130" i="3"/>
  <c r="AO130" i="3" s="1"/>
  <c r="AP130" i="3"/>
  <c r="AQ130" i="3" s="1"/>
  <c r="AP132" i="3"/>
  <c r="AQ132" i="3" s="1"/>
  <c r="AN132" i="3"/>
  <c r="AO132" i="3" s="1"/>
  <c r="AP137" i="3"/>
  <c r="AQ137" i="3" s="1"/>
  <c r="AN137" i="3"/>
  <c r="AO137" i="3" s="1"/>
  <c r="AN139" i="3"/>
  <c r="AO139" i="3" s="1"/>
  <c r="AP139" i="3"/>
  <c r="AQ139" i="3" s="1"/>
  <c r="AP141" i="3"/>
  <c r="AQ141" i="3" s="1"/>
  <c r="AN141" i="3"/>
  <c r="AO141" i="3" s="1"/>
  <c r="T160" i="3"/>
  <c r="AP160" i="3"/>
  <c r="AQ160" i="3" s="1"/>
  <c r="AN160" i="3"/>
  <c r="AO160" i="3" s="1"/>
  <c r="T165" i="3"/>
  <c r="AP165" i="3"/>
  <c r="AQ165" i="3" s="1"/>
  <c r="AN165" i="3"/>
  <c r="AO165" i="3" s="1"/>
  <c r="AP167" i="3"/>
  <c r="AQ167" i="3" s="1"/>
  <c r="AN167" i="3"/>
  <c r="AO167" i="3" s="1"/>
  <c r="T169" i="3"/>
  <c r="AP169" i="3"/>
  <c r="AQ169" i="3" s="1"/>
  <c r="AN169" i="3"/>
  <c r="AO169" i="3" s="1"/>
  <c r="AN171" i="3"/>
  <c r="AO171" i="3" s="1"/>
  <c r="AP171" i="3"/>
  <c r="AQ171" i="3" s="1"/>
  <c r="AP173" i="3"/>
  <c r="AQ173" i="3" s="1"/>
  <c r="AN173" i="3"/>
  <c r="AO173" i="3" s="1"/>
  <c r="T173" i="3"/>
  <c r="AP178" i="3"/>
  <c r="AQ178" i="3" s="1"/>
  <c r="AN178" i="3"/>
  <c r="AO178" i="3" s="1"/>
  <c r="AN181" i="3"/>
  <c r="AO181" i="3" s="1"/>
  <c r="AP181" i="3"/>
  <c r="AQ181" i="3" s="1"/>
  <c r="AB190" i="3"/>
  <c r="AP190" i="3"/>
  <c r="AQ190" i="3" s="1"/>
  <c r="AN190" i="3"/>
  <c r="AO190" i="3" s="1"/>
  <c r="AB193" i="3"/>
  <c r="AP193" i="3"/>
  <c r="AQ193" i="3" s="1"/>
  <c r="AN193" i="3"/>
  <c r="AO193" i="3" s="1"/>
  <c r="AB195" i="3"/>
  <c r="AP195" i="3"/>
  <c r="AQ195" i="3" s="1"/>
  <c r="AN195" i="3"/>
  <c r="AO195" i="3" s="1"/>
  <c r="AB197" i="3"/>
  <c r="AP197" i="3"/>
  <c r="AQ197" i="3" s="1"/>
  <c r="AN197" i="3"/>
  <c r="AO197" i="3" s="1"/>
  <c r="AB199" i="3"/>
  <c r="AP199" i="3"/>
  <c r="AQ199" i="3" s="1"/>
  <c r="AN199" i="3"/>
  <c r="AO199" i="3" s="1"/>
  <c r="AB204" i="3"/>
  <c r="AP204" i="3"/>
  <c r="AQ204" i="3" s="1"/>
  <c r="AN204" i="3"/>
  <c r="AO204" i="3" s="1"/>
  <c r="AB213" i="3"/>
  <c r="AP213" i="3"/>
  <c r="AQ213" i="3" s="1"/>
  <c r="AN213" i="3"/>
  <c r="AO213" i="3" s="1"/>
  <c r="AB215" i="3"/>
  <c r="AP215" i="3"/>
  <c r="AQ215" i="3" s="1"/>
  <c r="AN215" i="3"/>
  <c r="AO215" i="3" s="1"/>
  <c r="AB222" i="3"/>
  <c r="AP222" i="3"/>
  <c r="AQ222" i="3" s="1"/>
  <c r="AN222" i="3"/>
  <c r="AO222" i="3" s="1"/>
  <c r="AB224" i="3"/>
  <c r="AP224" i="3"/>
  <c r="AQ224" i="3" s="1"/>
  <c r="AN224" i="3"/>
  <c r="AO224" i="3" s="1"/>
  <c r="Q224" i="3"/>
  <c r="AP252" i="3"/>
  <c r="AQ252" i="3" s="1"/>
  <c r="AN252" i="3"/>
  <c r="AO252" i="3" s="1"/>
  <c r="AP254" i="3"/>
  <c r="AQ254" i="3" s="1"/>
  <c r="AN254" i="3"/>
  <c r="AO254" i="3" s="1"/>
  <c r="AP256" i="3"/>
  <c r="AQ256" i="3" s="1"/>
  <c r="AN256" i="3"/>
  <c r="AO256" i="3" s="1"/>
  <c r="AP258" i="3"/>
  <c r="AQ258" i="3" s="1"/>
  <c r="AN258" i="3"/>
  <c r="AO258" i="3" s="1"/>
  <c r="AP260" i="3"/>
  <c r="AQ260" i="3" s="1"/>
  <c r="AN260" i="3"/>
  <c r="AO260" i="3" s="1"/>
  <c r="AP262" i="3"/>
  <c r="AQ262" i="3" s="1"/>
  <c r="AN262" i="3"/>
  <c r="AO262" i="3" s="1"/>
  <c r="AP264" i="3"/>
  <c r="AQ264" i="3" s="1"/>
  <c r="AN264" i="3"/>
  <c r="AO264" i="3" s="1"/>
  <c r="AP273" i="3"/>
  <c r="AQ273" i="3" s="1"/>
  <c r="AN273" i="3"/>
  <c r="AO273" i="3" s="1"/>
  <c r="T273" i="3"/>
  <c r="AP287" i="3"/>
  <c r="AQ287" i="3" s="1"/>
  <c r="AN287" i="3"/>
  <c r="AO287" i="3" s="1"/>
  <c r="AP289" i="3"/>
  <c r="AQ289" i="3" s="1"/>
  <c r="AN289" i="3"/>
  <c r="AO289" i="3" s="1"/>
  <c r="T289" i="3"/>
  <c r="AP306" i="3"/>
  <c r="AQ306" i="3" s="1"/>
  <c r="AN306" i="3"/>
  <c r="AO306" i="3" s="1"/>
  <c r="AP308" i="3"/>
  <c r="AQ308" i="3" s="1"/>
  <c r="AN308" i="3"/>
  <c r="AO308" i="3" s="1"/>
  <c r="AP314" i="3"/>
  <c r="AQ314" i="3" s="1"/>
  <c r="AN314" i="3"/>
  <c r="AO314" i="3" s="1"/>
  <c r="AP324" i="3"/>
  <c r="AQ324" i="3" s="1"/>
  <c r="AN324" i="3"/>
  <c r="AO324" i="3" s="1"/>
  <c r="AP327" i="3"/>
  <c r="AQ327" i="3" s="1"/>
  <c r="AN327" i="3"/>
  <c r="AO327" i="3" s="1"/>
  <c r="T327" i="3"/>
  <c r="AP334" i="3"/>
  <c r="AQ334" i="3" s="1"/>
  <c r="AN334" i="3"/>
  <c r="AO334" i="3" s="1"/>
  <c r="AP344" i="3"/>
  <c r="AQ344" i="3" s="1"/>
  <c r="AN344" i="3"/>
  <c r="AO344" i="3" s="1"/>
  <c r="AN354" i="3"/>
  <c r="AO354" i="3" s="1"/>
  <c r="AP354" i="3"/>
  <c r="AQ354" i="3" s="1"/>
  <c r="AP356" i="3"/>
  <c r="AQ356" i="3" s="1"/>
  <c r="AN356" i="3"/>
  <c r="AO356" i="3" s="1"/>
  <c r="AN361" i="3"/>
  <c r="AO361" i="3" s="1"/>
  <c r="AP361" i="3"/>
  <c r="AQ361" i="3" s="1"/>
  <c r="T361" i="3"/>
  <c r="AP380" i="3"/>
  <c r="AQ380" i="3" s="1"/>
  <c r="AN380" i="3"/>
  <c r="AO380" i="3" s="1"/>
  <c r="AP382" i="3"/>
  <c r="AQ382" i="3" s="1"/>
  <c r="AN382" i="3"/>
  <c r="AO382" i="3" s="1"/>
  <c r="AP385" i="3"/>
  <c r="AQ385" i="3" s="1"/>
  <c r="AN385" i="3"/>
  <c r="AO385" i="3" s="1"/>
  <c r="AN387" i="3"/>
  <c r="AO387" i="3" s="1"/>
  <c r="AP387" i="3"/>
  <c r="AQ387" i="3" s="1"/>
  <c r="AP389" i="3"/>
  <c r="AQ389" i="3" s="1"/>
  <c r="AN389" i="3"/>
  <c r="AO389" i="3" s="1"/>
  <c r="AN391" i="3"/>
  <c r="AO391" i="3" s="1"/>
  <c r="AP391" i="3"/>
  <c r="AQ391" i="3" s="1"/>
  <c r="AN393" i="3"/>
  <c r="AO393" i="3" s="1"/>
  <c r="AP393" i="3"/>
  <c r="AQ393" i="3" s="1"/>
  <c r="AP395" i="3"/>
  <c r="AQ395" i="3" s="1"/>
  <c r="AN395" i="3"/>
  <c r="AO395" i="3" s="1"/>
  <c r="AP397" i="3"/>
  <c r="AQ397" i="3" s="1"/>
  <c r="AN397" i="3"/>
  <c r="AO397" i="3" s="1"/>
  <c r="AP399" i="3"/>
  <c r="AQ399" i="3" s="1"/>
  <c r="AN399" i="3"/>
  <c r="AO399" i="3" s="1"/>
  <c r="AP401" i="3"/>
  <c r="AQ401" i="3" s="1"/>
  <c r="AN401" i="3"/>
  <c r="AO401" i="3" s="1"/>
  <c r="AN403" i="3"/>
  <c r="AO403" i="3" s="1"/>
  <c r="AP403" i="3"/>
  <c r="AQ403" i="3" s="1"/>
  <c r="AB403" i="3"/>
  <c r="AN409" i="3"/>
  <c r="AO409" i="3" s="1"/>
  <c r="AP409" i="3"/>
  <c r="AQ409" i="3" s="1"/>
  <c r="T409" i="3"/>
  <c r="AN416" i="3"/>
  <c r="AO416" i="3" s="1"/>
  <c r="AP416" i="3"/>
  <c r="AQ416" i="3" s="1"/>
  <c r="AP417" i="3"/>
  <c r="AQ417" i="3" s="1"/>
  <c r="AN417" i="3"/>
  <c r="AO417" i="3" s="1"/>
  <c r="AB417" i="3"/>
  <c r="AP420" i="3"/>
  <c r="AQ420" i="3" s="1"/>
  <c r="AN420" i="3"/>
  <c r="AO420" i="3" s="1"/>
  <c r="AB420" i="3"/>
  <c r="AP424" i="3"/>
  <c r="AQ424" i="3" s="1"/>
  <c r="AN424" i="3"/>
  <c r="AO424" i="3" s="1"/>
  <c r="T424" i="3"/>
  <c r="AP429" i="3"/>
  <c r="AQ429" i="3" s="1"/>
  <c r="AN429" i="3"/>
  <c r="AO429" i="3" s="1"/>
  <c r="AP431" i="3"/>
  <c r="AQ431" i="3" s="1"/>
  <c r="AN431" i="3"/>
  <c r="AO431" i="3" s="1"/>
  <c r="T431" i="3"/>
  <c r="AN432" i="3"/>
  <c r="AO432" i="3" s="1"/>
  <c r="AP432" i="3"/>
  <c r="AQ432" i="3" s="1"/>
  <c r="Q432" i="3"/>
  <c r="AP445" i="3"/>
  <c r="AQ445" i="3" s="1"/>
  <c r="AN445" i="3"/>
  <c r="AO445" i="3" s="1"/>
  <c r="AN448" i="3"/>
  <c r="AO448" i="3" s="1"/>
  <c r="AP448" i="3"/>
  <c r="AQ448" i="3" s="1"/>
  <c r="AN450" i="3"/>
  <c r="AO450" i="3" s="1"/>
  <c r="AP450" i="3"/>
  <c r="AQ450" i="3" s="1"/>
  <c r="AN455" i="3"/>
  <c r="AO455" i="3" s="1"/>
  <c r="AP455" i="3"/>
  <c r="AQ455" i="3" s="1"/>
  <c r="Q455" i="3"/>
  <c r="AP469" i="3"/>
  <c r="AQ469" i="3" s="1"/>
  <c r="AN469" i="3"/>
  <c r="AO469" i="3" s="1"/>
  <c r="AP472" i="3"/>
  <c r="AQ472" i="3" s="1"/>
  <c r="AN472" i="3"/>
  <c r="AO472" i="3" s="1"/>
  <c r="AP474" i="3"/>
  <c r="AQ474" i="3" s="1"/>
  <c r="AN474" i="3"/>
  <c r="AO474" i="3" s="1"/>
  <c r="AP477" i="3"/>
  <c r="AQ477" i="3" s="1"/>
  <c r="AN477" i="3"/>
  <c r="AO477" i="3" s="1"/>
  <c r="AP479" i="3"/>
  <c r="AQ479" i="3" s="1"/>
  <c r="AN479" i="3"/>
  <c r="AO479" i="3" s="1"/>
  <c r="Q479" i="3"/>
  <c r="Q491" i="3"/>
  <c r="AP491" i="3"/>
  <c r="AQ491" i="3" s="1"/>
  <c r="AN491" i="3"/>
  <c r="AO491" i="3" s="1"/>
  <c r="T491" i="3"/>
  <c r="AP494" i="3"/>
  <c r="AQ494" i="3" s="1"/>
  <c r="AN494" i="3"/>
  <c r="AO494" i="3" s="1"/>
  <c r="AN496" i="3"/>
  <c r="AO496" i="3" s="1"/>
  <c r="AP496" i="3"/>
  <c r="AQ496" i="3" s="1"/>
  <c r="AB496" i="3"/>
  <c r="AP500" i="3"/>
  <c r="AQ500" i="3" s="1"/>
  <c r="AN500" i="3"/>
  <c r="AO500" i="3" s="1"/>
  <c r="AP511" i="3"/>
  <c r="AQ511" i="3" s="1"/>
  <c r="AN511" i="3"/>
  <c r="AO511" i="3" s="1"/>
  <c r="AN517" i="3"/>
  <c r="AO517" i="3" s="1"/>
  <c r="AP517" i="3"/>
  <c r="AQ517" i="3" s="1"/>
  <c r="AB517" i="3"/>
  <c r="AN521" i="3"/>
  <c r="AO521" i="3" s="1"/>
  <c r="AP521" i="3"/>
  <c r="AQ521" i="3" s="1"/>
  <c r="AP523" i="3"/>
  <c r="AQ523" i="3" s="1"/>
  <c r="AN523" i="3"/>
  <c r="AO523" i="3" s="1"/>
  <c r="T523" i="3"/>
  <c r="AN524" i="3"/>
  <c r="AO524" i="3" s="1"/>
  <c r="AP524" i="3"/>
  <c r="AQ524" i="3" s="1"/>
  <c r="AP531" i="3"/>
  <c r="AQ531" i="3" s="1"/>
  <c r="AN531" i="3"/>
  <c r="AO531" i="3" s="1"/>
  <c r="AP543" i="3"/>
  <c r="AQ543" i="3" s="1"/>
  <c r="AN543" i="3"/>
  <c r="AO543" i="3" s="1"/>
  <c r="T543" i="3"/>
  <c r="AP550" i="3"/>
  <c r="AQ550" i="3" s="1"/>
  <c r="AN550" i="3"/>
  <c r="AO550" i="3" s="1"/>
  <c r="AN560" i="3"/>
  <c r="AO560" i="3" s="1"/>
  <c r="AP560" i="3"/>
  <c r="AQ560" i="3" s="1"/>
  <c r="T560" i="3"/>
  <c r="AN561" i="3"/>
  <c r="AO561" i="3" s="1"/>
  <c r="AP561" i="3"/>
  <c r="AQ561" i="3" s="1"/>
  <c r="Q561" i="3"/>
  <c r="AP567" i="3"/>
  <c r="AQ567" i="3" s="1"/>
  <c r="AN567" i="3"/>
  <c r="AO567" i="3" s="1"/>
  <c r="AP571" i="3"/>
  <c r="AQ571" i="3" s="1"/>
  <c r="AN571" i="3"/>
  <c r="AO571" i="3" s="1"/>
  <c r="Q571" i="3"/>
  <c r="Q575" i="3"/>
  <c r="AP575" i="3"/>
  <c r="AQ575" i="3" s="1"/>
  <c r="AN575" i="3"/>
  <c r="AO575" i="3" s="1"/>
  <c r="AB575" i="3"/>
  <c r="Q577" i="3"/>
  <c r="AN577" i="3"/>
  <c r="AO577" i="3" s="1"/>
  <c r="AP577" i="3"/>
  <c r="AQ577" i="3" s="1"/>
  <c r="AP578" i="3"/>
  <c r="AQ578" i="3" s="1"/>
  <c r="AN578" i="3"/>
  <c r="AO578" i="3" s="1"/>
  <c r="Q583" i="3"/>
  <c r="AP583" i="3"/>
  <c r="AQ583" i="3" s="1"/>
  <c r="AN583" i="3"/>
  <c r="AO583" i="3" s="1"/>
  <c r="AN584" i="3"/>
  <c r="AO584" i="3" s="1"/>
  <c r="AP584" i="3"/>
  <c r="AQ584" i="3" s="1"/>
  <c r="T584" i="3"/>
  <c r="Q585" i="3"/>
  <c r="AN585" i="3"/>
  <c r="AO585" i="3" s="1"/>
  <c r="AP585" i="3"/>
  <c r="AQ585" i="3" s="1"/>
  <c r="T585" i="3"/>
  <c r="AN592" i="3"/>
  <c r="AO592" i="3" s="1"/>
  <c r="AP592" i="3"/>
  <c r="AQ592" i="3" s="1"/>
  <c r="Q592" i="3"/>
  <c r="AN604" i="3"/>
  <c r="AO604" i="3" s="1"/>
  <c r="AP604" i="3"/>
  <c r="AQ604" i="3" s="1"/>
  <c r="AP607" i="3"/>
  <c r="AQ607" i="3" s="1"/>
  <c r="AN607" i="3"/>
  <c r="AO607" i="3" s="1"/>
  <c r="Q607" i="3"/>
  <c r="Q610" i="3"/>
  <c r="AP610" i="3"/>
  <c r="AQ610" i="3" s="1"/>
  <c r="AN610" i="3"/>
  <c r="AO610" i="3" s="1"/>
  <c r="AB610" i="3"/>
  <c r="AB627" i="3"/>
  <c r="AP627" i="3"/>
  <c r="AQ627" i="3" s="1"/>
  <c r="AN627" i="3"/>
  <c r="AO627" i="3" s="1"/>
  <c r="AB629" i="3"/>
  <c r="AP629" i="3"/>
  <c r="AQ629" i="3" s="1"/>
  <c r="AN629" i="3"/>
  <c r="AO629" i="3" s="1"/>
  <c r="AB632" i="3"/>
  <c r="AP632" i="3"/>
  <c r="AQ632" i="3" s="1"/>
  <c r="AN632" i="3"/>
  <c r="AO632" i="3" s="1"/>
  <c r="T632" i="3"/>
  <c r="AP641" i="3"/>
  <c r="AQ641" i="3" s="1"/>
  <c r="AN641" i="3"/>
  <c r="AO641" i="3" s="1"/>
  <c r="T650" i="3"/>
  <c r="AN650" i="3"/>
  <c r="AO650" i="3" s="1"/>
  <c r="AP650" i="3"/>
  <c r="AQ650" i="3" s="1"/>
  <c r="AP652" i="3"/>
  <c r="AQ652" i="3" s="1"/>
  <c r="AN652" i="3"/>
  <c r="AO652" i="3" s="1"/>
  <c r="AN654" i="3"/>
  <c r="AO654" i="3" s="1"/>
  <c r="AP654" i="3"/>
  <c r="AQ654" i="3" s="1"/>
  <c r="T654" i="3"/>
  <c r="Q673" i="3"/>
  <c r="AP673" i="3"/>
  <c r="AQ673" i="3" s="1"/>
  <c r="AN673" i="3"/>
  <c r="AO673" i="3" s="1"/>
  <c r="Q677" i="3"/>
  <c r="AP677" i="3"/>
  <c r="AQ677" i="3" s="1"/>
  <c r="AN677" i="3"/>
  <c r="AO677" i="3" s="1"/>
  <c r="AP684" i="3"/>
  <c r="AQ684" i="3" s="1"/>
  <c r="AN684" i="3"/>
  <c r="AO684" i="3" s="1"/>
  <c r="T693" i="3"/>
  <c r="AN693" i="3"/>
  <c r="AO693" i="3" s="1"/>
  <c r="AP693" i="3"/>
  <c r="AQ693" i="3" s="1"/>
  <c r="AN695" i="3"/>
  <c r="AO695" i="3" s="1"/>
  <c r="AP695" i="3"/>
  <c r="AQ695" i="3" s="1"/>
  <c r="T695" i="3"/>
  <c r="AP705" i="3"/>
  <c r="AQ705" i="3" s="1"/>
  <c r="AN705" i="3"/>
  <c r="AO705" i="3" s="1"/>
  <c r="AP707" i="3"/>
  <c r="AQ707" i="3" s="1"/>
  <c r="AN707" i="3"/>
  <c r="AO707" i="3" s="1"/>
  <c r="AP710" i="3"/>
  <c r="AQ710" i="3" s="1"/>
  <c r="AN710" i="3"/>
  <c r="AO710" i="3" s="1"/>
  <c r="AP713" i="3"/>
  <c r="AQ713" i="3" s="1"/>
  <c r="AN713" i="3"/>
  <c r="AO713" i="3" s="1"/>
  <c r="AP715" i="3"/>
  <c r="AQ715" i="3" s="1"/>
  <c r="AN715" i="3"/>
  <c r="AO715" i="3" s="1"/>
  <c r="T732" i="3"/>
  <c r="AP732" i="3"/>
  <c r="AQ732" i="3" s="1"/>
  <c r="AN732" i="3"/>
  <c r="AO732" i="3" s="1"/>
  <c r="AP734" i="3"/>
  <c r="AQ734" i="3" s="1"/>
  <c r="AN734" i="3"/>
  <c r="AO734" i="3" s="1"/>
  <c r="AP739" i="3"/>
  <c r="AQ739" i="3" s="1"/>
  <c r="AN739" i="3"/>
  <c r="AO739" i="3" s="1"/>
  <c r="AP741" i="3"/>
  <c r="AQ741" i="3" s="1"/>
  <c r="AN741" i="3"/>
  <c r="AO741" i="3" s="1"/>
  <c r="AP744" i="3"/>
  <c r="AQ744" i="3" s="1"/>
  <c r="AN744" i="3"/>
  <c r="AO744" i="3" s="1"/>
  <c r="Q744" i="3"/>
  <c r="AP751" i="3"/>
  <c r="AQ751" i="3" s="1"/>
  <c r="AN751" i="3"/>
  <c r="AO751" i="3" s="1"/>
  <c r="AP754" i="3"/>
  <c r="AQ754" i="3" s="1"/>
  <c r="AN754" i="3"/>
  <c r="AO754" i="3" s="1"/>
  <c r="T754" i="3"/>
  <c r="AN755" i="3"/>
  <c r="AO755" i="3" s="1"/>
  <c r="AP755" i="3"/>
  <c r="AQ755" i="3" s="1"/>
  <c r="Q755" i="3"/>
  <c r="AN759" i="3"/>
  <c r="AO759" i="3" s="1"/>
  <c r="AP759" i="3"/>
  <c r="AQ759" i="3" s="1"/>
  <c r="AP768" i="3"/>
  <c r="AQ768" i="3" s="1"/>
  <c r="AN768" i="3"/>
  <c r="AO768" i="3" s="1"/>
  <c r="AP769" i="3"/>
  <c r="AQ769" i="3" s="1"/>
  <c r="AN769" i="3"/>
  <c r="AO769" i="3" s="1"/>
  <c r="AP779" i="3"/>
  <c r="AQ779" i="3" s="1"/>
  <c r="AN779" i="3"/>
  <c r="AO779" i="3" s="1"/>
  <c r="AB779" i="3"/>
  <c r="AP782" i="3"/>
  <c r="AQ782" i="3" s="1"/>
  <c r="AN782" i="3"/>
  <c r="AO782" i="3" s="1"/>
  <c r="T782" i="3"/>
  <c r="AN783" i="3"/>
  <c r="AO783" i="3" s="1"/>
  <c r="AP783" i="3"/>
  <c r="AQ783" i="3" s="1"/>
  <c r="Q783" i="3"/>
  <c r="AP786" i="3"/>
  <c r="AQ786" i="3" s="1"/>
  <c r="AN786" i="3"/>
  <c r="AO786" i="3" s="1"/>
  <c r="AB786" i="3"/>
  <c r="AP788" i="3"/>
  <c r="AQ788" i="3" s="1"/>
  <c r="AN788" i="3"/>
  <c r="AO788" i="3" s="1"/>
  <c r="AP817" i="3"/>
  <c r="AQ817" i="3" s="1"/>
  <c r="AN817" i="3"/>
  <c r="AO817" i="3" s="1"/>
  <c r="AP822" i="3"/>
  <c r="AQ822" i="3" s="1"/>
  <c r="AN822" i="3"/>
  <c r="AO822" i="3" s="1"/>
  <c r="T835" i="3"/>
  <c r="AN835" i="3"/>
  <c r="AO835" i="3" s="1"/>
  <c r="AP835" i="3"/>
  <c r="AQ835" i="3" s="1"/>
  <c r="AP840" i="3"/>
  <c r="AQ840" i="3" s="1"/>
  <c r="AN840" i="3"/>
  <c r="AO840" i="3" s="1"/>
  <c r="AN842" i="3"/>
  <c r="AO842" i="3" s="1"/>
  <c r="AP842" i="3"/>
  <c r="AQ842" i="3" s="1"/>
  <c r="AP844" i="3"/>
  <c r="AQ844" i="3" s="1"/>
  <c r="AN844" i="3"/>
  <c r="AO844" i="3" s="1"/>
  <c r="AP846" i="3"/>
  <c r="AQ846" i="3" s="1"/>
  <c r="AN846" i="3"/>
  <c r="AO846" i="3" s="1"/>
  <c r="AN848" i="3"/>
  <c r="AO848" i="3" s="1"/>
  <c r="AP848" i="3"/>
  <c r="AQ848" i="3" s="1"/>
  <c r="AP850" i="3"/>
  <c r="AQ850" i="3" s="1"/>
  <c r="AN850" i="3"/>
  <c r="AO850" i="3" s="1"/>
  <c r="AN852" i="3"/>
  <c r="AO852" i="3" s="1"/>
  <c r="AP852" i="3"/>
  <c r="AQ852" i="3" s="1"/>
  <c r="AN854" i="3"/>
  <c r="AO854" i="3" s="1"/>
  <c r="AP854" i="3"/>
  <c r="AQ854" i="3" s="1"/>
  <c r="AP856" i="3"/>
  <c r="AQ856" i="3" s="1"/>
  <c r="AN856" i="3"/>
  <c r="AO856" i="3" s="1"/>
  <c r="AN858" i="3"/>
  <c r="AO858" i="3" s="1"/>
  <c r="AP858" i="3"/>
  <c r="AQ858" i="3" s="1"/>
  <c r="AP860" i="3"/>
  <c r="AQ860" i="3" s="1"/>
  <c r="AN860" i="3"/>
  <c r="AO860" i="3" s="1"/>
  <c r="AP862" i="3"/>
  <c r="AQ862" i="3" s="1"/>
  <c r="AN862" i="3"/>
  <c r="AO862" i="3" s="1"/>
  <c r="AN864" i="3"/>
  <c r="AO864" i="3" s="1"/>
  <c r="AP864" i="3"/>
  <c r="AQ864" i="3" s="1"/>
  <c r="Q864" i="3"/>
  <c r="T864" i="3"/>
  <c r="AP866" i="3"/>
  <c r="AQ866" i="3" s="1"/>
  <c r="AN866" i="3"/>
  <c r="AO866" i="3" s="1"/>
  <c r="AN871" i="3"/>
  <c r="AO871" i="3" s="1"/>
  <c r="AP871" i="3"/>
  <c r="AQ871" i="3" s="1"/>
  <c r="T871" i="3"/>
  <c r="AN893" i="3"/>
  <c r="AO893" i="3" s="1"/>
  <c r="AP893" i="3"/>
  <c r="AQ893" i="3" s="1"/>
  <c r="AN901" i="3"/>
  <c r="AO901" i="3" s="1"/>
  <c r="AP901" i="3"/>
  <c r="AQ901" i="3" s="1"/>
  <c r="AB901" i="3"/>
  <c r="AP903" i="3"/>
  <c r="AQ903" i="3" s="1"/>
  <c r="AN903" i="3"/>
  <c r="AO903" i="3" s="1"/>
  <c r="T903" i="3"/>
  <c r="AP906" i="3"/>
  <c r="AQ906" i="3" s="1"/>
  <c r="AN906" i="3"/>
  <c r="AO906" i="3" s="1"/>
  <c r="AN910" i="3"/>
  <c r="AO910" i="3" s="1"/>
  <c r="AP910" i="3"/>
  <c r="AQ910" i="3" s="1"/>
  <c r="T910" i="3"/>
  <c r="AP919" i="3"/>
  <c r="AQ919" i="3" s="1"/>
  <c r="AN919" i="3"/>
  <c r="AO919" i="3" s="1"/>
  <c r="AB919" i="3"/>
  <c r="AN929" i="3"/>
  <c r="AO929" i="3" s="1"/>
  <c r="AP929" i="3"/>
  <c r="AQ929" i="3" s="1"/>
  <c r="Q929" i="3"/>
  <c r="T929" i="3"/>
  <c r="AP940" i="3"/>
  <c r="AQ940" i="3" s="1"/>
  <c r="AN940" i="3"/>
  <c r="AO940" i="3" s="1"/>
  <c r="AP952" i="3"/>
  <c r="AQ952" i="3" s="1"/>
  <c r="AN952" i="3"/>
  <c r="AO952" i="3" s="1"/>
  <c r="T952" i="3"/>
  <c r="AN958" i="3"/>
  <c r="AO958" i="3" s="1"/>
  <c r="AP958" i="3"/>
  <c r="AQ958" i="3" s="1"/>
  <c r="Q958" i="3"/>
  <c r="T958" i="3"/>
  <c r="AN965" i="3"/>
  <c r="AO965" i="3" s="1"/>
  <c r="AP965" i="3"/>
  <c r="AQ965" i="3" s="1"/>
  <c r="Q965" i="3"/>
  <c r="AB965" i="3"/>
  <c r="AP970" i="3"/>
  <c r="AQ970" i="3" s="1"/>
  <c r="AN970" i="3"/>
  <c r="AO970" i="3" s="1"/>
  <c r="Q970" i="3"/>
  <c r="T970" i="3"/>
  <c r="AN977" i="3"/>
  <c r="AO977" i="3" s="1"/>
  <c r="AP977" i="3"/>
  <c r="AQ977" i="3" s="1"/>
  <c r="Q977" i="3"/>
  <c r="T977" i="3"/>
  <c r="AP988" i="3"/>
  <c r="AQ988" i="3" s="1"/>
  <c r="AN988" i="3"/>
  <c r="AO988" i="3" s="1"/>
  <c r="AB988" i="3"/>
  <c r="AN994" i="3"/>
  <c r="AO994" i="3" s="1"/>
  <c r="AP994" i="3"/>
  <c r="AQ994" i="3" s="1"/>
  <c r="T994" i="3"/>
  <c r="AN1021" i="3"/>
  <c r="AO1021" i="3" s="1"/>
  <c r="AP1021" i="3"/>
  <c r="AQ1021" i="3" s="1"/>
  <c r="T1021" i="3"/>
  <c r="AP1032" i="3"/>
  <c r="AQ1032" i="3" s="1"/>
  <c r="AN1032" i="3"/>
  <c r="AO1032" i="3" s="1"/>
  <c r="Q1032" i="3"/>
  <c r="T1032" i="3"/>
  <c r="AN1053" i="3"/>
  <c r="AO1053" i="3" s="1"/>
  <c r="AP1053" i="3"/>
  <c r="AQ1053" i="3" s="1"/>
  <c r="Q1053" i="3"/>
  <c r="T1053" i="3"/>
  <c r="AP1067" i="3"/>
  <c r="AQ1067" i="3" s="1"/>
  <c r="AN1067" i="3"/>
  <c r="AO1067" i="3" s="1"/>
  <c r="Q1067" i="3"/>
  <c r="T1067" i="3"/>
  <c r="AP1070" i="3"/>
  <c r="AQ1070" i="3" s="1"/>
  <c r="AN1070" i="3"/>
  <c r="AO1070" i="3" s="1"/>
  <c r="T1070" i="3"/>
  <c r="AN1085" i="3"/>
  <c r="AO1085" i="3" s="1"/>
  <c r="AP1085" i="3"/>
  <c r="AQ1085" i="3" s="1"/>
  <c r="Q1085" i="3"/>
  <c r="T1085" i="3"/>
  <c r="AP1091" i="3"/>
  <c r="AQ1091" i="3" s="1"/>
  <c r="AN1091" i="3"/>
  <c r="AO1091" i="3" s="1"/>
  <c r="Q1091" i="3"/>
  <c r="T1091" i="3"/>
  <c r="AP22" i="3"/>
  <c r="AQ22" i="3" s="1"/>
  <c r="AN22" i="3"/>
  <c r="AO22" i="3" s="1"/>
  <c r="AP27" i="3"/>
  <c r="AQ27" i="3" s="1"/>
  <c r="AN27" i="3"/>
  <c r="AO27" i="3" s="1"/>
  <c r="Q27" i="3"/>
  <c r="AP31" i="3"/>
  <c r="AQ31" i="3" s="1"/>
  <c r="AN31" i="3"/>
  <c r="AO31" i="3" s="1"/>
  <c r="T31" i="3"/>
  <c r="AN37" i="3"/>
  <c r="AO37" i="3" s="1"/>
  <c r="AP37" i="3"/>
  <c r="AQ37" i="3" s="1"/>
  <c r="AB37" i="3"/>
  <c r="AP44" i="3"/>
  <c r="AQ44" i="3" s="1"/>
  <c r="AN44" i="3"/>
  <c r="AO44" i="3" s="1"/>
  <c r="Q44" i="3"/>
  <c r="AN62" i="3"/>
  <c r="AO62" i="3" s="1"/>
  <c r="AP62" i="3"/>
  <c r="AQ62" i="3" s="1"/>
  <c r="AP63" i="3"/>
  <c r="AQ63" i="3" s="1"/>
  <c r="AN63" i="3"/>
  <c r="AO63" i="3" s="1"/>
  <c r="AB63" i="3"/>
  <c r="AP66" i="3"/>
  <c r="AQ66" i="3" s="1"/>
  <c r="AN66" i="3"/>
  <c r="AO66" i="3" s="1"/>
  <c r="AP69" i="3"/>
  <c r="AQ69" i="3" s="1"/>
  <c r="AN69" i="3"/>
  <c r="AO69" i="3" s="1"/>
  <c r="AB78" i="3"/>
  <c r="AN78" i="3"/>
  <c r="AO78" i="3" s="1"/>
  <c r="AP78" i="3"/>
  <c r="AQ78" i="3" s="1"/>
  <c r="AP83" i="3"/>
  <c r="AQ83" i="3" s="1"/>
  <c r="AN83" i="3"/>
  <c r="AO83" i="3" s="1"/>
  <c r="Q83" i="3"/>
  <c r="AN118" i="3"/>
  <c r="AO118" i="3" s="1"/>
  <c r="AP118" i="3"/>
  <c r="AQ118" i="3" s="1"/>
  <c r="AP121" i="3"/>
  <c r="AQ121" i="3" s="1"/>
  <c r="AN121" i="3"/>
  <c r="AO121" i="3" s="1"/>
  <c r="AN123" i="3"/>
  <c r="AO123" i="3" s="1"/>
  <c r="AP123" i="3"/>
  <c r="AQ123" i="3" s="1"/>
  <c r="AP125" i="3"/>
  <c r="AQ125" i="3" s="1"/>
  <c r="AN125" i="3"/>
  <c r="AO125" i="3" s="1"/>
  <c r="T134" i="3"/>
  <c r="AN134" i="3"/>
  <c r="AO134" i="3" s="1"/>
  <c r="AP134" i="3"/>
  <c r="AQ134" i="3" s="1"/>
  <c r="T143" i="3"/>
  <c r="AN143" i="3"/>
  <c r="AO143" i="3" s="1"/>
  <c r="AP143" i="3"/>
  <c r="AQ143" i="3" s="1"/>
  <c r="AP145" i="3"/>
  <c r="AQ145" i="3" s="1"/>
  <c r="AN145" i="3"/>
  <c r="AO145" i="3" s="1"/>
  <c r="T145" i="3"/>
  <c r="AP175" i="3"/>
  <c r="AQ175" i="3" s="1"/>
  <c r="AN175" i="3"/>
  <c r="AO175" i="3" s="1"/>
  <c r="AN177" i="3"/>
  <c r="AO177" i="3" s="1"/>
  <c r="AP177" i="3"/>
  <c r="AQ177" i="3" s="1"/>
  <c r="AN180" i="3"/>
  <c r="AO180" i="3" s="1"/>
  <c r="AP180" i="3"/>
  <c r="AQ180" i="3" s="1"/>
  <c r="AP183" i="3"/>
  <c r="AQ183" i="3" s="1"/>
  <c r="AN183" i="3"/>
  <c r="AO183" i="3" s="1"/>
  <c r="AN185" i="3"/>
  <c r="AO185" i="3" s="1"/>
  <c r="AP185" i="3"/>
  <c r="AQ185" i="3" s="1"/>
  <c r="AN187" i="3"/>
  <c r="AO187" i="3" s="1"/>
  <c r="AP187" i="3"/>
  <c r="AQ187" i="3" s="1"/>
  <c r="AB192" i="3"/>
  <c r="AP192" i="3"/>
  <c r="AQ192" i="3" s="1"/>
  <c r="AN192" i="3"/>
  <c r="AO192" i="3" s="1"/>
  <c r="AB201" i="3"/>
  <c r="AP201" i="3"/>
  <c r="AQ201" i="3" s="1"/>
  <c r="AN201" i="3"/>
  <c r="AO201" i="3" s="1"/>
  <c r="AB206" i="3"/>
  <c r="AP206" i="3"/>
  <c r="AQ206" i="3" s="1"/>
  <c r="AN206" i="3"/>
  <c r="AO206" i="3" s="1"/>
  <c r="Q206" i="3"/>
  <c r="AP236" i="3"/>
  <c r="AQ236" i="3" s="1"/>
  <c r="AN236" i="3"/>
  <c r="AO236" i="3" s="1"/>
  <c r="AP238" i="3"/>
  <c r="AQ238" i="3" s="1"/>
  <c r="AN238" i="3"/>
  <c r="AO238" i="3" s="1"/>
  <c r="T247" i="3"/>
  <c r="AP247" i="3"/>
  <c r="AQ247" i="3" s="1"/>
  <c r="AN247" i="3"/>
  <c r="AO247" i="3" s="1"/>
  <c r="AP249" i="3"/>
  <c r="AQ249" i="3" s="1"/>
  <c r="AN249" i="3"/>
  <c r="AO249" i="3" s="1"/>
  <c r="AP251" i="3"/>
  <c r="AQ251" i="3" s="1"/>
  <c r="AN251" i="3"/>
  <c r="AO251" i="3" s="1"/>
  <c r="AP266" i="3"/>
  <c r="AQ266" i="3" s="1"/>
  <c r="AN266" i="3"/>
  <c r="AO266" i="3" s="1"/>
  <c r="AP268" i="3"/>
  <c r="AQ268" i="3" s="1"/>
  <c r="AN268" i="3"/>
  <c r="AO268" i="3" s="1"/>
  <c r="AP270" i="3"/>
  <c r="AQ270" i="3" s="1"/>
  <c r="AN270" i="3"/>
  <c r="AO270" i="3" s="1"/>
  <c r="T270" i="3"/>
  <c r="AP275" i="3"/>
  <c r="AQ275" i="3" s="1"/>
  <c r="AN275" i="3"/>
  <c r="AO275" i="3" s="1"/>
  <c r="AP278" i="3"/>
  <c r="AQ278" i="3" s="1"/>
  <c r="AN278" i="3"/>
  <c r="AO278" i="3" s="1"/>
  <c r="AP281" i="3"/>
  <c r="AQ281" i="3" s="1"/>
  <c r="AN281" i="3"/>
  <c r="AO281" i="3" s="1"/>
  <c r="AP284" i="3"/>
  <c r="AQ284" i="3" s="1"/>
  <c r="AN284" i="3"/>
  <c r="AO284" i="3" s="1"/>
  <c r="AP286" i="3"/>
  <c r="AQ286" i="3" s="1"/>
  <c r="AN286" i="3"/>
  <c r="AO286" i="3" s="1"/>
  <c r="AP302" i="3"/>
  <c r="AQ302" i="3" s="1"/>
  <c r="AN302" i="3"/>
  <c r="AO302" i="3" s="1"/>
  <c r="AP305" i="3"/>
  <c r="AQ305" i="3" s="1"/>
  <c r="AN305" i="3"/>
  <c r="AO305" i="3" s="1"/>
  <c r="T305" i="3"/>
  <c r="AP310" i="3"/>
  <c r="AQ310" i="3" s="1"/>
  <c r="AN310" i="3"/>
  <c r="AO310" i="3" s="1"/>
  <c r="Q310" i="3"/>
  <c r="AP331" i="3"/>
  <c r="AQ331" i="3" s="1"/>
  <c r="AN331" i="3"/>
  <c r="AO331" i="3" s="1"/>
  <c r="AP336" i="3"/>
  <c r="AQ336" i="3" s="1"/>
  <c r="AN336" i="3"/>
  <c r="AO336" i="3" s="1"/>
  <c r="AP339" i="3"/>
  <c r="AQ339" i="3" s="1"/>
  <c r="AN339" i="3"/>
  <c r="AO339" i="3" s="1"/>
  <c r="AP341" i="3"/>
  <c r="AQ341" i="3" s="1"/>
  <c r="AN341" i="3"/>
  <c r="AO341" i="3" s="1"/>
  <c r="AP346" i="3"/>
  <c r="AQ346" i="3" s="1"/>
  <c r="AN346" i="3"/>
  <c r="AO346" i="3" s="1"/>
  <c r="T346" i="3"/>
  <c r="AP367" i="3"/>
  <c r="AQ367" i="3" s="1"/>
  <c r="AN367" i="3"/>
  <c r="AO367" i="3" s="1"/>
  <c r="AP372" i="3"/>
  <c r="AQ372" i="3" s="1"/>
  <c r="AN372" i="3"/>
  <c r="AO372" i="3" s="1"/>
  <c r="AN374" i="3"/>
  <c r="AO374" i="3" s="1"/>
  <c r="AP374" i="3"/>
  <c r="AQ374" i="3" s="1"/>
  <c r="AN377" i="3"/>
  <c r="AO377" i="3" s="1"/>
  <c r="AP377" i="3"/>
  <c r="AQ377" i="3" s="1"/>
  <c r="AP379" i="3"/>
  <c r="AQ379" i="3" s="1"/>
  <c r="AN379" i="3"/>
  <c r="AO379" i="3" s="1"/>
  <c r="AP404" i="3"/>
  <c r="AQ404" i="3" s="1"/>
  <c r="AN404" i="3"/>
  <c r="AO404" i="3" s="1"/>
  <c r="AP411" i="3"/>
  <c r="AQ411" i="3" s="1"/>
  <c r="AN411" i="3"/>
  <c r="AO411" i="3" s="1"/>
  <c r="AB411" i="3"/>
  <c r="AP414" i="3"/>
  <c r="AQ414" i="3" s="1"/>
  <c r="AN414" i="3"/>
  <c r="AO414" i="3" s="1"/>
  <c r="AB414" i="3"/>
  <c r="AN418" i="3"/>
  <c r="AO418" i="3" s="1"/>
  <c r="AP418" i="3"/>
  <c r="AQ418" i="3" s="1"/>
  <c r="AN419" i="3"/>
  <c r="AO419" i="3" s="1"/>
  <c r="AP419" i="3"/>
  <c r="AQ419" i="3" s="1"/>
  <c r="AP427" i="3"/>
  <c r="AQ427" i="3" s="1"/>
  <c r="AN427" i="3"/>
  <c r="AO427" i="3" s="1"/>
  <c r="AP437" i="3"/>
  <c r="AQ437" i="3" s="1"/>
  <c r="AN437" i="3"/>
  <c r="AO437" i="3" s="1"/>
  <c r="AN439" i="3"/>
  <c r="AO439" i="3" s="1"/>
  <c r="AP439" i="3"/>
  <c r="AQ439" i="3" s="1"/>
  <c r="AN441" i="3"/>
  <c r="AO441" i="3" s="1"/>
  <c r="AP441" i="3"/>
  <c r="AQ441" i="3" s="1"/>
  <c r="AP452" i="3"/>
  <c r="AQ452" i="3" s="1"/>
  <c r="AN452" i="3"/>
  <c r="AO452" i="3" s="1"/>
  <c r="AN454" i="3"/>
  <c r="AO454" i="3" s="1"/>
  <c r="AP454" i="3"/>
  <c r="AQ454" i="3" s="1"/>
  <c r="Q454" i="3"/>
  <c r="AP458" i="3"/>
  <c r="AQ458" i="3" s="1"/>
  <c r="AN458" i="3"/>
  <c r="AO458" i="3" s="1"/>
  <c r="AB458" i="3"/>
  <c r="AP461" i="3"/>
  <c r="AQ461" i="3" s="1"/>
  <c r="AN461" i="3"/>
  <c r="AO461" i="3" s="1"/>
  <c r="AP463" i="3"/>
  <c r="AQ463" i="3" s="1"/>
  <c r="AN463" i="3"/>
  <c r="AO463" i="3" s="1"/>
  <c r="AB465" i="3"/>
  <c r="AP465" i="3"/>
  <c r="AQ465" i="3" s="1"/>
  <c r="AN465" i="3"/>
  <c r="AO465" i="3" s="1"/>
  <c r="AP468" i="3"/>
  <c r="AQ468" i="3" s="1"/>
  <c r="AN468" i="3"/>
  <c r="AO468" i="3" s="1"/>
  <c r="AB471" i="3"/>
  <c r="AN471" i="3"/>
  <c r="AO471" i="3" s="1"/>
  <c r="AP471" i="3"/>
  <c r="AQ471" i="3" s="1"/>
  <c r="Q471" i="3"/>
  <c r="AP485" i="3"/>
  <c r="AQ485" i="3" s="1"/>
  <c r="AN485" i="3"/>
  <c r="AO485" i="3" s="1"/>
  <c r="AN487" i="3"/>
  <c r="AO487" i="3" s="1"/>
  <c r="AP487" i="3"/>
  <c r="AQ487" i="3" s="1"/>
  <c r="T487" i="3"/>
  <c r="AB488" i="3"/>
  <c r="AP488" i="3"/>
  <c r="AQ488" i="3" s="1"/>
  <c r="AN488" i="3"/>
  <c r="AO488" i="3" s="1"/>
  <c r="AP490" i="3"/>
  <c r="AQ490" i="3" s="1"/>
  <c r="AN490" i="3"/>
  <c r="AO490" i="3" s="1"/>
  <c r="T490" i="3"/>
  <c r="AP493" i="3"/>
  <c r="AQ493" i="3" s="1"/>
  <c r="AN493" i="3"/>
  <c r="AO493" i="3" s="1"/>
  <c r="AB493" i="3"/>
  <c r="AP497" i="3"/>
  <c r="AQ497" i="3" s="1"/>
  <c r="AN497" i="3"/>
  <c r="AO497" i="3" s="1"/>
  <c r="AN498" i="3"/>
  <c r="AO498" i="3" s="1"/>
  <c r="AP498" i="3"/>
  <c r="AQ498" i="3" s="1"/>
  <c r="T498" i="3"/>
  <c r="AN499" i="3"/>
  <c r="AO499" i="3" s="1"/>
  <c r="AP499" i="3"/>
  <c r="AQ499" i="3" s="1"/>
  <c r="T499" i="3"/>
  <c r="AN502" i="3"/>
  <c r="AO502" i="3" s="1"/>
  <c r="AP502" i="3"/>
  <c r="AQ502" i="3" s="1"/>
  <c r="AP504" i="3"/>
  <c r="AQ504" i="3" s="1"/>
  <c r="AN504" i="3"/>
  <c r="AO504" i="3" s="1"/>
  <c r="AB504" i="3"/>
  <c r="AN508" i="3"/>
  <c r="AO508" i="3" s="1"/>
  <c r="AP508" i="3"/>
  <c r="AQ508" i="3" s="1"/>
  <c r="AP519" i="3"/>
  <c r="AQ519" i="3" s="1"/>
  <c r="AN519" i="3"/>
  <c r="AO519" i="3" s="1"/>
  <c r="AN537" i="3"/>
  <c r="AO537" i="3" s="1"/>
  <c r="AP537" i="3"/>
  <c r="AQ537" i="3" s="1"/>
  <c r="AB537" i="3"/>
  <c r="AP547" i="3"/>
  <c r="AQ547" i="3" s="1"/>
  <c r="AN547" i="3"/>
  <c r="AO547" i="3" s="1"/>
  <c r="AP559" i="3"/>
  <c r="AQ559" i="3" s="1"/>
  <c r="AN559" i="3"/>
  <c r="AO559" i="3" s="1"/>
  <c r="T559" i="3"/>
  <c r="AN564" i="3"/>
  <c r="AO564" i="3" s="1"/>
  <c r="AP564" i="3"/>
  <c r="AQ564" i="3" s="1"/>
  <c r="AN580" i="3"/>
  <c r="AO580" i="3" s="1"/>
  <c r="AP580" i="3"/>
  <c r="AQ580" i="3" s="1"/>
  <c r="AP587" i="3"/>
  <c r="AQ587" i="3" s="1"/>
  <c r="AN587" i="3"/>
  <c r="AO587" i="3" s="1"/>
  <c r="AP590" i="3"/>
  <c r="AQ590" i="3" s="1"/>
  <c r="AN590" i="3"/>
  <c r="AO590" i="3" s="1"/>
  <c r="T590" i="3"/>
  <c r="Q591" i="3"/>
  <c r="AP591" i="3"/>
  <c r="AQ591" i="3" s="1"/>
  <c r="AN591" i="3"/>
  <c r="AO591" i="3" s="1"/>
  <c r="T591" i="3"/>
  <c r="AN597" i="3"/>
  <c r="AO597" i="3" s="1"/>
  <c r="AP597" i="3"/>
  <c r="AQ597" i="3" s="1"/>
  <c r="AP606" i="3"/>
  <c r="AQ606" i="3" s="1"/>
  <c r="AN606" i="3"/>
  <c r="AO606" i="3" s="1"/>
  <c r="Q606" i="3"/>
  <c r="AN612" i="3"/>
  <c r="AO612" i="3" s="1"/>
  <c r="AP612" i="3"/>
  <c r="AQ612" i="3" s="1"/>
  <c r="Q612" i="3"/>
  <c r="AP618" i="3"/>
  <c r="AQ618" i="3" s="1"/>
  <c r="AN618" i="3"/>
  <c r="AO618" i="3" s="1"/>
  <c r="AN621" i="3"/>
  <c r="AO621" i="3" s="1"/>
  <c r="AP621" i="3"/>
  <c r="AQ621" i="3" s="1"/>
  <c r="AN624" i="3"/>
  <c r="AO624" i="3" s="1"/>
  <c r="AP624" i="3"/>
  <c r="AQ624" i="3" s="1"/>
  <c r="AB626" i="3"/>
  <c r="AP626" i="3"/>
  <c r="AQ626" i="3" s="1"/>
  <c r="AN626" i="3"/>
  <c r="AO626" i="3" s="1"/>
  <c r="AP660" i="3"/>
  <c r="AQ660" i="3" s="1"/>
  <c r="AN660" i="3"/>
  <c r="AO660" i="3" s="1"/>
  <c r="AN662" i="3"/>
  <c r="AO662" i="3" s="1"/>
  <c r="AP662" i="3"/>
  <c r="AQ662" i="3" s="1"/>
  <c r="T664" i="3"/>
  <c r="AP664" i="3"/>
  <c r="AQ664" i="3" s="1"/>
  <c r="AN664" i="3"/>
  <c r="AO664" i="3" s="1"/>
  <c r="AN666" i="3"/>
  <c r="AO666" i="3" s="1"/>
  <c r="AP666" i="3"/>
  <c r="AQ666" i="3" s="1"/>
  <c r="AP668" i="3"/>
  <c r="AQ668" i="3" s="1"/>
  <c r="AN668" i="3"/>
  <c r="AO668" i="3" s="1"/>
  <c r="AN670" i="3"/>
  <c r="AO670" i="3" s="1"/>
  <c r="AP670" i="3"/>
  <c r="AQ670" i="3" s="1"/>
  <c r="AB676" i="3"/>
  <c r="AP676" i="3"/>
  <c r="AQ676" i="3" s="1"/>
  <c r="AN676" i="3"/>
  <c r="AO676" i="3" s="1"/>
  <c r="Q679" i="3"/>
  <c r="AN679" i="3"/>
  <c r="AO679" i="3" s="1"/>
  <c r="AP679" i="3"/>
  <c r="AQ679" i="3" s="1"/>
  <c r="AB679" i="3"/>
  <c r="AN681" i="3"/>
  <c r="AO681" i="3" s="1"/>
  <c r="AP681" i="3"/>
  <c r="AQ681" i="3" s="1"/>
  <c r="T686" i="3"/>
  <c r="AP686" i="3"/>
  <c r="AQ686" i="3" s="1"/>
  <c r="AN686" i="3"/>
  <c r="AO686" i="3" s="1"/>
  <c r="AP688" i="3"/>
  <c r="AQ688" i="3" s="1"/>
  <c r="AN688" i="3"/>
  <c r="AO688" i="3" s="1"/>
  <c r="T688" i="3"/>
  <c r="AP699" i="3"/>
  <c r="AQ699" i="3" s="1"/>
  <c r="AN699" i="3"/>
  <c r="AO699" i="3" s="1"/>
  <c r="AP702" i="3"/>
  <c r="AQ702" i="3" s="1"/>
  <c r="AN702" i="3"/>
  <c r="AO702" i="3" s="1"/>
  <c r="AP718" i="3"/>
  <c r="AQ718" i="3" s="1"/>
  <c r="AN718" i="3"/>
  <c r="AO718" i="3" s="1"/>
  <c r="AP720" i="3"/>
  <c r="AQ720" i="3" s="1"/>
  <c r="AN720" i="3"/>
  <c r="AO720" i="3" s="1"/>
  <c r="AN722" i="3"/>
  <c r="AO722" i="3" s="1"/>
  <c r="AP722" i="3"/>
  <c r="AQ722" i="3" s="1"/>
  <c r="AP725" i="3"/>
  <c r="AQ725" i="3" s="1"/>
  <c r="AN725" i="3"/>
  <c r="AO725" i="3" s="1"/>
  <c r="AP727" i="3"/>
  <c r="AQ727" i="3" s="1"/>
  <c r="AN727" i="3"/>
  <c r="AO727" i="3" s="1"/>
  <c r="AP729" i="3"/>
  <c r="AQ729" i="3" s="1"/>
  <c r="AN729" i="3"/>
  <c r="AO729" i="3" s="1"/>
  <c r="AN736" i="3"/>
  <c r="AO736" i="3" s="1"/>
  <c r="AP736" i="3"/>
  <c r="AQ736" i="3" s="1"/>
  <c r="AP746" i="3"/>
  <c r="AQ746" i="3" s="1"/>
  <c r="AN746" i="3"/>
  <c r="AO746" i="3" s="1"/>
  <c r="AB746" i="3"/>
  <c r="AP749" i="3"/>
  <c r="AQ749" i="3" s="1"/>
  <c r="AN749" i="3"/>
  <c r="AO749" i="3" s="1"/>
  <c r="AB749" i="3"/>
  <c r="AN757" i="3"/>
  <c r="AO757" i="3" s="1"/>
  <c r="AP757" i="3"/>
  <c r="AQ757" i="3" s="1"/>
  <c r="AB757" i="3"/>
  <c r="AN764" i="3"/>
  <c r="AO764" i="3" s="1"/>
  <c r="AP764" i="3"/>
  <c r="AQ764" i="3" s="1"/>
  <c r="AP774" i="3"/>
  <c r="AQ774" i="3" s="1"/>
  <c r="AN774" i="3"/>
  <c r="AO774" i="3" s="1"/>
  <c r="Q774" i="3"/>
  <c r="AN781" i="3"/>
  <c r="AO781" i="3" s="1"/>
  <c r="AP781" i="3"/>
  <c r="AQ781" i="3" s="1"/>
  <c r="AP785" i="3"/>
  <c r="AQ785" i="3" s="1"/>
  <c r="AN785" i="3"/>
  <c r="AO785" i="3" s="1"/>
  <c r="AP787" i="3"/>
  <c r="AQ787" i="3" s="1"/>
  <c r="AN787" i="3"/>
  <c r="AO787" i="3" s="1"/>
  <c r="AB787" i="3"/>
  <c r="AN790" i="3"/>
  <c r="AO790" i="3" s="1"/>
  <c r="AP790" i="3"/>
  <c r="AQ790" i="3" s="1"/>
  <c r="Q790" i="3"/>
  <c r="T790" i="3"/>
  <c r="AP793" i="3"/>
  <c r="AQ793" i="3" s="1"/>
  <c r="AN793" i="3"/>
  <c r="AO793" i="3" s="1"/>
  <c r="AP803" i="3"/>
  <c r="AQ803" i="3" s="1"/>
  <c r="AN803" i="3"/>
  <c r="AO803" i="3" s="1"/>
  <c r="AP819" i="3"/>
  <c r="AQ819" i="3" s="1"/>
  <c r="AN819" i="3"/>
  <c r="AO819" i="3" s="1"/>
  <c r="T824" i="3"/>
  <c r="AP824" i="3"/>
  <c r="AQ824" i="3" s="1"/>
  <c r="AN824" i="3"/>
  <c r="AO824" i="3" s="1"/>
  <c r="T826" i="3"/>
  <c r="AN826" i="3"/>
  <c r="AO826" i="3" s="1"/>
  <c r="AP826" i="3"/>
  <c r="AQ826" i="3" s="1"/>
  <c r="T828" i="3"/>
  <c r="AP828" i="3"/>
  <c r="AQ828" i="3" s="1"/>
  <c r="AN828" i="3"/>
  <c r="AO828" i="3" s="1"/>
  <c r="T830" i="3"/>
  <c r="AP830" i="3"/>
  <c r="AQ830" i="3" s="1"/>
  <c r="AN830" i="3"/>
  <c r="AO830" i="3" s="1"/>
  <c r="AN832" i="3"/>
  <c r="AO832" i="3" s="1"/>
  <c r="AP832" i="3"/>
  <c r="AQ832" i="3" s="1"/>
  <c r="T832" i="3"/>
  <c r="AN868" i="3"/>
  <c r="AO868" i="3" s="1"/>
  <c r="AP868" i="3"/>
  <c r="AQ868" i="3" s="1"/>
  <c r="AP880" i="3"/>
  <c r="AQ880" i="3" s="1"/>
  <c r="AN880" i="3"/>
  <c r="AO880" i="3" s="1"/>
  <c r="T880" i="3"/>
  <c r="AN881" i="3"/>
  <c r="AO881" i="3" s="1"/>
  <c r="AP881" i="3"/>
  <c r="AQ881" i="3" s="1"/>
  <c r="AB881" i="3"/>
  <c r="AP884" i="3"/>
  <c r="AQ884" i="3" s="1"/>
  <c r="AN884" i="3"/>
  <c r="AO884" i="3" s="1"/>
  <c r="T884" i="3"/>
  <c r="AN885" i="3"/>
  <c r="AO885" i="3" s="1"/>
  <c r="AP885" i="3"/>
  <c r="AQ885" i="3" s="1"/>
  <c r="AB885" i="3"/>
  <c r="AN891" i="3"/>
  <c r="AO891" i="3" s="1"/>
  <c r="AP891" i="3"/>
  <c r="AQ891" i="3" s="1"/>
  <c r="AP895" i="3"/>
  <c r="AQ895" i="3" s="1"/>
  <c r="AN895" i="3"/>
  <c r="AO895" i="3" s="1"/>
  <c r="T906" i="3"/>
  <c r="T919" i="3"/>
  <c r="AP922" i="3"/>
  <c r="AQ922" i="3" s="1"/>
  <c r="AN922" i="3"/>
  <c r="AO922" i="3" s="1"/>
  <c r="AP932" i="3"/>
  <c r="AQ932" i="3" s="1"/>
  <c r="AN932" i="3"/>
  <c r="AO932" i="3" s="1"/>
  <c r="T932" i="3"/>
  <c r="AB933" i="3"/>
  <c r="AN933" i="3"/>
  <c r="AO933" i="3" s="1"/>
  <c r="AP933" i="3"/>
  <c r="AQ933" i="3" s="1"/>
  <c r="T933" i="3"/>
  <c r="T940" i="3"/>
  <c r="AP996" i="3"/>
  <c r="AQ996" i="3" s="1"/>
  <c r="AN996" i="3"/>
  <c r="AO996" i="3" s="1"/>
  <c r="AP1010" i="3"/>
  <c r="AQ1010" i="3" s="1"/>
  <c r="AN1010" i="3"/>
  <c r="AO1010" i="3" s="1"/>
  <c r="Q1010" i="3"/>
  <c r="AB1010" i="3"/>
  <c r="AN1013" i="3"/>
  <c r="AO1013" i="3" s="1"/>
  <c r="AP1013" i="3"/>
  <c r="AQ1013" i="3" s="1"/>
  <c r="AN1023" i="3"/>
  <c r="AO1023" i="3" s="1"/>
  <c r="AP1023" i="3"/>
  <c r="AQ1023" i="3" s="1"/>
  <c r="AP1038" i="3"/>
  <c r="AQ1038" i="3" s="1"/>
  <c r="AN1038" i="3"/>
  <c r="AO1038" i="3" s="1"/>
  <c r="Q1038" i="3"/>
  <c r="T1038" i="3"/>
  <c r="AN1057" i="3"/>
  <c r="AO1057" i="3" s="1"/>
  <c r="AP1057" i="3"/>
  <c r="AQ1057" i="3" s="1"/>
  <c r="T1057" i="3"/>
  <c r="AN1072" i="3"/>
  <c r="AO1072" i="3" s="1"/>
  <c r="AP1072" i="3"/>
  <c r="AQ1072" i="3" s="1"/>
  <c r="Q1072" i="3"/>
  <c r="AB1072" i="3"/>
  <c r="AP19" i="3"/>
  <c r="AQ19" i="3" s="1"/>
  <c r="AN19" i="3"/>
  <c r="AO19" i="3" s="1"/>
  <c r="AP20" i="3"/>
  <c r="AQ20" i="3" s="1"/>
  <c r="AN20" i="3"/>
  <c r="AO20" i="3" s="1"/>
  <c r="AB20" i="3"/>
  <c r="T3" i="3"/>
  <c r="S3" i="3" s="1"/>
  <c r="AA3" i="3" s="1"/>
  <c r="AP3" i="3"/>
  <c r="AQ3" i="3" s="1"/>
  <c r="AN3" i="3"/>
  <c r="AO3" i="3" s="1"/>
  <c r="AN10" i="3"/>
  <c r="AO10" i="3" s="1"/>
  <c r="AP10" i="3"/>
  <c r="AQ10" i="3" s="1"/>
  <c r="AN13" i="3"/>
  <c r="AO13" i="3" s="1"/>
  <c r="AP13" i="3"/>
  <c r="AQ13" i="3" s="1"/>
  <c r="Q13" i="3"/>
  <c r="Q19" i="3"/>
  <c r="Q20" i="3"/>
  <c r="T21" i="3"/>
  <c r="T27" i="3"/>
  <c r="AB28" i="3"/>
  <c r="Q31" i="3"/>
  <c r="AP35" i="3"/>
  <c r="AQ35" i="3" s="1"/>
  <c r="AN35" i="3"/>
  <c r="AO35" i="3" s="1"/>
  <c r="AP36" i="3"/>
  <c r="AQ36" i="3" s="1"/>
  <c r="AN36" i="3"/>
  <c r="AO36" i="3" s="1"/>
  <c r="AB36" i="3"/>
  <c r="Q37" i="3"/>
  <c r="AP38" i="3"/>
  <c r="AQ38" i="3" s="1"/>
  <c r="AN38" i="3"/>
  <c r="AO38" i="3" s="1"/>
  <c r="AN43" i="3"/>
  <c r="AO43" i="3" s="1"/>
  <c r="AP43" i="3"/>
  <c r="AQ43" i="3" s="1"/>
  <c r="Q43" i="3"/>
  <c r="AP46" i="3"/>
  <c r="AQ46" i="3" s="1"/>
  <c r="AN46" i="3"/>
  <c r="AO46" i="3" s="1"/>
  <c r="AP47" i="3"/>
  <c r="AQ47" i="3" s="1"/>
  <c r="AN47" i="3"/>
  <c r="AO47" i="3" s="1"/>
  <c r="AB47" i="3"/>
  <c r="AN50" i="3"/>
  <c r="AO50" i="3" s="1"/>
  <c r="AP50" i="3"/>
  <c r="AQ50" i="3" s="1"/>
  <c r="AP51" i="3"/>
  <c r="AQ51" i="3" s="1"/>
  <c r="AN51" i="3"/>
  <c r="AO51" i="3" s="1"/>
  <c r="T51" i="3"/>
  <c r="AP52" i="3"/>
  <c r="AQ52" i="3" s="1"/>
  <c r="AN52" i="3"/>
  <c r="AO52" i="3" s="1"/>
  <c r="AB60" i="3"/>
  <c r="Q62" i="3"/>
  <c r="Q63" i="3"/>
  <c r="AP64" i="3"/>
  <c r="AQ64" i="3" s="1"/>
  <c r="AN64" i="3"/>
  <c r="AO64" i="3" s="1"/>
  <c r="AN65" i="3"/>
  <c r="AO65" i="3" s="1"/>
  <c r="AP65" i="3"/>
  <c r="AQ65" i="3" s="1"/>
  <c r="T65" i="3"/>
  <c r="Q66" i="3"/>
  <c r="Q69" i="3"/>
  <c r="Q73" i="3"/>
  <c r="AN73" i="3"/>
  <c r="AO73" i="3" s="1"/>
  <c r="AP73" i="3"/>
  <c r="AQ73" i="3" s="1"/>
  <c r="AP75" i="3"/>
  <c r="AQ75" i="3" s="1"/>
  <c r="AN75" i="3"/>
  <c r="AO75" i="3" s="1"/>
  <c r="Q75" i="3"/>
  <c r="Q91" i="3"/>
  <c r="AP91" i="3"/>
  <c r="AQ91" i="3" s="1"/>
  <c r="AN91" i="3"/>
  <c r="AO91" i="3" s="1"/>
  <c r="AP93" i="3"/>
  <c r="AQ93" i="3" s="1"/>
  <c r="AN93" i="3"/>
  <c r="AO93" i="3" s="1"/>
  <c r="T98" i="3"/>
  <c r="AN98" i="3"/>
  <c r="AO98" i="3" s="1"/>
  <c r="AP98" i="3"/>
  <c r="AQ98" i="3" s="1"/>
  <c r="AP100" i="3"/>
  <c r="AQ100" i="3" s="1"/>
  <c r="AN100" i="3"/>
  <c r="AO100" i="3" s="1"/>
  <c r="AP105" i="3"/>
  <c r="AQ105" i="3" s="1"/>
  <c r="AN105" i="3"/>
  <c r="AO105" i="3" s="1"/>
  <c r="AN107" i="3"/>
  <c r="AO107" i="3" s="1"/>
  <c r="AP107" i="3"/>
  <c r="AQ107" i="3" s="1"/>
  <c r="AN109" i="3"/>
  <c r="AO109" i="3" s="1"/>
  <c r="AP109" i="3"/>
  <c r="AQ109" i="3" s="1"/>
  <c r="T111" i="3"/>
  <c r="AP111" i="3"/>
  <c r="AQ111" i="3" s="1"/>
  <c r="AN111" i="3"/>
  <c r="AO111" i="3" s="1"/>
  <c r="AP113" i="3"/>
  <c r="AQ113" i="3" s="1"/>
  <c r="AN113" i="3"/>
  <c r="AO113" i="3" s="1"/>
  <c r="AP115" i="3"/>
  <c r="AQ115" i="3" s="1"/>
  <c r="AN115" i="3"/>
  <c r="AO115" i="3" s="1"/>
  <c r="T118" i="3"/>
  <c r="AP127" i="3"/>
  <c r="AQ127" i="3" s="1"/>
  <c r="AN127" i="3"/>
  <c r="AO127" i="3" s="1"/>
  <c r="T127" i="3"/>
  <c r="AP159" i="3"/>
  <c r="AQ159" i="3" s="1"/>
  <c r="AN159" i="3"/>
  <c r="AO159" i="3" s="1"/>
  <c r="AN161" i="3"/>
  <c r="AO161" i="3" s="1"/>
  <c r="AP161" i="3"/>
  <c r="AQ161" i="3" s="1"/>
  <c r="T166" i="3"/>
  <c r="AP166" i="3"/>
  <c r="AQ166" i="3" s="1"/>
  <c r="AN166" i="3"/>
  <c r="AO166" i="3" s="1"/>
  <c r="T168" i="3"/>
  <c r="AP168" i="3"/>
  <c r="AQ168" i="3" s="1"/>
  <c r="AN168" i="3"/>
  <c r="AO168" i="3" s="1"/>
  <c r="T170" i="3"/>
  <c r="AN170" i="3"/>
  <c r="AO170" i="3" s="1"/>
  <c r="AP170" i="3"/>
  <c r="AQ170" i="3" s="1"/>
  <c r="T172" i="3"/>
  <c r="AN172" i="3"/>
  <c r="AO172" i="3" s="1"/>
  <c r="AP172" i="3"/>
  <c r="AQ172" i="3" s="1"/>
  <c r="AP174" i="3"/>
  <c r="AQ174" i="3" s="1"/>
  <c r="AN174" i="3"/>
  <c r="AO174" i="3" s="1"/>
  <c r="T177" i="3"/>
  <c r="T180" i="3"/>
  <c r="AB189" i="3"/>
  <c r="AN189" i="3"/>
  <c r="AO189" i="3" s="1"/>
  <c r="AP189" i="3"/>
  <c r="AQ189" i="3" s="1"/>
  <c r="Q192" i="3"/>
  <c r="AP194" i="3"/>
  <c r="AQ194" i="3" s="1"/>
  <c r="AN194" i="3"/>
  <c r="AO194" i="3" s="1"/>
  <c r="AB196" i="3"/>
  <c r="AP196" i="3"/>
  <c r="AQ196" i="3" s="1"/>
  <c r="AN196" i="3"/>
  <c r="AO196" i="3" s="1"/>
  <c r="AB198" i="3"/>
  <c r="AP198" i="3"/>
  <c r="AQ198" i="3" s="1"/>
  <c r="AN198" i="3"/>
  <c r="AO198" i="3" s="1"/>
  <c r="Q198" i="3"/>
  <c r="AB214" i="3"/>
  <c r="AP214" i="3"/>
  <c r="AQ214" i="3" s="1"/>
  <c r="AN214" i="3"/>
  <c r="AO214" i="3" s="1"/>
  <c r="AB216" i="3"/>
  <c r="AP216" i="3"/>
  <c r="AQ216" i="3" s="1"/>
  <c r="AN216" i="3"/>
  <c r="AO216" i="3" s="1"/>
  <c r="AB221" i="3"/>
  <c r="AP221" i="3"/>
  <c r="AQ221" i="3" s="1"/>
  <c r="AN221" i="3"/>
  <c r="AO221" i="3" s="1"/>
  <c r="AB223" i="3"/>
  <c r="AP223" i="3"/>
  <c r="AQ223" i="3" s="1"/>
  <c r="AN223" i="3"/>
  <c r="AO223" i="3" s="1"/>
  <c r="AB225" i="3"/>
  <c r="AP225" i="3"/>
  <c r="AQ225" i="3" s="1"/>
  <c r="AN225" i="3"/>
  <c r="AO225" i="3" s="1"/>
  <c r="AB227" i="3"/>
  <c r="AP227" i="3"/>
  <c r="AQ227" i="3" s="1"/>
  <c r="AN227" i="3"/>
  <c r="AO227" i="3" s="1"/>
  <c r="AB229" i="3"/>
  <c r="AP229" i="3"/>
  <c r="AQ229" i="3" s="1"/>
  <c r="AN229" i="3"/>
  <c r="AO229" i="3" s="1"/>
  <c r="AB231" i="3"/>
  <c r="AP231" i="3"/>
  <c r="AQ231" i="3" s="1"/>
  <c r="AN231" i="3"/>
  <c r="AO231" i="3" s="1"/>
  <c r="AB233" i="3"/>
  <c r="AP233" i="3"/>
  <c r="AQ233" i="3" s="1"/>
  <c r="AN233" i="3"/>
  <c r="AO233" i="3" s="1"/>
  <c r="T238" i="3"/>
  <c r="T240" i="3"/>
  <c r="AP240" i="3"/>
  <c r="AQ240" i="3" s="1"/>
  <c r="AN240" i="3"/>
  <c r="AO240" i="3" s="1"/>
  <c r="T242" i="3"/>
  <c r="AP242" i="3"/>
  <c r="AQ242" i="3" s="1"/>
  <c r="AN242" i="3"/>
  <c r="AO242" i="3" s="1"/>
  <c r="AP244" i="3"/>
  <c r="AQ244" i="3" s="1"/>
  <c r="AN244" i="3"/>
  <c r="AO244" i="3" s="1"/>
  <c r="AP246" i="3"/>
  <c r="AQ246" i="3" s="1"/>
  <c r="AN246" i="3"/>
  <c r="AO246" i="3" s="1"/>
  <c r="T251" i="3"/>
  <c r="T253" i="3"/>
  <c r="AP253" i="3"/>
  <c r="AQ253" i="3" s="1"/>
  <c r="AN253" i="3"/>
  <c r="AO253" i="3" s="1"/>
  <c r="T255" i="3"/>
  <c r="AP255" i="3"/>
  <c r="AQ255" i="3" s="1"/>
  <c r="AN255" i="3"/>
  <c r="AO255" i="3" s="1"/>
  <c r="AP257" i="3"/>
  <c r="AQ257" i="3" s="1"/>
  <c r="AN257" i="3"/>
  <c r="AO257" i="3" s="1"/>
  <c r="T257" i="3"/>
  <c r="AP274" i="3"/>
  <c r="AQ274" i="3" s="1"/>
  <c r="AN274" i="3"/>
  <c r="AO274" i="3" s="1"/>
  <c r="T275" i="3"/>
  <c r="T278" i="3"/>
  <c r="AP280" i="3"/>
  <c r="AQ280" i="3" s="1"/>
  <c r="AN280" i="3"/>
  <c r="AO280" i="3" s="1"/>
  <c r="T281" i="3"/>
  <c r="T286" i="3"/>
  <c r="AP288" i="3"/>
  <c r="AQ288" i="3" s="1"/>
  <c r="AN288" i="3"/>
  <c r="AO288" i="3" s="1"/>
  <c r="T288" i="3"/>
  <c r="AP296" i="3"/>
  <c r="AQ296" i="3" s="1"/>
  <c r="AN296" i="3"/>
  <c r="AO296" i="3" s="1"/>
  <c r="AP299" i="3"/>
  <c r="AQ299" i="3" s="1"/>
  <c r="AN299" i="3"/>
  <c r="AO299" i="3" s="1"/>
  <c r="AP301" i="3"/>
  <c r="AQ301" i="3" s="1"/>
  <c r="AN301" i="3"/>
  <c r="AO301" i="3" s="1"/>
  <c r="T301" i="3"/>
  <c r="Q305" i="3"/>
  <c r="AP312" i="3"/>
  <c r="AQ312" i="3" s="1"/>
  <c r="AN312" i="3"/>
  <c r="AO312" i="3" s="1"/>
  <c r="AP315" i="3"/>
  <c r="AQ315" i="3" s="1"/>
  <c r="AN315" i="3"/>
  <c r="AO315" i="3" s="1"/>
  <c r="AP320" i="3"/>
  <c r="AQ320" i="3" s="1"/>
  <c r="AN320" i="3"/>
  <c r="AO320" i="3" s="1"/>
  <c r="AP321" i="3"/>
  <c r="AQ321" i="3" s="1"/>
  <c r="AN321" i="3"/>
  <c r="AO321" i="3" s="1"/>
  <c r="AP325" i="3"/>
  <c r="AQ325" i="3" s="1"/>
  <c r="AN325" i="3"/>
  <c r="AO325" i="3" s="1"/>
  <c r="T328" i="3"/>
  <c r="AP328" i="3"/>
  <c r="AQ328" i="3" s="1"/>
  <c r="AN328" i="3"/>
  <c r="AO328" i="3" s="1"/>
  <c r="AP333" i="3"/>
  <c r="AQ333" i="3" s="1"/>
  <c r="AN333" i="3"/>
  <c r="AO333" i="3" s="1"/>
  <c r="T333" i="3"/>
  <c r="AP350" i="3"/>
  <c r="AQ350" i="3" s="1"/>
  <c r="AN350" i="3"/>
  <c r="AO350" i="3" s="1"/>
  <c r="AN355" i="3"/>
  <c r="AO355" i="3" s="1"/>
  <c r="AP355" i="3"/>
  <c r="AQ355" i="3" s="1"/>
  <c r="AP357" i="3"/>
  <c r="AQ357" i="3" s="1"/>
  <c r="AN357" i="3"/>
  <c r="AO357" i="3" s="1"/>
  <c r="AP360" i="3"/>
  <c r="AQ360" i="3" s="1"/>
  <c r="AN360" i="3"/>
  <c r="AO360" i="3" s="1"/>
  <c r="AP362" i="3"/>
  <c r="AQ362" i="3" s="1"/>
  <c r="AN362" i="3"/>
  <c r="AO362" i="3" s="1"/>
  <c r="AP364" i="3"/>
  <c r="AQ364" i="3" s="1"/>
  <c r="AN364" i="3"/>
  <c r="AO364" i="3" s="1"/>
  <c r="T367" i="3"/>
  <c r="T369" i="3"/>
  <c r="AP369" i="3"/>
  <c r="AQ369" i="3" s="1"/>
  <c r="AN369" i="3"/>
  <c r="AO369" i="3" s="1"/>
  <c r="AN371" i="3"/>
  <c r="AO371" i="3" s="1"/>
  <c r="AP371" i="3"/>
  <c r="AQ371" i="3" s="1"/>
  <c r="T374" i="3"/>
  <c r="T379" i="3"/>
  <c r="AP381" i="3"/>
  <c r="AQ381" i="3" s="1"/>
  <c r="AN381" i="3"/>
  <c r="AO381" i="3" s="1"/>
  <c r="AN384" i="3"/>
  <c r="AO384" i="3" s="1"/>
  <c r="AP384" i="3"/>
  <c r="AQ384" i="3" s="1"/>
  <c r="AN386" i="3"/>
  <c r="AO386" i="3" s="1"/>
  <c r="AP386" i="3"/>
  <c r="AQ386" i="3" s="1"/>
  <c r="AP388" i="3"/>
  <c r="AQ388" i="3" s="1"/>
  <c r="AN388" i="3"/>
  <c r="AO388" i="3" s="1"/>
  <c r="AN390" i="3"/>
  <c r="AO390" i="3" s="1"/>
  <c r="AP390" i="3"/>
  <c r="AQ390" i="3" s="1"/>
  <c r="AP392" i="3"/>
  <c r="AQ392" i="3" s="1"/>
  <c r="AN392" i="3"/>
  <c r="AO392" i="3" s="1"/>
  <c r="AP394" i="3"/>
  <c r="AQ394" i="3" s="1"/>
  <c r="AN394" i="3"/>
  <c r="AO394" i="3" s="1"/>
  <c r="AP396" i="3"/>
  <c r="AQ396" i="3" s="1"/>
  <c r="AN396" i="3"/>
  <c r="AO396" i="3" s="1"/>
  <c r="AP398" i="3"/>
  <c r="AQ398" i="3" s="1"/>
  <c r="AN398" i="3"/>
  <c r="AO398" i="3" s="1"/>
  <c r="AN400" i="3"/>
  <c r="AO400" i="3" s="1"/>
  <c r="AP400" i="3"/>
  <c r="AQ400" i="3" s="1"/>
  <c r="AN402" i="3"/>
  <c r="AO402" i="3" s="1"/>
  <c r="AP402" i="3"/>
  <c r="AQ402" i="3" s="1"/>
  <c r="AP408" i="3"/>
  <c r="AQ408" i="3" s="1"/>
  <c r="AN408" i="3"/>
  <c r="AO408" i="3" s="1"/>
  <c r="Q411" i="3"/>
  <c r="AP412" i="3"/>
  <c r="AQ412" i="3" s="1"/>
  <c r="AN412" i="3"/>
  <c r="AO412" i="3" s="1"/>
  <c r="AP413" i="3"/>
  <c r="AQ413" i="3" s="1"/>
  <c r="AN413" i="3"/>
  <c r="AO413" i="3" s="1"/>
  <c r="Q414" i="3"/>
  <c r="AP415" i="3"/>
  <c r="AQ415" i="3" s="1"/>
  <c r="AN415" i="3"/>
  <c r="AO415" i="3" s="1"/>
  <c r="AB415" i="3"/>
  <c r="Q418" i="3"/>
  <c r="T419" i="3"/>
  <c r="Q427" i="3"/>
  <c r="AP430" i="3"/>
  <c r="AQ430" i="3" s="1"/>
  <c r="AN430" i="3"/>
  <c r="AO430" i="3" s="1"/>
  <c r="T430" i="3"/>
  <c r="AP444" i="3"/>
  <c r="AQ444" i="3" s="1"/>
  <c r="AN444" i="3"/>
  <c r="AO444" i="3" s="1"/>
  <c r="Q444" i="3"/>
  <c r="T454" i="3"/>
  <c r="Q458" i="3"/>
  <c r="Q459" i="3"/>
  <c r="AP459" i="3"/>
  <c r="AQ459" i="3" s="1"/>
  <c r="AN459" i="3"/>
  <c r="AO459" i="3" s="1"/>
  <c r="AP460" i="3"/>
  <c r="AQ460" i="3" s="1"/>
  <c r="AN460" i="3"/>
  <c r="AO460" i="3" s="1"/>
  <c r="Q468" i="3"/>
  <c r="Q470" i="3"/>
  <c r="AN470" i="3"/>
  <c r="AO470" i="3" s="1"/>
  <c r="AP470" i="3"/>
  <c r="AQ470" i="3" s="1"/>
  <c r="T470" i="3"/>
  <c r="T471" i="3"/>
  <c r="AB473" i="3"/>
  <c r="AN473" i="3"/>
  <c r="AO473" i="3" s="1"/>
  <c r="AP473" i="3"/>
  <c r="AQ473" i="3" s="1"/>
  <c r="AP475" i="3"/>
  <c r="AQ475" i="3" s="1"/>
  <c r="AN475" i="3"/>
  <c r="AO475" i="3" s="1"/>
  <c r="AP478" i="3"/>
  <c r="AQ478" i="3" s="1"/>
  <c r="AN478" i="3"/>
  <c r="AO478" i="3" s="1"/>
  <c r="AB481" i="3"/>
  <c r="AP481" i="3"/>
  <c r="AQ481" i="3" s="1"/>
  <c r="AN481" i="3"/>
  <c r="AO481" i="3" s="1"/>
  <c r="Q487" i="3"/>
  <c r="T493" i="3"/>
  <c r="AP495" i="3"/>
  <c r="AQ495" i="3" s="1"/>
  <c r="AN495" i="3"/>
  <c r="AO495" i="3" s="1"/>
  <c r="Q497" i="3"/>
  <c r="Q498" i="3"/>
  <c r="AP501" i="3"/>
  <c r="AQ501" i="3" s="1"/>
  <c r="AN501" i="3"/>
  <c r="AO501" i="3" s="1"/>
  <c r="AB501" i="3"/>
  <c r="Q504" i="3"/>
  <c r="AN505" i="3"/>
  <c r="AO505" i="3" s="1"/>
  <c r="AP505" i="3"/>
  <c r="AQ505" i="3" s="1"/>
  <c r="AP506" i="3"/>
  <c r="AQ506" i="3" s="1"/>
  <c r="AN506" i="3"/>
  <c r="AO506" i="3" s="1"/>
  <c r="T506" i="3"/>
  <c r="AP507" i="3"/>
  <c r="AQ507" i="3" s="1"/>
  <c r="AN507" i="3"/>
  <c r="AO507" i="3" s="1"/>
  <c r="T507" i="3"/>
  <c r="AP510" i="3"/>
  <c r="AQ510" i="3" s="1"/>
  <c r="AN510" i="3"/>
  <c r="AO510" i="3" s="1"/>
  <c r="AN512" i="3"/>
  <c r="AO512" i="3" s="1"/>
  <c r="AP512" i="3"/>
  <c r="AQ512" i="3" s="1"/>
  <c r="AB512" i="3"/>
  <c r="AN516" i="3"/>
  <c r="AO516" i="3" s="1"/>
  <c r="AP516" i="3"/>
  <c r="AQ516" i="3" s="1"/>
  <c r="AN525" i="3"/>
  <c r="AO525" i="3" s="1"/>
  <c r="AP525" i="3"/>
  <c r="AQ525" i="3" s="1"/>
  <c r="AB525" i="3"/>
  <c r="AN528" i="3"/>
  <c r="AO528" i="3" s="1"/>
  <c r="AP528" i="3"/>
  <c r="AQ528" i="3" s="1"/>
  <c r="T528" i="3"/>
  <c r="AN529" i="3"/>
  <c r="AO529" i="3" s="1"/>
  <c r="AP529" i="3"/>
  <c r="AQ529" i="3" s="1"/>
  <c r="Q529" i="3"/>
  <c r="AN533" i="3"/>
  <c r="AO533" i="3" s="1"/>
  <c r="AP533" i="3"/>
  <c r="AQ533" i="3" s="1"/>
  <c r="AB533" i="3"/>
  <c r="Q537" i="3"/>
  <c r="AP538" i="3"/>
  <c r="AQ538" i="3" s="1"/>
  <c r="AN538" i="3"/>
  <c r="AO538" i="3" s="1"/>
  <c r="AN540" i="3"/>
  <c r="AO540" i="3" s="1"/>
  <c r="AP540" i="3"/>
  <c r="AQ540" i="3" s="1"/>
  <c r="T540" i="3"/>
  <c r="AN541" i="3"/>
  <c r="AO541" i="3" s="1"/>
  <c r="AP541" i="3"/>
  <c r="AQ541" i="3" s="1"/>
  <c r="Q541" i="3"/>
  <c r="AN553" i="3"/>
  <c r="AO553" i="3" s="1"/>
  <c r="AP553" i="3"/>
  <c r="AQ553" i="3" s="1"/>
  <c r="AB553" i="3"/>
  <c r="Q559" i="3"/>
  <c r="AP563" i="3"/>
  <c r="AQ563" i="3" s="1"/>
  <c r="AN563" i="3"/>
  <c r="AO563" i="3" s="1"/>
  <c r="Q564" i="3"/>
  <c r="AP570" i="3"/>
  <c r="AQ570" i="3" s="1"/>
  <c r="AN570" i="3"/>
  <c r="AO570" i="3" s="1"/>
  <c r="AN572" i="3"/>
  <c r="AO572" i="3" s="1"/>
  <c r="AP572" i="3"/>
  <c r="AQ572" i="3" s="1"/>
  <c r="Q587" i="3"/>
  <c r="AN589" i="3"/>
  <c r="AO589" i="3" s="1"/>
  <c r="AP589" i="3"/>
  <c r="AQ589" i="3" s="1"/>
  <c r="T589" i="3"/>
  <c r="Q590" i="3"/>
  <c r="AN596" i="3"/>
  <c r="AO596" i="3" s="1"/>
  <c r="AP596" i="3"/>
  <c r="AQ596" i="3" s="1"/>
  <c r="AP599" i="3"/>
  <c r="AQ599" i="3" s="1"/>
  <c r="AN599" i="3"/>
  <c r="AO599" i="3" s="1"/>
  <c r="Q599" i="3"/>
  <c r="T606" i="3"/>
  <c r="AB614" i="3"/>
  <c r="AP614" i="3"/>
  <c r="AQ614" i="3" s="1"/>
  <c r="AN614" i="3"/>
  <c r="AO614" i="3" s="1"/>
  <c r="AB617" i="3"/>
  <c r="AN617" i="3"/>
  <c r="AO617" i="3" s="1"/>
  <c r="AP617" i="3"/>
  <c r="AQ617" i="3" s="1"/>
  <c r="Q618" i="3"/>
  <c r="AB620" i="3"/>
  <c r="AN620" i="3"/>
  <c r="AO620" i="3" s="1"/>
  <c r="AP620" i="3"/>
  <c r="AQ620" i="3" s="1"/>
  <c r="T620" i="3"/>
  <c r="T626" i="3"/>
  <c r="AP628" i="3"/>
  <c r="AQ628" i="3" s="1"/>
  <c r="AN628" i="3"/>
  <c r="AO628" i="3" s="1"/>
  <c r="T628" i="3"/>
  <c r="AN634" i="3"/>
  <c r="AO634" i="3" s="1"/>
  <c r="AP634" i="3"/>
  <c r="AQ634" i="3" s="1"/>
  <c r="AP637" i="3"/>
  <c r="AQ637" i="3" s="1"/>
  <c r="AN637" i="3"/>
  <c r="AO637" i="3" s="1"/>
  <c r="AN642" i="3"/>
  <c r="AO642" i="3" s="1"/>
  <c r="AP642" i="3"/>
  <c r="AQ642" i="3" s="1"/>
  <c r="AP649" i="3"/>
  <c r="AQ649" i="3" s="1"/>
  <c r="AN649" i="3"/>
  <c r="AO649" i="3" s="1"/>
  <c r="AN651" i="3"/>
  <c r="AO651" i="3" s="1"/>
  <c r="AP651" i="3"/>
  <c r="AQ651" i="3" s="1"/>
  <c r="AP653" i="3"/>
  <c r="AQ653" i="3" s="1"/>
  <c r="AN653" i="3"/>
  <c r="AO653" i="3" s="1"/>
  <c r="T655" i="3"/>
  <c r="AN655" i="3"/>
  <c r="AO655" i="3" s="1"/>
  <c r="AP655" i="3"/>
  <c r="AQ655" i="3" s="1"/>
  <c r="AP657" i="3"/>
  <c r="AQ657" i="3" s="1"/>
  <c r="AN657" i="3"/>
  <c r="AO657" i="3" s="1"/>
  <c r="AB672" i="3"/>
  <c r="AP672" i="3"/>
  <c r="AQ672" i="3" s="1"/>
  <c r="AN672" i="3"/>
  <c r="AO672" i="3" s="1"/>
  <c r="Q675" i="3"/>
  <c r="AN675" i="3"/>
  <c r="AO675" i="3" s="1"/>
  <c r="AP675" i="3"/>
  <c r="AQ675" i="3" s="1"/>
  <c r="Q676" i="3"/>
  <c r="T694" i="3"/>
  <c r="AP694" i="3"/>
  <c r="AQ694" i="3" s="1"/>
  <c r="AN694" i="3"/>
  <c r="AO694" i="3" s="1"/>
  <c r="AP696" i="3"/>
  <c r="AQ696" i="3" s="1"/>
  <c r="AN696" i="3"/>
  <c r="AO696" i="3" s="1"/>
  <c r="AP698" i="3"/>
  <c r="AQ698" i="3" s="1"/>
  <c r="AN698" i="3"/>
  <c r="AO698" i="3" s="1"/>
  <c r="T699" i="3"/>
  <c r="AP704" i="3"/>
  <c r="AQ704" i="3" s="1"/>
  <c r="AN704" i="3"/>
  <c r="AO704" i="3" s="1"/>
  <c r="AP706" i="3"/>
  <c r="AQ706" i="3" s="1"/>
  <c r="AN706" i="3"/>
  <c r="AO706" i="3" s="1"/>
  <c r="AP709" i="3"/>
  <c r="AQ709" i="3" s="1"/>
  <c r="AN709" i="3"/>
  <c r="AO709" i="3" s="1"/>
  <c r="T709" i="3"/>
  <c r="AP743" i="3"/>
  <c r="AQ743" i="3" s="1"/>
  <c r="AN743" i="3"/>
  <c r="AO743" i="3" s="1"/>
  <c r="AP747" i="3"/>
  <c r="AQ747" i="3" s="1"/>
  <c r="AN747" i="3"/>
  <c r="AO747" i="3" s="1"/>
  <c r="AP748" i="3"/>
  <c r="AQ748" i="3" s="1"/>
  <c r="AN748" i="3"/>
  <c r="AO748" i="3" s="1"/>
  <c r="T748" i="3"/>
  <c r="AP763" i="3"/>
  <c r="AQ763" i="3" s="1"/>
  <c r="AN763" i="3"/>
  <c r="AO763" i="3" s="1"/>
  <c r="AB763" i="3"/>
  <c r="AP766" i="3"/>
  <c r="AQ766" i="3" s="1"/>
  <c r="AN766" i="3"/>
  <c r="AO766" i="3" s="1"/>
  <c r="T766" i="3"/>
  <c r="AN767" i="3"/>
  <c r="AO767" i="3" s="1"/>
  <c r="AP767" i="3"/>
  <c r="AQ767" i="3" s="1"/>
  <c r="AN770" i="3"/>
  <c r="AO770" i="3" s="1"/>
  <c r="AP770" i="3"/>
  <c r="AQ770" i="3" s="1"/>
  <c r="Q770" i="3"/>
  <c r="AP777" i="3"/>
  <c r="AQ777" i="3" s="1"/>
  <c r="AN777" i="3"/>
  <c r="AO777" i="3" s="1"/>
  <c r="AP784" i="3"/>
  <c r="AQ784" i="3" s="1"/>
  <c r="AN784" i="3"/>
  <c r="AO784" i="3" s="1"/>
  <c r="T784" i="3"/>
  <c r="AN792" i="3"/>
  <c r="AO792" i="3" s="1"/>
  <c r="AP792" i="3"/>
  <c r="AQ792" i="3" s="1"/>
  <c r="T792" i="3"/>
  <c r="AP805" i="3"/>
  <c r="AQ805" i="3" s="1"/>
  <c r="AN805" i="3"/>
  <c r="AO805" i="3" s="1"/>
  <c r="T808" i="3"/>
  <c r="AN808" i="3"/>
  <c r="AO808" i="3" s="1"/>
  <c r="AP808" i="3"/>
  <c r="AQ808" i="3" s="1"/>
  <c r="T810" i="3"/>
  <c r="AN810" i="3"/>
  <c r="AO810" i="3" s="1"/>
  <c r="AP810" i="3"/>
  <c r="AQ810" i="3" s="1"/>
  <c r="T812" i="3"/>
  <c r="AN812" i="3"/>
  <c r="AO812" i="3" s="1"/>
  <c r="AP812" i="3"/>
  <c r="AQ812" i="3" s="1"/>
  <c r="T814" i="3"/>
  <c r="AP814" i="3"/>
  <c r="AQ814" i="3" s="1"/>
  <c r="AN814" i="3"/>
  <c r="AO814" i="3" s="1"/>
  <c r="AN816" i="3"/>
  <c r="AO816" i="3" s="1"/>
  <c r="AP816" i="3"/>
  <c r="AQ816" i="3" s="1"/>
  <c r="T816" i="3"/>
  <c r="AP865" i="3"/>
  <c r="AQ865" i="3" s="1"/>
  <c r="AN865" i="3"/>
  <c r="AO865" i="3" s="1"/>
  <c r="Q865" i="3"/>
  <c r="AP876" i="3"/>
  <c r="AQ876" i="3" s="1"/>
  <c r="AN876" i="3"/>
  <c r="AO876" i="3" s="1"/>
  <c r="T876" i="3"/>
  <c r="AN877" i="3"/>
  <c r="AO877" i="3" s="1"/>
  <c r="AP877" i="3"/>
  <c r="AQ877" i="3" s="1"/>
  <c r="AN883" i="3"/>
  <c r="AO883" i="3" s="1"/>
  <c r="AP883" i="3"/>
  <c r="AQ883" i="3" s="1"/>
  <c r="AB883" i="3"/>
  <c r="AP911" i="3"/>
  <c r="AQ911" i="3" s="1"/>
  <c r="AN911" i="3"/>
  <c r="AO911" i="3" s="1"/>
  <c r="AN939" i="3"/>
  <c r="AO939" i="3" s="1"/>
  <c r="AP939" i="3"/>
  <c r="AQ939" i="3" s="1"/>
  <c r="AB939" i="3"/>
  <c r="AP957" i="3"/>
  <c r="AQ957" i="3" s="1"/>
  <c r="AN957" i="3"/>
  <c r="AO957" i="3" s="1"/>
  <c r="Q957" i="3"/>
  <c r="AB957" i="3"/>
  <c r="AP960" i="3"/>
  <c r="AQ960" i="3" s="1"/>
  <c r="AN960" i="3"/>
  <c r="AO960" i="3" s="1"/>
  <c r="T960" i="3"/>
  <c r="AP966" i="3"/>
  <c r="AQ966" i="3" s="1"/>
  <c r="AN966" i="3"/>
  <c r="AO966" i="3" s="1"/>
  <c r="Q966" i="3"/>
  <c r="T966" i="3"/>
  <c r="AP972" i="3"/>
  <c r="AQ972" i="3" s="1"/>
  <c r="AN972" i="3"/>
  <c r="AO972" i="3" s="1"/>
  <c r="AP975" i="3"/>
  <c r="AQ975" i="3" s="1"/>
  <c r="AN975" i="3"/>
  <c r="AO975" i="3" s="1"/>
  <c r="Q975" i="3"/>
  <c r="T975" i="3"/>
  <c r="AN978" i="3"/>
  <c r="AO978" i="3" s="1"/>
  <c r="AP978" i="3"/>
  <c r="AQ978" i="3" s="1"/>
  <c r="AN993" i="3"/>
  <c r="AO993" i="3" s="1"/>
  <c r="AP993" i="3"/>
  <c r="AQ993" i="3" s="1"/>
  <c r="Q993" i="3"/>
  <c r="T993" i="3"/>
  <c r="AN1019" i="3"/>
  <c r="AO1019" i="3" s="1"/>
  <c r="AP1019" i="3"/>
  <c r="AQ1019" i="3" s="1"/>
  <c r="Q1019" i="3"/>
  <c r="T1019" i="3"/>
  <c r="AB1031" i="3"/>
  <c r="AN1031" i="3"/>
  <c r="AO1031" i="3" s="1"/>
  <c r="AP1031" i="3"/>
  <c r="AQ1031" i="3" s="1"/>
  <c r="Q1031" i="3"/>
  <c r="T1031" i="3"/>
  <c r="Q1034" i="3"/>
  <c r="AP1034" i="3"/>
  <c r="AQ1034" i="3" s="1"/>
  <c r="AN1034" i="3"/>
  <c r="AO1034" i="3" s="1"/>
  <c r="AP1043" i="3"/>
  <c r="AQ1043" i="3" s="1"/>
  <c r="AN1043" i="3"/>
  <c r="AO1043" i="3" s="1"/>
  <c r="T1043" i="3"/>
  <c r="AP1051" i="3"/>
  <c r="AQ1051" i="3" s="1"/>
  <c r="AN1051" i="3"/>
  <c r="AO1051" i="3" s="1"/>
  <c r="Q1051" i="3"/>
  <c r="T1051" i="3"/>
  <c r="AP1054" i="3"/>
  <c r="AQ1054" i="3" s="1"/>
  <c r="AN1054" i="3"/>
  <c r="AO1054" i="3" s="1"/>
  <c r="T1054" i="3"/>
  <c r="AN1069" i="3"/>
  <c r="AO1069" i="3" s="1"/>
  <c r="AP1069" i="3"/>
  <c r="AQ1069" i="3" s="1"/>
  <c r="Q1069" i="3"/>
  <c r="T1069" i="3"/>
  <c r="AP1083" i="3"/>
  <c r="AQ1083" i="3" s="1"/>
  <c r="AN1083" i="3"/>
  <c r="AO1083" i="3" s="1"/>
  <c r="Q1083" i="3"/>
  <c r="T1083" i="3"/>
  <c r="AP1086" i="3"/>
  <c r="AQ1086" i="3" s="1"/>
  <c r="AN1086" i="3"/>
  <c r="AO1086" i="3" s="1"/>
  <c r="T1086" i="3"/>
  <c r="AP1092" i="3"/>
  <c r="AQ1092" i="3" s="1"/>
  <c r="AN1092" i="3"/>
  <c r="AO1092" i="3" s="1"/>
  <c r="T5" i="3"/>
  <c r="AO5" i="3"/>
  <c r="AQ5" i="3"/>
  <c r="T7" i="3"/>
  <c r="AN7" i="3"/>
  <c r="AO7" i="3" s="1"/>
  <c r="AP7" i="3"/>
  <c r="AQ7" i="3" s="1"/>
  <c r="T9" i="3"/>
  <c r="AP9" i="3"/>
  <c r="AQ9" i="3" s="1"/>
  <c r="AN9" i="3"/>
  <c r="AO9" i="3" s="1"/>
  <c r="AN12" i="3"/>
  <c r="AO12" i="3" s="1"/>
  <c r="AP12" i="3"/>
  <c r="AQ12" i="3" s="1"/>
  <c r="Q12" i="3"/>
  <c r="T13" i="3"/>
  <c r="AP16" i="3"/>
  <c r="AQ16" i="3" s="1"/>
  <c r="AN16" i="3"/>
  <c r="AO16" i="3" s="1"/>
  <c r="AP17" i="3"/>
  <c r="AQ17" i="3" s="1"/>
  <c r="AN17" i="3"/>
  <c r="AO17" i="3" s="1"/>
  <c r="T17" i="3"/>
  <c r="AN18" i="3"/>
  <c r="AO18" i="3" s="1"/>
  <c r="AP18" i="3"/>
  <c r="AQ18" i="3" s="1"/>
  <c r="T19" i="3"/>
  <c r="AN26" i="3"/>
  <c r="AO26" i="3" s="1"/>
  <c r="AP26" i="3"/>
  <c r="AQ26" i="3" s="1"/>
  <c r="AP29" i="3"/>
  <c r="AQ29" i="3" s="1"/>
  <c r="AN29" i="3"/>
  <c r="AO29" i="3" s="1"/>
  <c r="Q29" i="3"/>
  <c r="AB32" i="3"/>
  <c r="AB33" i="3"/>
  <c r="Q35" i="3"/>
  <c r="Q36" i="3"/>
  <c r="T37" i="3"/>
  <c r="T43" i="3"/>
  <c r="AB44" i="3"/>
  <c r="Q46" i="3"/>
  <c r="Q47" i="3"/>
  <c r="AP48" i="3"/>
  <c r="AQ48" i="3" s="1"/>
  <c r="AN48" i="3"/>
  <c r="AO48" i="3" s="1"/>
  <c r="AP49" i="3"/>
  <c r="AQ49" i="3" s="1"/>
  <c r="AN49" i="3"/>
  <c r="AO49" i="3" s="1"/>
  <c r="T49" i="3"/>
  <c r="Q50" i="3"/>
  <c r="Q51" i="3"/>
  <c r="AP55" i="3"/>
  <c r="AQ55" i="3" s="1"/>
  <c r="AN55" i="3"/>
  <c r="AO55" i="3" s="1"/>
  <c r="AB55" i="3"/>
  <c r="AB56" i="3"/>
  <c r="AB59" i="3"/>
  <c r="AN61" i="3"/>
  <c r="AO61" i="3" s="1"/>
  <c r="AP61" i="3"/>
  <c r="AQ61" i="3" s="1"/>
  <c r="T62" i="3"/>
  <c r="T63" i="3"/>
  <c r="Q64" i="3"/>
  <c r="Q65" i="3"/>
  <c r="AB82" i="3"/>
  <c r="AP82" i="3"/>
  <c r="AQ82" i="3" s="1"/>
  <c r="AN82" i="3"/>
  <c r="AO82" i="3" s="1"/>
  <c r="AB84" i="3"/>
  <c r="AN84" i="3"/>
  <c r="AO84" i="3" s="1"/>
  <c r="AP84" i="3"/>
  <c r="AQ84" i="3" s="1"/>
  <c r="AB86" i="3"/>
  <c r="AP86" i="3"/>
  <c r="AQ86" i="3" s="1"/>
  <c r="AN86" i="3"/>
  <c r="AO86" i="3" s="1"/>
  <c r="AB88" i="3"/>
  <c r="AP88" i="3"/>
  <c r="AQ88" i="3" s="1"/>
  <c r="AN88" i="3"/>
  <c r="AO88" i="3" s="1"/>
  <c r="Q93" i="3"/>
  <c r="Q95" i="3"/>
  <c r="AP95" i="3"/>
  <c r="AQ95" i="3" s="1"/>
  <c r="AN95" i="3"/>
  <c r="AO95" i="3" s="1"/>
  <c r="AP97" i="3"/>
  <c r="AQ97" i="3" s="1"/>
  <c r="AN97" i="3"/>
  <c r="AO97" i="3" s="1"/>
  <c r="T100" i="3"/>
  <c r="T102" i="3"/>
  <c r="AP102" i="3"/>
  <c r="AQ102" i="3" s="1"/>
  <c r="AN102" i="3"/>
  <c r="AO102" i="3" s="1"/>
  <c r="AP117" i="3"/>
  <c r="AQ117" i="3" s="1"/>
  <c r="AN117" i="3"/>
  <c r="AO117" i="3" s="1"/>
  <c r="T120" i="3"/>
  <c r="AN120" i="3"/>
  <c r="AO120" i="3" s="1"/>
  <c r="AP120" i="3"/>
  <c r="AQ120" i="3" s="1"/>
  <c r="T122" i="3"/>
  <c r="AP122" i="3"/>
  <c r="AQ122" i="3" s="1"/>
  <c r="AN122" i="3"/>
  <c r="AO122" i="3" s="1"/>
  <c r="AP124" i="3"/>
  <c r="AQ124" i="3" s="1"/>
  <c r="AN124" i="3"/>
  <c r="AO124" i="3" s="1"/>
  <c r="T124" i="3"/>
  <c r="AP133" i="3"/>
  <c r="AQ133" i="3" s="1"/>
  <c r="AN133" i="3"/>
  <c r="AO133" i="3" s="1"/>
  <c r="AP135" i="3"/>
  <c r="AQ135" i="3" s="1"/>
  <c r="AN135" i="3"/>
  <c r="AO135" i="3" s="1"/>
  <c r="T144" i="3"/>
  <c r="AP144" i="3"/>
  <c r="AQ144" i="3" s="1"/>
  <c r="AN144" i="3"/>
  <c r="AO144" i="3" s="1"/>
  <c r="AN146" i="3"/>
  <c r="AO146" i="3" s="1"/>
  <c r="AP146" i="3"/>
  <c r="AQ146" i="3" s="1"/>
  <c r="AP150" i="3"/>
  <c r="AQ150" i="3" s="1"/>
  <c r="AN150" i="3"/>
  <c r="AO150" i="3" s="1"/>
  <c r="AP152" i="3"/>
  <c r="AQ152" i="3" s="1"/>
  <c r="AN152" i="3"/>
  <c r="AO152" i="3" s="1"/>
  <c r="AN154" i="3"/>
  <c r="AO154" i="3" s="1"/>
  <c r="AP154" i="3"/>
  <c r="AQ154" i="3" s="1"/>
  <c r="T156" i="3"/>
  <c r="AN156" i="3"/>
  <c r="AO156" i="3" s="1"/>
  <c r="AP156" i="3"/>
  <c r="AQ156" i="3" s="1"/>
  <c r="AP158" i="3"/>
  <c r="AQ158" i="3" s="1"/>
  <c r="AN158" i="3"/>
  <c r="AO158" i="3" s="1"/>
  <c r="T161" i="3"/>
  <c r="AN163" i="3"/>
  <c r="AO163" i="3" s="1"/>
  <c r="AP163" i="3"/>
  <c r="AQ163" i="3" s="1"/>
  <c r="T174" i="3"/>
  <c r="AP176" i="3"/>
  <c r="AQ176" i="3" s="1"/>
  <c r="AN176" i="3"/>
  <c r="AO176" i="3" s="1"/>
  <c r="T176" i="3"/>
  <c r="AB202" i="3"/>
  <c r="AP202" i="3"/>
  <c r="AQ202" i="3" s="1"/>
  <c r="AN202" i="3"/>
  <c r="AO202" i="3" s="1"/>
  <c r="AB205" i="3"/>
  <c r="AP205" i="3"/>
  <c r="AQ205" i="3" s="1"/>
  <c r="AN205" i="3"/>
  <c r="AO205" i="3" s="1"/>
  <c r="AB207" i="3"/>
  <c r="AP207" i="3"/>
  <c r="AQ207" i="3" s="1"/>
  <c r="AN207" i="3"/>
  <c r="AO207" i="3" s="1"/>
  <c r="AB209" i="3"/>
  <c r="AP209" i="3"/>
  <c r="AQ209" i="3" s="1"/>
  <c r="AN209" i="3"/>
  <c r="AO209" i="3" s="1"/>
  <c r="AB211" i="3"/>
  <c r="AP211" i="3"/>
  <c r="AQ211" i="3" s="1"/>
  <c r="AN211" i="3"/>
  <c r="AO211" i="3" s="1"/>
  <c r="Q216" i="3"/>
  <c r="AB218" i="3"/>
  <c r="AP218" i="3"/>
  <c r="AQ218" i="3" s="1"/>
  <c r="AN218" i="3"/>
  <c r="AO218" i="3" s="1"/>
  <c r="AB220" i="3"/>
  <c r="AP220" i="3"/>
  <c r="AQ220" i="3" s="1"/>
  <c r="AN220" i="3"/>
  <c r="AO220" i="3" s="1"/>
  <c r="T235" i="3"/>
  <c r="AP235" i="3"/>
  <c r="AQ235" i="3" s="1"/>
  <c r="AN235" i="3"/>
  <c r="AO235" i="3" s="1"/>
  <c r="AP237" i="3"/>
  <c r="AQ237" i="3" s="1"/>
  <c r="AN237" i="3"/>
  <c r="AO237" i="3" s="1"/>
  <c r="T246" i="3"/>
  <c r="AP248" i="3"/>
  <c r="AQ248" i="3" s="1"/>
  <c r="AN248" i="3"/>
  <c r="AO248" i="3" s="1"/>
  <c r="T248" i="3"/>
  <c r="T267" i="3"/>
  <c r="AP267" i="3"/>
  <c r="AQ267" i="3" s="1"/>
  <c r="AN267" i="3"/>
  <c r="AO267" i="3" s="1"/>
  <c r="T269" i="3"/>
  <c r="AP269" i="3"/>
  <c r="AQ269" i="3" s="1"/>
  <c r="AN269" i="3"/>
  <c r="AO269" i="3" s="1"/>
  <c r="AP271" i="3"/>
  <c r="AQ271" i="3" s="1"/>
  <c r="AN271" i="3"/>
  <c r="AO271" i="3" s="1"/>
  <c r="T274" i="3"/>
  <c r="AP277" i="3"/>
  <c r="AQ277" i="3" s="1"/>
  <c r="AN277" i="3"/>
  <c r="AO277" i="3" s="1"/>
  <c r="T280" i="3"/>
  <c r="AP283" i="3"/>
  <c r="AQ283" i="3" s="1"/>
  <c r="AN283" i="3"/>
  <c r="AO283" i="3" s="1"/>
  <c r="T283" i="3"/>
  <c r="AP290" i="3"/>
  <c r="AQ290" i="3" s="1"/>
  <c r="AN290" i="3"/>
  <c r="AO290" i="3" s="1"/>
  <c r="AP292" i="3"/>
  <c r="AQ292" i="3" s="1"/>
  <c r="AN292" i="3"/>
  <c r="AO292" i="3" s="1"/>
  <c r="AP295" i="3"/>
  <c r="AQ295" i="3" s="1"/>
  <c r="AN295" i="3"/>
  <c r="AO295" i="3" s="1"/>
  <c r="T295" i="3"/>
  <c r="Q301" i="3"/>
  <c r="AP311" i="3"/>
  <c r="AQ311" i="3" s="1"/>
  <c r="AN311" i="3"/>
  <c r="AO311" i="3" s="1"/>
  <c r="T312" i="3"/>
  <c r="T315" i="3"/>
  <c r="AP317" i="3"/>
  <c r="AQ317" i="3" s="1"/>
  <c r="AN317" i="3"/>
  <c r="AO317" i="3" s="1"/>
  <c r="AP319" i="3"/>
  <c r="AQ319" i="3" s="1"/>
  <c r="AN319" i="3"/>
  <c r="AO319" i="3" s="1"/>
  <c r="Q320" i="3"/>
  <c r="T321" i="3"/>
  <c r="T325" i="3"/>
  <c r="AP330" i="3"/>
  <c r="AQ330" i="3" s="1"/>
  <c r="AN330" i="3"/>
  <c r="AO330" i="3" s="1"/>
  <c r="Q330" i="3"/>
  <c r="AP335" i="3"/>
  <c r="AQ335" i="3" s="1"/>
  <c r="AN335" i="3"/>
  <c r="AO335" i="3" s="1"/>
  <c r="AP337" i="3"/>
  <c r="AQ337" i="3" s="1"/>
  <c r="AN337" i="3"/>
  <c r="AO337" i="3" s="1"/>
  <c r="AP340" i="3"/>
  <c r="AQ340" i="3" s="1"/>
  <c r="AN340" i="3"/>
  <c r="AO340" i="3" s="1"/>
  <c r="AP342" i="3"/>
  <c r="AQ342" i="3" s="1"/>
  <c r="AN342" i="3"/>
  <c r="AO342" i="3" s="1"/>
  <c r="AP347" i="3"/>
  <c r="AQ347" i="3" s="1"/>
  <c r="AN347" i="3"/>
  <c r="AO347" i="3" s="1"/>
  <c r="AP349" i="3"/>
  <c r="AQ349" i="3" s="1"/>
  <c r="AN349" i="3"/>
  <c r="AO349" i="3" s="1"/>
  <c r="T350" i="3"/>
  <c r="AN352" i="3"/>
  <c r="AO352" i="3" s="1"/>
  <c r="AP352" i="3"/>
  <c r="AQ352" i="3" s="1"/>
  <c r="T357" i="3"/>
  <c r="AN359" i="3"/>
  <c r="AO359" i="3" s="1"/>
  <c r="AP359" i="3"/>
  <c r="AQ359" i="3" s="1"/>
  <c r="AP366" i="3"/>
  <c r="AQ366" i="3" s="1"/>
  <c r="AN366" i="3"/>
  <c r="AO366" i="3" s="1"/>
  <c r="T371" i="3"/>
  <c r="AP373" i="3"/>
  <c r="AQ373" i="3" s="1"/>
  <c r="AN373" i="3"/>
  <c r="AO373" i="3" s="1"/>
  <c r="AP376" i="3"/>
  <c r="AQ376" i="3" s="1"/>
  <c r="AN376" i="3"/>
  <c r="AO376" i="3" s="1"/>
  <c r="AP378" i="3"/>
  <c r="AQ378" i="3" s="1"/>
  <c r="AN378" i="3"/>
  <c r="AO378" i="3" s="1"/>
  <c r="T378" i="3"/>
  <c r="AN407" i="3"/>
  <c r="AO407" i="3" s="1"/>
  <c r="AP407" i="3"/>
  <c r="AQ407" i="3" s="1"/>
  <c r="AB407" i="3"/>
  <c r="AP410" i="3"/>
  <c r="AQ410" i="3" s="1"/>
  <c r="AN410" i="3"/>
  <c r="AO410" i="3" s="1"/>
  <c r="T411" i="3"/>
  <c r="T412" i="3"/>
  <c r="Q413" i="3"/>
  <c r="T414" i="3"/>
  <c r="AP421" i="3"/>
  <c r="AQ421" i="3" s="1"/>
  <c r="AN421" i="3"/>
  <c r="AO421" i="3" s="1"/>
  <c r="AN425" i="3"/>
  <c r="AO425" i="3" s="1"/>
  <c r="AP425" i="3"/>
  <c r="AQ425" i="3" s="1"/>
  <c r="T425" i="3"/>
  <c r="AP426" i="3"/>
  <c r="AQ426" i="3" s="1"/>
  <c r="AN426" i="3"/>
  <c r="AO426" i="3" s="1"/>
  <c r="AB431" i="3"/>
  <c r="AP433" i="3"/>
  <c r="AQ433" i="3" s="1"/>
  <c r="AN433" i="3"/>
  <c r="AO433" i="3" s="1"/>
  <c r="Q433" i="3"/>
  <c r="AP453" i="3"/>
  <c r="AQ453" i="3" s="1"/>
  <c r="AN453" i="3"/>
  <c r="AO453" i="3" s="1"/>
  <c r="AB457" i="3"/>
  <c r="AN457" i="3"/>
  <c r="AO457" i="3" s="1"/>
  <c r="AP457" i="3"/>
  <c r="AQ457" i="3" s="1"/>
  <c r="T458" i="3"/>
  <c r="T459" i="3"/>
  <c r="Q460" i="3"/>
  <c r="AP462" i="3"/>
  <c r="AQ462" i="3" s="1"/>
  <c r="AN462" i="3"/>
  <c r="AO462" i="3" s="1"/>
  <c r="AB464" i="3"/>
  <c r="AN464" i="3"/>
  <c r="AO464" i="3" s="1"/>
  <c r="AP464" i="3"/>
  <c r="AQ464" i="3" s="1"/>
  <c r="AN466" i="3"/>
  <c r="AO466" i="3" s="1"/>
  <c r="AP466" i="3"/>
  <c r="AQ466" i="3" s="1"/>
  <c r="Q466" i="3"/>
  <c r="Q475" i="3"/>
  <c r="Q484" i="3"/>
  <c r="AP484" i="3"/>
  <c r="AQ484" i="3" s="1"/>
  <c r="AN484" i="3"/>
  <c r="AO484" i="3" s="1"/>
  <c r="AB486" i="3"/>
  <c r="AN486" i="3"/>
  <c r="AO486" i="3" s="1"/>
  <c r="AP486" i="3"/>
  <c r="AQ486" i="3" s="1"/>
  <c r="Q486" i="3"/>
  <c r="AB489" i="3"/>
  <c r="AN489" i="3"/>
  <c r="AO489" i="3" s="1"/>
  <c r="AP489" i="3"/>
  <c r="AQ489" i="3" s="1"/>
  <c r="AB490" i="3"/>
  <c r="AP492" i="3"/>
  <c r="AQ492" i="3" s="1"/>
  <c r="AN492" i="3"/>
  <c r="AO492" i="3" s="1"/>
  <c r="AB499" i="3"/>
  <c r="T501" i="3"/>
  <c r="AN503" i="3"/>
  <c r="AO503" i="3" s="1"/>
  <c r="AP503" i="3"/>
  <c r="AQ503" i="3" s="1"/>
  <c r="T504" i="3"/>
  <c r="Q505" i="3"/>
  <c r="Q506" i="3"/>
  <c r="AN509" i="3"/>
  <c r="AO509" i="3" s="1"/>
  <c r="AP509" i="3"/>
  <c r="AQ509" i="3" s="1"/>
  <c r="AB509" i="3"/>
  <c r="Q512" i="3"/>
  <c r="AN513" i="3"/>
  <c r="AO513" i="3" s="1"/>
  <c r="AP513" i="3"/>
  <c r="AQ513" i="3" s="1"/>
  <c r="AP514" i="3"/>
  <c r="AQ514" i="3" s="1"/>
  <c r="AN514" i="3"/>
  <c r="AO514" i="3" s="1"/>
  <c r="T514" i="3"/>
  <c r="AP515" i="3"/>
  <c r="AQ515" i="3" s="1"/>
  <c r="AN515" i="3"/>
  <c r="AO515" i="3" s="1"/>
  <c r="T515" i="3"/>
  <c r="AP518" i="3"/>
  <c r="AQ518" i="3" s="1"/>
  <c r="AN518" i="3"/>
  <c r="AO518" i="3" s="1"/>
  <c r="AN520" i="3"/>
  <c r="AO520" i="3" s="1"/>
  <c r="AP520" i="3"/>
  <c r="AQ520" i="3" s="1"/>
  <c r="AB520" i="3"/>
  <c r="Q525" i="3"/>
  <c r="AP526" i="3"/>
  <c r="AQ526" i="3" s="1"/>
  <c r="AN526" i="3"/>
  <c r="AO526" i="3" s="1"/>
  <c r="AP527" i="3"/>
  <c r="AQ527" i="3" s="1"/>
  <c r="AN527" i="3"/>
  <c r="AO527" i="3" s="1"/>
  <c r="T527" i="3"/>
  <c r="Q528" i="3"/>
  <c r="T529" i="3"/>
  <c r="Q533" i="3"/>
  <c r="AP534" i="3"/>
  <c r="AQ534" i="3" s="1"/>
  <c r="AN534" i="3"/>
  <c r="AO534" i="3" s="1"/>
  <c r="T537" i="3"/>
  <c r="Q540" i="3"/>
  <c r="T541" i="3"/>
  <c r="AN544" i="3"/>
  <c r="AO544" i="3" s="1"/>
  <c r="AP544" i="3"/>
  <c r="AQ544" i="3" s="1"/>
  <c r="T544" i="3"/>
  <c r="AN545" i="3"/>
  <c r="AO545" i="3" s="1"/>
  <c r="AP545" i="3"/>
  <c r="AQ545" i="3" s="1"/>
  <c r="Q545" i="3"/>
  <c r="AN549" i="3"/>
  <c r="AO549" i="3" s="1"/>
  <c r="AP549" i="3"/>
  <c r="AQ549" i="3" s="1"/>
  <c r="AB549" i="3"/>
  <c r="Q553" i="3"/>
  <c r="AP554" i="3"/>
  <c r="AQ554" i="3" s="1"/>
  <c r="AN554" i="3"/>
  <c r="AO554" i="3" s="1"/>
  <c r="AN556" i="3"/>
  <c r="AO556" i="3" s="1"/>
  <c r="AP556" i="3"/>
  <c r="AQ556" i="3" s="1"/>
  <c r="T556" i="3"/>
  <c r="AN557" i="3"/>
  <c r="AO557" i="3" s="1"/>
  <c r="AP557" i="3"/>
  <c r="AQ557" i="3" s="1"/>
  <c r="Q557" i="3"/>
  <c r="Q563" i="3"/>
  <c r="Q569" i="3"/>
  <c r="AN569" i="3"/>
  <c r="AO569" i="3" s="1"/>
  <c r="AP569" i="3"/>
  <c r="AQ569" i="3" s="1"/>
  <c r="AB569" i="3"/>
  <c r="AN576" i="3"/>
  <c r="AO576" i="3" s="1"/>
  <c r="AP576" i="3"/>
  <c r="AQ576" i="3" s="1"/>
  <c r="AB576" i="3"/>
  <c r="AN581" i="3"/>
  <c r="AO581" i="3" s="1"/>
  <c r="AP581" i="3"/>
  <c r="AQ581" i="3" s="1"/>
  <c r="AP582" i="3"/>
  <c r="AQ582" i="3" s="1"/>
  <c r="AN582" i="3"/>
  <c r="AO582" i="3" s="1"/>
  <c r="AB582" i="3"/>
  <c r="AP586" i="3"/>
  <c r="AQ586" i="3" s="1"/>
  <c r="AN586" i="3"/>
  <c r="AO586" i="3" s="1"/>
  <c r="Q589" i="3"/>
  <c r="AB591" i="3"/>
  <c r="Q596" i="3"/>
  <c r="AP598" i="3"/>
  <c r="AQ598" i="3" s="1"/>
  <c r="AN598" i="3"/>
  <c r="AO598" i="3" s="1"/>
  <c r="Q598" i="3"/>
  <c r="T599" i="3"/>
  <c r="AN605" i="3"/>
  <c r="AO605" i="3" s="1"/>
  <c r="AP605" i="3"/>
  <c r="AQ605" i="3" s="1"/>
  <c r="AB607" i="3"/>
  <c r="AP611" i="3"/>
  <c r="AQ611" i="3" s="1"/>
  <c r="AN611" i="3"/>
  <c r="AO611" i="3" s="1"/>
  <c r="AN613" i="3"/>
  <c r="AO613" i="3" s="1"/>
  <c r="AP613" i="3"/>
  <c r="AQ613" i="3" s="1"/>
  <c r="T614" i="3"/>
  <c r="AB616" i="3"/>
  <c r="AN616" i="3"/>
  <c r="AO616" i="3" s="1"/>
  <c r="AP616" i="3"/>
  <c r="AQ616" i="3" s="1"/>
  <c r="T616" i="3"/>
  <c r="Q617" i="3"/>
  <c r="Q620" i="3"/>
  <c r="AB630" i="3"/>
  <c r="AN630" i="3"/>
  <c r="AO630" i="3" s="1"/>
  <c r="AP630" i="3"/>
  <c r="AQ630" i="3" s="1"/>
  <c r="AP633" i="3"/>
  <c r="AQ633" i="3" s="1"/>
  <c r="AN633" i="3"/>
  <c r="AO633" i="3" s="1"/>
  <c r="T634" i="3"/>
  <c r="AP636" i="3"/>
  <c r="AQ636" i="3" s="1"/>
  <c r="AN636" i="3"/>
  <c r="AO636" i="3" s="1"/>
  <c r="T637" i="3"/>
  <c r="AN639" i="3"/>
  <c r="AO639" i="3" s="1"/>
  <c r="AP639" i="3"/>
  <c r="AQ639" i="3" s="1"/>
  <c r="T642" i="3"/>
  <c r="AP644" i="3"/>
  <c r="AQ644" i="3" s="1"/>
  <c r="AN644" i="3"/>
  <c r="AO644" i="3" s="1"/>
  <c r="AN646" i="3"/>
  <c r="AO646" i="3" s="1"/>
  <c r="AP646" i="3"/>
  <c r="AQ646" i="3" s="1"/>
  <c r="AP648" i="3"/>
  <c r="AQ648" i="3" s="1"/>
  <c r="AN648" i="3"/>
  <c r="AO648" i="3" s="1"/>
  <c r="T659" i="3"/>
  <c r="AN659" i="3"/>
  <c r="AO659" i="3" s="1"/>
  <c r="AP659" i="3"/>
  <c r="AQ659" i="3" s="1"/>
  <c r="AP661" i="3"/>
  <c r="AQ661" i="3" s="1"/>
  <c r="AN661" i="3"/>
  <c r="AO661" i="3" s="1"/>
  <c r="T661" i="3"/>
  <c r="AB680" i="3"/>
  <c r="AP680" i="3"/>
  <c r="AQ680" i="3" s="1"/>
  <c r="AN680" i="3"/>
  <c r="AO680" i="3" s="1"/>
  <c r="AN682" i="3"/>
  <c r="AO682" i="3" s="1"/>
  <c r="AP682" i="3"/>
  <c r="AQ682" i="3" s="1"/>
  <c r="T685" i="3"/>
  <c r="AP685" i="3"/>
  <c r="AQ685" i="3" s="1"/>
  <c r="AN685" i="3"/>
  <c r="AO685" i="3" s="1"/>
  <c r="AP687" i="3"/>
  <c r="AQ687" i="3" s="1"/>
  <c r="AN687" i="3"/>
  <c r="AO687" i="3" s="1"/>
  <c r="AP689" i="3"/>
  <c r="AQ689" i="3" s="1"/>
  <c r="AN689" i="3"/>
  <c r="AO689" i="3" s="1"/>
  <c r="AP691" i="3"/>
  <c r="AQ691" i="3" s="1"/>
  <c r="AN691" i="3"/>
  <c r="AO691" i="3" s="1"/>
  <c r="T698" i="3"/>
  <c r="AP701" i="3"/>
  <c r="AQ701" i="3" s="1"/>
  <c r="AN701" i="3"/>
  <c r="AO701" i="3" s="1"/>
  <c r="T701" i="3"/>
  <c r="AP711" i="3"/>
  <c r="AQ711" i="3" s="1"/>
  <c r="AN711" i="3"/>
  <c r="AO711" i="3" s="1"/>
  <c r="AP716" i="3"/>
  <c r="AQ716" i="3" s="1"/>
  <c r="AN716" i="3"/>
  <c r="AO716" i="3" s="1"/>
  <c r="AP719" i="3"/>
  <c r="AQ719" i="3" s="1"/>
  <c r="AN719" i="3"/>
  <c r="AO719" i="3" s="1"/>
  <c r="AP721" i="3"/>
  <c r="AQ721" i="3" s="1"/>
  <c r="AN721" i="3"/>
  <c r="AO721" i="3" s="1"/>
  <c r="AP723" i="3"/>
  <c r="AQ723" i="3" s="1"/>
  <c r="AN723" i="3"/>
  <c r="AO723" i="3" s="1"/>
  <c r="AN726" i="3"/>
  <c r="AO726" i="3" s="1"/>
  <c r="AP726" i="3"/>
  <c r="AQ726" i="3" s="1"/>
  <c r="AN728" i="3"/>
  <c r="AO728" i="3" s="1"/>
  <c r="AP728" i="3"/>
  <c r="AQ728" i="3" s="1"/>
  <c r="AP730" i="3"/>
  <c r="AQ730" i="3" s="1"/>
  <c r="AN730" i="3"/>
  <c r="AO730" i="3" s="1"/>
  <c r="AP737" i="3"/>
  <c r="AQ737" i="3" s="1"/>
  <c r="AN737" i="3"/>
  <c r="AO737" i="3" s="1"/>
  <c r="AN745" i="3"/>
  <c r="AO745" i="3" s="1"/>
  <c r="AP745" i="3"/>
  <c r="AQ745" i="3" s="1"/>
  <c r="T746" i="3"/>
  <c r="Q747" i="3"/>
  <c r="Q748" i="3"/>
  <c r="AN750" i="3"/>
  <c r="AO750" i="3" s="1"/>
  <c r="AP750" i="3"/>
  <c r="AQ750" i="3" s="1"/>
  <c r="AB750" i="3"/>
  <c r="AP756" i="3"/>
  <c r="AQ756" i="3" s="1"/>
  <c r="AN756" i="3"/>
  <c r="AO756" i="3" s="1"/>
  <c r="Q756" i="3"/>
  <c r="AP758" i="3"/>
  <c r="AQ758" i="3" s="1"/>
  <c r="AN758" i="3"/>
  <c r="AO758" i="3" s="1"/>
  <c r="AB758" i="3"/>
  <c r="AP760" i="3"/>
  <c r="AQ760" i="3" s="1"/>
  <c r="AN760" i="3"/>
  <c r="AO760" i="3" s="1"/>
  <c r="AP761" i="3"/>
  <c r="AQ761" i="3" s="1"/>
  <c r="AN761" i="3"/>
  <c r="AO761" i="3" s="1"/>
  <c r="Q763" i="3"/>
  <c r="AN765" i="3"/>
  <c r="AO765" i="3" s="1"/>
  <c r="AP765" i="3"/>
  <c r="AQ765" i="3" s="1"/>
  <c r="Q766" i="3"/>
  <c r="T770" i="3"/>
  <c r="AP776" i="3"/>
  <c r="AQ776" i="3" s="1"/>
  <c r="AN776" i="3"/>
  <c r="AO776" i="3" s="1"/>
  <c r="T776" i="3"/>
  <c r="AN780" i="3"/>
  <c r="AO780" i="3" s="1"/>
  <c r="AP780" i="3"/>
  <c r="AQ780" i="3" s="1"/>
  <c r="AB781" i="3"/>
  <c r="Q784" i="3"/>
  <c r="Q792" i="3"/>
  <c r="AP802" i="3"/>
  <c r="AQ802" i="3" s="1"/>
  <c r="AN802" i="3"/>
  <c r="AO802" i="3" s="1"/>
  <c r="Q802" i="3"/>
  <c r="AN833" i="3"/>
  <c r="AO833" i="3" s="1"/>
  <c r="AP833" i="3"/>
  <c r="AQ833" i="3" s="1"/>
  <c r="T838" i="3"/>
  <c r="AP838" i="3"/>
  <c r="AQ838" i="3" s="1"/>
  <c r="AN838" i="3"/>
  <c r="AO838" i="3" s="1"/>
  <c r="AN872" i="3"/>
  <c r="AO872" i="3" s="1"/>
  <c r="AP872" i="3"/>
  <c r="AQ872" i="3" s="1"/>
  <c r="T872" i="3"/>
  <c r="AP873" i="3"/>
  <c r="AQ873" i="3" s="1"/>
  <c r="AN873" i="3"/>
  <c r="AO873" i="3" s="1"/>
  <c r="Q876" i="3"/>
  <c r="AN882" i="3"/>
  <c r="AO882" i="3" s="1"/>
  <c r="AP882" i="3"/>
  <c r="AQ882" i="3" s="1"/>
  <c r="T882" i="3"/>
  <c r="T883" i="3"/>
  <c r="AP886" i="3"/>
  <c r="AQ886" i="3" s="1"/>
  <c r="AN886" i="3"/>
  <c r="AO886" i="3" s="1"/>
  <c r="AP890" i="3"/>
  <c r="AQ890" i="3" s="1"/>
  <c r="AN890" i="3"/>
  <c r="AO890" i="3" s="1"/>
  <c r="T890" i="3"/>
  <c r="AN897" i="3"/>
  <c r="AO897" i="3" s="1"/>
  <c r="AP897" i="3"/>
  <c r="AQ897" i="3" s="1"/>
  <c r="AB897" i="3"/>
  <c r="AP904" i="3"/>
  <c r="AQ904" i="3" s="1"/>
  <c r="AN904" i="3"/>
  <c r="AO904" i="3" s="1"/>
  <c r="Q904" i="3"/>
  <c r="T904" i="3"/>
  <c r="AP920" i="3"/>
  <c r="AQ920" i="3" s="1"/>
  <c r="AN920" i="3"/>
  <c r="AO920" i="3" s="1"/>
  <c r="T920" i="3"/>
  <c r="AP921" i="3"/>
  <c r="AQ921" i="3" s="1"/>
  <c r="AN921" i="3"/>
  <c r="AO921" i="3" s="1"/>
  <c r="AB921" i="3"/>
  <c r="AB925" i="3"/>
  <c r="AP925" i="3"/>
  <c r="AQ925" i="3" s="1"/>
  <c r="AN925" i="3"/>
  <c r="AO925" i="3" s="1"/>
  <c r="AP934" i="3"/>
  <c r="AQ934" i="3" s="1"/>
  <c r="AN934" i="3"/>
  <c r="AO934" i="3" s="1"/>
  <c r="AB934" i="3"/>
  <c r="AN945" i="3"/>
  <c r="AO945" i="3" s="1"/>
  <c r="AP945" i="3"/>
  <c r="AQ945" i="3" s="1"/>
  <c r="AN1011" i="3"/>
  <c r="AO1011" i="3" s="1"/>
  <c r="AP1011" i="3"/>
  <c r="AQ1011" i="3" s="1"/>
  <c r="Q1011" i="3"/>
  <c r="T1011" i="3"/>
  <c r="AP1039" i="3"/>
  <c r="AQ1039" i="3" s="1"/>
  <c r="AN1039" i="3"/>
  <c r="AO1039" i="3" s="1"/>
  <c r="AN1056" i="3"/>
  <c r="AO1056" i="3" s="1"/>
  <c r="AP1056" i="3"/>
  <c r="AQ1056" i="3" s="1"/>
  <c r="Q1056" i="3"/>
  <c r="AB1056" i="3"/>
  <c r="AN1073" i="3"/>
  <c r="AO1073" i="3" s="1"/>
  <c r="AP1073" i="3"/>
  <c r="AQ1073" i="3" s="1"/>
  <c r="T1073" i="3"/>
  <c r="AP795" i="3"/>
  <c r="AQ795" i="3" s="1"/>
  <c r="AN795" i="3"/>
  <c r="AO795" i="3" s="1"/>
  <c r="AP796" i="3"/>
  <c r="AQ796" i="3" s="1"/>
  <c r="AN796" i="3"/>
  <c r="AO796" i="3" s="1"/>
  <c r="AN797" i="3"/>
  <c r="AO797" i="3" s="1"/>
  <c r="AP797" i="3"/>
  <c r="AQ797" i="3" s="1"/>
  <c r="AP799" i="3"/>
  <c r="AQ799" i="3" s="1"/>
  <c r="AN799" i="3"/>
  <c r="AO799" i="3" s="1"/>
  <c r="T806" i="3"/>
  <c r="AP806" i="3"/>
  <c r="AQ806" i="3" s="1"/>
  <c r="AN806" i="3"/>
  <c r="AO806" i="3" s="1"/>
  <c r="AP809" i="3"/>
  <c r="AQ809" i="3" s="1"/>
  <c r="AN809" i="3"/>
  <c r="AO809" i="3" s="1"/>
  <c r="AP811" i="3"/>
  <c r="AQ811" i="3" s="1"/>
  <c r="AN811" i="3"/>
  <c r="AO811" i="3" s="1"/>
  <c r="AN813" i="3"/>
  <c r="AO813" i="3" s="1"/>
  <c r="AP813" i="3"/>
  <c r="AQ813" i="3" s="1"/>
  <c r="AP815" i="3"/>
  <c r="AQ815" i="3" s="1"/>
  <c r="AN815" i="3"/>
  <c r="AO815" i="3" s="1"/>
  <c r="AN820" i="3"/>
  <c r="AO820" i="3" s="1"/>
  <c r="AP820" i="3"/>
  <c r="AQ820" i="3" s="1"/>
  <c r="AN823" i="3"/>
  <c r="AO823" i="3" s="1"/>
  <c r="AP823" i="3"/>
  <c r="AQ823" i="3" s="1"/>
  <c r="AP825" i="3"/>
  <c r="AQ825" i="3" s="1"/>
  <c r="AN825" i="3"/>
  <c r="AO825" i="3" s="1"/>
  <c r="AP827" i="3"/>
  <c r="AQ827" i="3" s="1"/>
  <c r="AN827" i="3"/>
  <c r="AO827" i="3" s="1"/>
  <c r="T829" i="3"/>
  <c r="AN829" i="3"/>
  <c r="AO829" i="3" s="1"/>
  <c r="AP829" i="3"/>
  <c r="AQ829" i="3" s="1"/>
  <c r="T831" i="3"/>
  <c r="AN831" i="3"/>
  <c r="AO831" i="3" s="1"/>
  <c r="AP831" i="3"/>
  <c r="AQ831" i="3" s="1"/>
  <c r="T834" i="3"/>
  <c r="AP834" i="3"/>
  <c r="AQ834" i="3" s="1"/>
  <c r="AN834" i="3"/>
  <c r="AO834" i="3" s="1"/>
  <c r="AN836" i="3"/>
  <c r="AO836" i="3" s="1"/>
  <c r="AP836" i="3"/>
  <c r="AQ836" i="3" s="1"/>
  <c r="AN841" i="3"/>
  <c r="AO841" i="3" s="1"/>
  <c r="AP841" i="3"/>
  <c r="AQ841" i="3" s="1"/>
  <c r="AP843" i="3"/>
  <c r="AQ843" i="3" s="1"/>
  <c r="AN843" i="3"/>
  <c r="AO843" i="3" s="1"/>
  <c r="AN845" i="3"/>
  <c r="AO845" i="3" s="1"/>
  <c r="AP845" i="3"/>
  <c r="AQ845" i="3" s="1"/>
  <c r="AN847" i="3"/>
  <c r="AO847" i="3" s="1"/>
  <c r="AP847" i="3"/>
  <c r="AQ847" i="3" s="1"/>
  <c r="AP849" i="3"/>
  <c r="AQ849" i="3" s="1"/>
  <c r="AN849" i="3"/>
  <c r="AO849" i="3" s="1"/>
  <c r="AP851" i="3"/>
  <c r="AQ851" i="3" s="1"/>
  <c r="AN851" i="3"/>
  <c r="AO851" i="3" s="1"/>
  <c r="AP853" i="3"/>
  <c r="AQ853" i="3" s="1"/>
  <c r="AN853" i="3"/>
  <c r="AO853" i="3" s="1"/>
  <c r="AN855" i="3"/>
  <c r="AO855" i="3" s="1"/>
  <c r="AP855" i="3"/>
  <c r="AQ855" i="3" s="1"/>
  <c r="AP857" i="3"/>
  <c r="AQ857" i="3" s="1"/>
  <c r="AN857" i="3"/>
  <c r="AO857" i="3" s="1"/>
  <c r="AP859" i="3"/>
  <c r="AQ859" i="3" s="1"/>
  <c r="AN859" i="3"/>
  <c r="AO859" i="3" s="1"/>
  <c r="AN861" i="3"/>
  <c r="AO861" i="3" s="1"/>
  <c r="AP861" i="3"/>
  <c r="AQ861" i="3" s="1"/>
  <c r="AP863" i="3"/>
  <c r="AQ863" i="3" s="1"/>
  <c r="AN863" i="3"/>
  <c r="AO863" i="3" s="1"/>
  <c r="AP869" i="3"/>
  <c r="AQ869" i="3" s="1"/>
  <c r="AN869" i="3"/>
  <c r="AO869" i="3" s="1"/>
  <c r="AN874" i="3"/>
  <c r="AO874" i="3" s="1"/>
  <c r="AP874" i="3"/>
  <c r="AQ874" i="3" s="1"/>
  <c r="AN878" i="3"/>
  <c r="AO878" i="3" s="1"/>
  <c r="AP878" i="3"/>
  <c r="AQ878" i="3" s="1"/>
  <c r="AN889" i="3"/>
  <c r="AO889" i="3" s="1"/>
  <c r="AP889" i="3"/>
  <c r="AQ889" i="3" s="1"/>
  <c r="AN892" i="3"/>
  <c r="AO892" i="3" s="1"/>
  <c r="AP892" i="3"/>
  <c r="AQ892" i="3" s="1"/>
  <c r="AB892" i="3"/>
  <c r="AN896" i="3"/>
  <c r="AO896" i="3" s="1"/>
  <c r="AP896" i="3"/>
  <c r="AQ896" i="3" s="1"/>
  <c r="AB896" i="3"/>
  <c r="AN898" i="3"/>
  <c r="AO898" i="3" s="1"/>
  <c r="AP898" i="3"/>
  <c r="AQ898" i="3" s="1"/>
  <c r="AP899" i="3"/>
  <c r="AQ899" i="3" s="1"/>
  <c r="AN899" i="3"/>
  <c r="AO899" i="3" s="1"/>
  <c r="AN900" i="3"/>
  <c r="AO900" i="3" s="1"/>
  <c r="AP900" i="3"/>
  <c r="AQ900" i="3" s="1"/>
  <c r="AB900" i="3"/>
  <c r="AP902" i="3"/>
  <c r="AQ902" i="3" s="1"/>
  <c r="AN902" i="3"/>
  <c r="AO902" i="3" s="1"/>
  <c r="AN907" i="3"/>
  <c r="AO907" i="3" s="1"/>
  <c r="AP907" i="3"/>
  <c r="AQ907" i="3" s="1"/>
  <c r="AP909" i="3"/>
  <c r="AQ909" i="3" s="1"/>
  <c r="AN909" i="3"/>
  <c r="AO909" i="3" s="1"/>
  <c r="AN913" i="3"/>
  <c r="AO913" i="3" s="1"/>
  <c r="AP913" i="3"/>
  <c r="AQ913" i="3" s="1"/>
  <c r="AN917" i="3"/>
  <c r="AO917" i="3" s="1"/>
  <c r="AP917" i="3"/>
  <c r="AQ917" i="3" s="1"/>
  <c r="AN923" i="3"/>
  <c r="AO923" i="3" s="1"/>
  <c r="AP923" i="3"/>
  <c r="AQ923" i="3" s="1"/>
  <c r="AP924" i="3"/>
  <c r="AQ924" i="3" s="1"/>
  <c r="AN924" i="3"/>
  <c r="AO924" i="3" s="1"/>
  <c r="AB924" i="3"/>
  <c r="AN926" i="3"/>
  <c r="AO926" i="3" s="1"/>
  <c r="AP926" i="3"/>
  <c r="AQ926" i="3" s="1"/>
  <c r="AP935" i="3"/>
  <c r="AQ935" i="3" s="1"/>
  <c r="AN935" i="3"/>
  <c r="AO935" i="3" s="1"/>
  <c r="AP938" i="3"/>
  <c r="AQ938" i="3" s="1"/>
  <c r="AN938" i="3"/>
  <c r="AO938" i="3" s="1"/>
  <c r="AP941" i="3"/>
  <c r="AQ941" i="3" s="1"/>
  <c r="AN941" i="3"/>
  <c r="AO941" i="3" s="1"/>
  <c r="AN942" i="3"/>
  <c r="AO942" i="3" s="1"/>
  <c r="AP942" i="3"/>
  <c r="AQ942" i="3" s="1"/>
  <c r="AB942" i="3"/>
  <c r="AN946" i="3"/>
  <c r="AO946" i="3" s="1"/>
  <c r="AP946" i="3"/>
  <c r="AQ946" i="3" s="1"/>
  <c r="AB946" i="3"/>
  <c r="AP948" i="3"/>
  <c r="AQ948" i="3" s="1"/>
  <c r="AN948" i="3"/>
  <c r="AO948" i="3" s="1"/>
  <c r="AP951" i="3"/>
  <c r="AQ951" i="3" s="1"/>
  <c r="AN951" i="3"/>
  <c r="AO951" i="3" s="1"/>
  <c r="AN955" i="3"/>
  <c r="AO955" i="3" s="1"/>
  <c r="AP955" i="3"/>
  <c r="AQ955" i="3" s="1"/>
  <c r="AP963" i="3"/>
  <c r="AQ963" i="3" s="1"/>
  <c r="AN963" i="3"/>
  <c r="AO963" i="3" s="1"/>
  <c r="AP969" i="3"/>
  <c r="AQ969" i="3" s="1"/>
  <c r="AN969" i="3"/>
  <c r="AO969" i="3" s="1"/>
  <c r="AP973" i="3"/>
  <c r="AQ973" i="3" s="1"/>
  <c r="AN973" i="3"/>
  <c r="AO973" i="3" s="1"/>
  <c r="AN974" i="3"/>
  <c r="AO974" i="3" s="1"/>
  <c r="AP974" i="3"/>
  <c r="AQ974" i="3" s="1"/>
  <c r="AP979" i="3"/>
  <c r="AQ979" i="3" s="1"/>
  <c r="AN979" i="3"/>
  <c r="AO979" i="3" s="1"/>
  <c r="AB979" i="3"/>
  <c r="AN981" i="3"/>
  <c r="AO981" i="3" s="1"/>
  <c r="AP981" i="3"/>
  <c r="AQ981" i="3" s="1"/>
  <c r="AP982" i="3"/>
  <c r="AQ982" i="3" s="1"/>
  <c r="AN982" i="3"/>
  <c r="AO982" i="3" s="1"/>
  <c r="AP984" i="3"/>
  <c r="AQ984" i="3" s="1"/>
  <c r="AN984" i="3"/>
  <c r="AO984" i="3" s="1"/>
  <c r="T990" i="3"/>
  <c r="AN990" i="3"/>
  <c r="AO990" i="3" s="1"/>
  <c r="AP990" i="3"/>
  <c r="AQ990" i="3" s="1"/>
  <c r="AP992" i="3"/>
  <c r="AQ992" i="3" s="1"/>
  <c r="AN992" i="3"/>
  <c r="AO992" i="3" s="1"/>
  <c r="AN997" i="3"/>
  <c r="AO997" i="3" s="1"/>
  <c r="AP997" i="3"/>
  <c r="AQ997" i="3" s="1"/>
  <c r="AP1000" i="3"/>
  <c r="AQ1000" i="3" s="1"/>
  <c r="AN1000" i="3"/>
  <c r="AO1000" i="3" s="1"/>
  <c r="AN1003" i="3"/>
  <c r="AO1003" i="3" s="1"/>
  <c r="AP1003" i="3"/>
  <c r="AQ1003" i="3" s="1"/>
  <c r="AB1003" i="3"/>
  <c r="AN1006" i="3"/>
  <c r="AO1006" i="3" s="1"/>
  <c r="AP1006" i="3"/>
  <c r="AQ1006" i="3" s="1"/>
  <c r="AN1007" i="3"/>
  <c r="AO1007" i="3" s="1"/>
  <c r="AP1007" i="3"/>
  <c r="AQ1007" i="3" s="1"/>
  <c r="AB1007" i="3"/>
  <c r="AP1009" i="3"/>
  <c r="AQ1009" i="3" s="1"/>
  <c r="AN1009" i="3"/>
  <c r="AO1009" i="3" s="1"/>
  <c r="AP1014" i="3"/>
  <c r="AQ1014" i="3" s="1"/>
  <c r="AN1014" i="3"/>
  <c r="AO1014" i="3" s="1"/>
  <c r="AP1016" i="3"/>
  <c r="AQ1016" i="3" s="1"/>
  <c r="AN1016" i="3"/>
  <c r="AO1016" i="3" s="1"/>
  <c r="AN1024" i="3"/>
  <c r="AO1024" i="3" s="1"/>
  <c r="AP1024" i="3"/>
  <c r="AQ1024" i="3" s="1"/>
  <c r="AB1024" i="3"/>
  <c r="T1026" i="3"/>
  <c r="AP1026" i="3"/>
  <c r="AQ1026" i="3" s="1"/>
  <c r="AN1026" i="3"/>
  <c r="AO1026" i="3" s="1"/>
  <c r="AP1028" i="3"/>
  <c r="AQ1028" i="3" s="1"/>
  <c r="AN1028" i="3"/>
  <c r="AO1028" i="3" s="1"/>
  <c r="AP1035" i="3"/>
  <c r="AQ1035" i="3" s="1"/>
  <c r="AN1035" i="3"/>
  <c r="AO1035" i="3" s="1"/>
  <c r="AB1035" i="3"/>
  <c r="AN1040" i="3"/>
  <c r="AO1040" i="3" s="1"/>
  <c r="AP1040" i="3"/>
  <c r="AQ1040" i="3" s="1"/>
  <c r="AB1040" i="3"/>
  <c r="AP1045" i="3"/>
  <c r="AQ1045" i="3" s="1"/>
  <c r="AN1045" i="3"/>
  <c r="AO1045" i="3" s="1"/>
  <c r="AP1046" i="3"/>
  <c r="AQ1046" i="3" s="1"/>
  <c r="AN1046" i="3"/>
  <c r="AO1046" i="3" s="1"/>
  <c r="AP1048" i="3"/>
  <c r="AQ1048" i="3" s="1"/>
  <c r="AN1048" i="3"/>
  <c r="AO1048" i="3" s="1"/>
  <c r="AP1049" i="3"/>
  <c r="AQ1049" i="3" s="1"/>
  <c r="AN1049" i="3"/>
  <c r="AO1049" i="3" s="1"/>
  <c r="AP1059" i="3"/>
  <c r="AQ1059" i="3" s="1"/>
  <c r="AN1059" i="3"/>
  <c r="AO1059" i="3" s="1"/>
  <c r="AB1059" i="3"/>
  <c r="AP1061" i="3"/>
  <c r="AQ1061" i="3" s="1"/>
  <c r="AN1061" i="3"/>
  <c r="AO1061" i="3" s="1"/>
  <c r="AP1062" i="3"/>
  <c r="AQ1062" i="3" s="1"/>
  <c r="AN1062" i="3"/>
  <c r="AO1062" i="3" s="1"/>
  <c r="AP1064" i="3"/>
  <c r="AQ1064" i="3" s="1"/>
  <c r="AN1064" i="3"/>
  <c r="AO1064" i="3" s="1"/>
  <c r="AP1065" i="3"/>
  <c r="AQ1065" i="3" s="1"/>
  <c r="AN1065" i="3"/>
  <c r="AO1065" i="3" s="1"/>
  <c r="AP1075" i="3"/>
  <c r="AQ1075" i="3" s="1"/>
  <c r="AN1075" i="3"/>
  <c r="AO1075" i="3" s="1"/>
  <c r="AB1075" i="3"/>
  <c r="AP1077" i="3"/>
  <c r="AQ1077" i="3" s="1"/>
  <c r="AN1077" i="3"/>
  <c r="AO1077" i="3" s="1"/>
  <c r="AP1078" i="3"/>
  <c r="AQ1078" i="3" s="1"/>
  <c r="AN1078" i="3"/>
  <c r="AO1078" i="3" s="1"/>
  <c r="AP1080" i="3"/>
  <c r="AQ1080" i="3" s="1"/>
  <c r="AN1080" i="3"/>
  <c r="AO1080" i="3" s="1"/>
  <c r="AP1081" i="3"/>
  <c r="AQ1081" i="3" s="1"/>
  <c r="AN1081" i="3"/>
  <c r="AO1081" i="3" s="1"/>
  <c r="AN1088" i="3"/>
  <c r="AO1088" i="3" s="1"/>
  <c r="AP1088" i="3"/>
  <c r="AQ1088" i="3" s="1"/>
  <c r="AB1088" i="3"/>
  <c r="AP1093" i="3"/>
  <c r="AQ1093" i="3" s="1"/>
  <c r="AN1093" i="3"/>
  <c r="AO1093" i="3" s="1"/>
  <c r="AB1093" i="3"/>
  <c r="T1095" i="3"/>
  <c r="AN1095" i="3"/>
  <c r="AO1095" i="3" s="1"/>
  <c r="AP1095" i="3"/>
  <c r="AQ1095" i="3" s="1"/>
  <c r="AP1097" i="3"/>
  <c r="AQ1097" i="3" s="1"/>
  <c r="AN1097" i="3"/>
  <c r="AO1097" i="3" s="1"/>
  <c r="T1103" i="3"/>
  <c r="AP1103" i="3"/>
  <c r="AQ1103" i="3" s="1"/>
  <c r="AN1103" i="3"/>
  <c r="AO1103" i="3" s="1"/>
  <c r="AP1104" i="3"/>
  <c r="AQ1104" i="3" s="1"/>
  <c r="AN1104" i="3"/>
  <c r="AO1104" i="3" s="1"/>
  <c r="AB1104" i="3"/>
  <c r="Q1106" i="3"/>
  <c r="AP1106" i="3"/>
  <c r="AQ1106" i="3" s="1"/>
  <c r="AN1106" i="3"/>
  <c r="AO1106" i="3" s="1"/>
  <c r="AB1108" i="3"/>
  <c r="AP1108" i="3"/>
  <c r="AQ1108" i="3" s="1"/>
  <c r="AN1108" i="3"/>
  <c r="AO1108" i="3" s="1"/>
  <c r="AP1109" i="3"/>
  <c r="AQ1109" i="3" s="1"/>
  <c r="AN1109" i="3"/>
  <c r="AO1109" i="3" s="1"/>
  <c r="AB1109" i="3"/>
  <c r="AP1112" i="3"/>
  <c r="AQ1112" i="3" s="1"/>
  <c r="AN1112" i="3"/>
  <c r="AO1112" i="3" s="1"/>
  <c r="AP1118" i="3"/>
  <c r="AQ1118" i="3" s="1"/>
  <c r="AN1118" i="3"/>
  <c r="AO1118" i="3" s="1"/>
  <c r="Q1119" i="3"/>
  <c r="AP1119" i="3"/>
  <c r="AQ1119" i="3" s="1"/>
  <c r="AN1119" i="3"/>
  <c r="AO1119" i="3" s="1"/>
  <c r="AB1121" i="3"/>
  <c r="AP1121" i="3"/>
  <c r="AQ1121" i="3" s="1"/>
  <c r="AN1121" i="3"/>
  <c r="AO1121" i="3" s="1"/>
  <c r="AP1123" i="3"/>
  <c r="AQ1123" i="3" s="1"/>
  <c r="AN1123" i="3"/>
  <c r="AO1123" i="3" s="1"/>
  <c r="AP1125" i="3"/>
  <c r="AQ1125" i="3" s="1"/>
  <c r="AN1125" i="3"/>
  <c r="AO1125" i="3" s="1"/>
  <c r="AP1132" i="3"/>
  <c r="AQ1132" i="3" s="1"/>
  <c r="AN1132" i="3"/>
  <c r="AO1132" i="3" s="1"/>
  <c r="AP1134" i="3"/>
  <c r="AQ1134" i="3" s="1"/>
  <c r="AN1134" i="3"/>
  <c r="AO1134" i="3" s="1"/>
  <c r="AB1134" i="3"/>
  <c r="T1138" i="3"/>
  <c r="AP1138" i="3"/>
  <c r="AQ1138" i="3" s="1"/>
  <c r="AN1138" i="3"/>
  <c r="AO1138" i="3" s="1"/>
  <c r="AP1141" i="3"/>
  <c r="AQ1141" i="3" s="1"/>
  <c r="AN1141" i="3"/>
  <c r="AO1141" i="3" s="1"/>
  <c r="AB1150" i="3"/>
  <c r="AP1150" i="3"/>
  <c r="AQ1150" i="3" s="1"/>
  <c r="AN1150" i="3"/>
  <c r="AO1150" i="3" s="1"/>
  <c r="AB1153" i="3"/>
  <c r="AP1153" i="3"/>
  <c r="AQ1153" i="3" s="1"/>
  <c r="AN1153" i="3"/>
  <c r="AO1153" i="3" s="1"/>
  <c r="AP1166" i="3"/>
  <c r="AQ1166" i="3" s="1"/>
  <c r="AN1166" i="3"/>
  <c r="AO1166" i="3" s="1"/>
  <c r="AB1166" i="3"/>
  <c r="AP1170" i="3"/>
  <c r="AQ1170" i="3" s="1"/>
  <c r="AN1170" i="3"/>
  <c r="AO1170" i="3" s="1"/>
  <c r="AP1174" i="3"/>
  <c r="AQ1174" i="3" s="1"/>
  <c r="AN1174" i="3"/>
  <c r="AO1174" i="3" s="1"/>
  <c r="AP1175" i="3"/>
  <c r="AQ1175" i="3" s="1"/>
  <c r="AN1175" i="3"/>
  <c r="AO1175" i="3" s="1"/>
  <c r="AB1175" i="3"/>
  <c r="AP1178" i="3"/>
  <c r="AQ1178" i="3" s="1"/>
  <c r="AN1178" i="3"/>
  <c r="AO1178" i="3" s="1"/>
  <c r="AP1188" i="3"/>
  <c r="AQ1188" i="3" s="1"/>
  <c r="AN1188" i="3"/>
  <c r="AO1188" i="3" s="1"/>
  <c r="AP1199" i="3"/>
  <c r="AQ1199" i="3" s="1"/>
  <c r="AN1199" i="3"/>
  <c r="AO1199" i="3" s="1"/>
  <c r="AP1206" i="3"/>
  <c r="AQ1206" i="3" s="1"/>
  <c r="AN1206" i="3"/>
  <c r="AO1206" i="3" s="1"/>
  <c r="AP1208" i="3"/>
  <c r="AQ1208" i="3" s="1"/>
  <c r="AN1208" i="3"/>
  <c r="AO1208" i="3" s="1"/>
  <c r="AP1210" i="3"/>
  <c r="AQ1210" i="3" s="1"/>
  <c r="AN1210" i="3"/>
  <c r="AO1210" i="3" s="1"/>
  <c r="T1212" i="3"/>
  <c r="AP1212" i="3"/>
  <c r="AQ1212" i="3" s="1"/>
  <c r="AN1212" i="3"/>
  <c r="AO1212" i="3" s="1"/>
  <c r="T1214" i="3"/>
  <c r="AP1214" i="3"/>
  <c r="AQ1214" i="3" s="1"/>
  <c r="AN1214" i="3"/>
  <c r="AO1214" i="3" s="1"/>
  <c r="T1216" i="3"/>
  <c r="AP1216" i="3"/>
  <c r="AQ1216" i="3" s="1"/>
  <c r="AN1216" i="3"/>
  <c r="AO1216" i="3" s="1"/>
  <c r="T1218" i="3"/>
  <c r="AP1218" i="3"/>
  <c r="AQ1218" i="3" s="1"/>
  <c r="AN1218" i="3"/>
  <c r="AO1218" i="3" s="1"/>
  <c r="AP1228" i="3"/>
  <c r="AQ1228" i="3" s="1"/>
  <c r="AN1228" i="3"/>
  <c r="AO1228" i="3" s="1"/>
  <c r="AB1228" i="3"/>
  <c r="AP1231" i="3"/>
  <c r="AQ1231" i="3" s="1"/>
  <c r="AN1231" i="3"/>
  <c r="AO1231" i="3" s="1"/>
  <c r="AP1232" i="3"/>
  <c r="AQ1232" i="3" s="1"/>
  <c r="AN1232" i="3"/>
  <c r="AO1232" i="3" s="1"/>
  <c r="AB1232" i="3"/>
  <c r="AP1235" i="3"/>
  <c r="AQ1235" i="3" s="1"/>
  <c r="AN1235" i="3"/>
  <c r="AO1235" i="3" s="1"/>
  <c r="AP1238" i="3"/>
  <c r="AQ1238" i="3" s="1"/>
  <c r="AN1238" i="3"/>
  <c r="AO1238" i="3" s="1"/>
  <c r="AP1240" i="3"/>
  <c r="AQ1240" i="3" s="1"/>
  <c r="AN1240" i="3"/>
  <c r="AO1240" i="3" s="1"/>
  <c r="AB1240" i="3"/>
  <c r="AP1243" i="3"/>
  <c r="AQ1243" i="3" s="1"/>
  <c r="AN1243" i="3"/>
  <c r="AO1243" i="3" s="1"/>
  <c r="AP1244" i="3"/>
  <c r="AQ1244" i="3" s="1"/>
  <c r="AN1244" i="3"/>
  <c r="AO1244" i="3" s="1"/>
  <c r="AB1244" i="3"/>
  <c r="AP1248" i="3"/>
  <c r="AQ1248" i="3" s="1"/>
  <c r="AN1248" i="3"/>
  <c r="AO1248" i="3" s="1"/>
  <c r="AN1251" i="3"/>
  <c r="AO1251" i="3" s="1"/>
  <c r="AP1251" i="3"/>
  <c r="AQ1251" i="3" s="1"/>
  <c r="AB1251" i="3"/>
  <c r="AP1253" i="3"/>
  <c r="AQ1253" i="3" s="1"/>
  <c r="AN1253" i="3"/>
  <c r="AO1253" i="3" s="1"/>
  <c r="AP1256" i="3"/>
  <c r="AQ1256" i="3" s="1"/>
  <c r="AN1256" i="3"/>
  <c r="AO1256" i="3" s="1"/>
  <c r="AN1262" i="3"/>
  <c r="AO1262" i="3" s="1"/>
  <c r="AP1262" i="3"/>
  <c r="AQ1262" i="3" s="1"/>
  <c r="AP1264" i="3"/>
  <c r="AQ1264" i="3" s="1"/>
  <c r="AN1264" i="3"/>
  <c r="AO1264" i="3" s="1"/>
  <c r="AN1269" i="3"/>
  <c r="AO1269" i="3" s="1"/>
  <c r="AP1269" i="3"/>
  <c r="AQ1269" i="3" s="1"/>
  <c r="AP1271" i="3"/>
  <c r="AQ1271" i="3" s="1"/>
  <c r="AN1271" i="3"/>
  <c r="AO1271" i="3" s="1"/>
  <c r="AN1273" i="3"/>
  <c r="AO1273" i="3" s="1"/>
  <c r="AP1273" i="3"/>
  <c r="AQ1273" i="3" s="1"/>
  <c r="AP1277" i="3"/>
  <c r="AQ1277" i="3" s="1"/>
  <c r="AN1277" i="3"/>
  <c r="AO1277" i="3" s="1"/>
  <c r="T1279" i="3"/>
  <c r="AP1279" i="3"/>
  <c r="AQ1279" i="3" s="1"/>
  <c r="AN1279" i="3"/>
  <c r="AO1279" i="3" s="1"/>
  <c r="AN1281" i="3"/>
  <c r="AO1281" i="3" s="1"/>
  <c r="AP1281" i="3"/>
  <c r="AQ1281" i="3" s="1"/>
  <c r="T1283" i="3"/>
  <c r="AN1283" i="3"/>
  <c r="AO1283" i="3" s="1"/>
  <c r="AP1283" i="3"/>
  <c r="AQ1283" i="3" s="1"/>
  <c r="AP1285" i="3"/>
  <c r="AQ1285" i="3" s="1"/>
  <c r="AN1285" i="3"/>
  <c r="AO1285" i="3" s="1"/>
  <c r="AN1299" i="3"/>
  <c r="AO1299" i="3" s="1"/>
  <c r="AP1299" i="3"/>
  <c r="AQ1299" i="3" s="1"/>
  <c r="AB1299" i="3"/>
  <c r="AN1316" i="3"/>
  <c r="AO1316" i="3" s="1"/>
  <c r="AP1316" i="3"/>
  <c r="AQ1316" i="3" s="1"/>
  <c r="AP1326" i="3"/>
  <c r="AQ1326" i="3" s="1"/>
  <c r="AN1326" i="3"/>
  <c r="AO1326" i="3" s="1"/>
  <c r="AP1329" i="3"/>
  <c r="AQ1329" i="3" s="1"/>
  <c r="AN1329" i="3"/>
  <c r="AO1329" i="3" s="1"/>
  <c r="AN1334" i="3"/>
  <c r="AO1334" i="3" s="1"/>
  <c r="AP1334" i="3"/>
  <c r="AQ1334" i="3" s="1"/>
  <c r="AB1334" i="3"/>
  <c r="AP1337" i="3"/>
  <c r="AQ1337" i="3" s="1"/>
  <c r="AN1337" i="3"/>
  <c r="AO1337" i="3" s="1"/>
  <c r="AN1365" i="3"/>
  <c r="AO1365" i="3" s="1"/>
  <c r="AP1365" i="3"/>
  <c r="AQ1365" i="3" s="1"/>
  <c r="AB1365" i="3"/>
  <c r="AN1375" i="3"/>
  <c r="AO1375" i="3" s="1"/>
  <c r="AP1375" i="3"/>
  <c r="AQ1375" i="3" s="1"/>
  <c r="AP1376" i="3"/>
  <c r="AQ1376" i="3" s="1"/>
  <c r="AN1376" i="3"/>
  <c r="AO1376" i="3" s="1"/>
  <c r="AN1378" i="3"/>
  <c r="AO1378" i="3" s="1"/>
  <c r="AP1378" i="3"/>
  <c r="AQ1378" i="3" s="1"/>
  <c r="AP1379" i="3"/>
  <c r="AQ1379" i="3" s="1"/>
  <c r="AN1379" i="3"/>
  <c r="AO1379" i="3" s="1"/>
  <c r="AP1383" i="3"/>
  <c r="AQ1383" i="3" s="1"/>
  <c r="AN1383" i="3"/>
  <c r="AO1383" i="3" s="1"/>
  <c r="AN1384" i="3"/>
  <c r="AO1384" i="3" s="1"/>
  <c r="AP1384" i="3"/>
  <c r="AQ1384" i="3" s="1"/>
  <c r="AP1386" i="3"/>
  <c r="AQ1386" i="3" s="1"/>
  <c r="AN1386" i="3"/>
  <c r="AO1386" i="3" s="1"/>
  <c r="AN1387" i="3"/>
  <c r="AO1387" i="3" s="1"/>
  <c r="AP1387" i="3"/>
  <c r="AQ1387" i="3" s="1"/>
  <c r="AP1389" i="3"/>
  <c r="AQ1389" i="3" s="1"/>
  <c r="AN1389" i="3"/>
  <c r="AO1389" i="3" s="1"/>
  <c r="Q1391" i="3"/>
  <c r="AN1391" i="3"/>
  <c r="AO1391" i="3" s="1"/>
  <c r="AP1391" i="3"/>
  <c r="AQ1391" i="3" s="1"/>
  <c r="AN1397" i="3"/>
  <c r="AO1397" i="3" s="1"/>
  <c r="AP1397" i="3"/>
  <c r="AQ1397" i="3" s="1"/>
  <c r="AN1400" i="3"/>
  <c r="AO1400" i="3" s="1"/>
  <c r="AP1400" i="3"/>
  <c r="AQ1400" i="3" s="1"/>
  <c r="AP1411" i="3"/>
  <c r="AQ1411" i="3" s="1"/>
  <c r="AN1411" i="3"/>
  <c r="AO1411" i="3" s="1"/>
  <c r="AN1414" i="3"/>
  <c r="AO1414" i="3" s="1"/>
  <c r="AP1414" i="3"/>
  <c r="AQ1414" i="3" s="1"/>
  <c r="AN1416" i="3"/>
  <c r="AO1416" i="3" s="1"/>
  <c r="AP1416" i="3"/>
  <c r="AQ1416" i="3" s="1"/>
  <c r="AN1419" i="3"/>
  <c r="AO1419" i="3" s="1"/>
  <c r="AP1419" i="3"/>
  <c r="AQ1419" i="3" s="1"/>
  <c r="AP1428" i="3"/>
  <c r="AQ1428" i="3" s="1"/>
  <c r="AN1428" i="3"/>
  <c r="AO1428" i="3" s="1"/>
  <c r="AB1428" i="3"/>
  <c r="AP1431" i="3"/>
  <c r="AQ1431" i="3" s="1"/>
  <c r="AN1431" i="3"/>
  <c r="AO1431" i="3" s="1"/>
  <c r="AB1431" i="3"/>
  <c r="Q1436" i="3"/>
  <c r="Q1437" i="3"/>
  <c r="AP1437" i="3"/>
  <c r="AQ1437" i="3" s="1"/>
  <c r="AN1437" i="3"/>
  <c r="AO1437" i="3" s="1"/>
  <c r="Q1438" i="3"/>
  <c r="AP1438" i="3"/>
  <c r="AQ1438" i="3" s="1"/>
  <c r="AN1438" i="3"/>
  <c r="AO1438" i="3" s="1"/>
  <c r="T1439" i="3"/>
  <c r="AN1439" i="3"/>
  <c r="AO1439" i="3" s="1"/>
  <c r="AP1439" i="3"/>
  <c r="AQ1439" i="3" s="1"/>
  <c r="Q1440" i="3"/>
  <c r="AP1441" i="3"/>
  <c r="AQ1441" i="3" s="1"/>
  <c r="AN1441" i="3"/>
  <c r="AO1441" i="3" s="1"/>
  <c r="AP943" i="3"/>
  <c r="AQ943" i="3" s="1"/>
  <c r="AN943" i="3"/>
  <c r="AO943" i="3" s="1"/>
  <c r="AP947" i="3"/>
  <c r="AQ947" i="3" s="1"/>
  <c r="AN947" i="3"/>
  <c r="AO947" i="3" s="1"/>
  <c r="AP953" i="3"/>
  <c r="AQ953" i="3" s="1"/>
  <c r="AN953" i="3"/>
  <c r="AO953" i="3" s="1"/>
  <c r="AN961" i="3"/>
  <c r="AO961" i="3" s="1"/>
  <c r="AP961" i="3"/>
  <c r="AQ961" i="3" s="1"/>
  <c r="AP968" i="3"/>
  <c r="AQ968" i="3" s="1"/>
  <c r="AN968" i="3"/>
  <c r="AO968" i="3" s="1"/>
  <c r="AP980" i="3"/>
  <c r="AQ980" i="3" s="1"/>
  <c r="AN980" i="3"/>
  <c r="AO980" i="3" s="1"/>
  <c r="AP986" i="3"/>
  <c r="AQ986" i="3" s="1"/>
  <c r="AN986" i="3"/>
  <c r="AO986" i="3" s="1"/>
  <c r="AN987" i="3"/>
  <c r="AO987" i="3" s="1"/>
  <c r="AP987" i="3"/>
  <c r="AQ987" i="3" s="1"/>
  <c r="AB987" i="3"/>
  <c r="AP989" i="3"/>
  <c r="AQ989" i="3" s="1"/>
  <c r="AN989" i="3"/>
  <c r="AO989" i="3" s="1"/>
  <c r="AP995" i="3"/>
  <c r="AQ995" i="3" s="1"/>
  <c r="AN995" i="3"/>
  <c r="AO995" i="3" s="1"/>
  <c r="AB995" i="3"/>
  <c r="AN1002" i="3"/>
  <c r="AO1002" i="3" s="1"/>
  <c r="AP1002" i="3"/>
  <c r="AQ1002" i="3" s="1"/>
  <c r="AP1004" i="3"/>
  <c r="AQ1004" i="3" s="1"/>
  <c r="AN1004" i="3"/>
  <c r="AO1004" i="3" s="1"/>
  <c r="AP1005" i="3"/>
  <c r="AQ1005" i="3" s="1"/>
  <c r="AN1005" i="3"/>
  <c r="AO1005" i="3" s="1"/>
  <c r="AP1008" i="3"/>
  <c r="AQ1008" i="3" s="1"/>
  <c r="AN1008" i="3"/>
  <c r="AO1008" i="3" s="1"/>
  <c r="AP1018" i="3"/>
  <c r="AQ1018" i="3" s="1"/>
  <c r="AN1018" i="3"/>
  <c r="AO1018" i="3" s="1"/>
  <c r="AB1018" i="3"/>
  <c r="AP1022" i="3"/>
  <c r="AQ1022" i="3" s="1"/>
  <c r="AN1022" i="3"/>
  <c r="AO1022" i="3" s="1"/>
  <c r="AB1022" i="3"/>
  <c r="AP1025" i="3"/>
  <c r="AQ1025" i="3" s="1"/>
  <c r="AN1025" i="3"/>
  <c r="AO1025" i="3" s="1"/>
  <c r="AN1036" i="3"/>
  <c r="AO1036" i="3" s="1"/>
  <c r="AP1036" i="3"/>
  <c r="AQ1036" i="3" s="1"/>
  <c r="AN1041" i="3"/>
  <c r="AO1041" i="3" s="1"/>
  <c r="AP1041" i="3"/>
  <c r="AQ1041" i="3" s="1"/>
  <c r="AP1044" i="3"/>
  <c r="AQ1044" i="3" s="1"/>
  <c r="AN1044" i="3"/>
  <c r="AO1044" i="3" s="1"/>
  <c r="AP1055" i="3"/>
  <c r="AQ1055" i="3" s="1"/>
  <c r="AN1055" i="3"/>
  <c r="AO1055" i="3" s="1"/>
  <c r="AB1055" i="3"/>
  <c r="AP1058" i="3"/>
  <c r="AQ1058" i="3" s="1"/>
  <c r="AN1058" i="3"/>
  <c r="AO1058" i="3" s="1"/>
  <c r="AP1060" i="3"/>
  <c r="AQ1060" i="3" s="1"/>
  <c r="AN1060" i="3"/>
  <c r="AO1060" i="3" s="1"/>
  <c r="AP1071" i="3"/>
  <c r="AQ1071" i="3" s="1"/>
  <c r="AN1071" i="3"/>
  <c r="AO1071" i="3" s="1"/>
  <c r="AB1071" i="3"/>
  <c r="AP1074" i="3"/>
  <c r="AQ1074" i="3" s="1"/>
  <c r="AN1074" i="3"/>
  <c r="AO1074" i="3" s="1"/>
  <c r="AP1076" i="3"/>
  <c r="AQ1076" i="3" s="1"/>
  <c r="AN1076" i="3"/>
  <c r="AO1076" i="3" s="1"/>
  <c r="AP1087" i="3"/>
  <c r="AQ1087" i="3" s="1"/>
  <c r="AN1087" i="3"/>
  <c r="AO1087" i="3" s="1"/>
  <c r="AN1089" i="3"/>
  <c r="AO1089" i="3" s="1"/>
  <c r="AP1089" i="3"/>
  <c r="AQ1089" i="3" s="1"/>
  <c r="AP1094" i="3"/>
  <c r="AQ1094" i="3" s="1"/>
  <c r="AN1094" i="3"/>
  <c r="AO1094" i="3" s="1"/>
  <c r="AP1099" i="3"/>
  <c r="AQ1099" i="3" s="1"/>
  <c r="AN1099" i="3"/>
  <c r="AO1099" i="3" s="1"/>
  <c r="AB1099" i="3"/>
  <c r="AN1101" i="3"/>
  <c r="AO1101" i="3" s="1"/>
  <c r="AP1101" i="3"/>
  <c r="AQ1101" i="3" s="1"/>
  <c r="AB1101" i="3"/>
  <c r="AP1105" i="3"/>
  <c r="AQ1105" i="3" s="1"/>
  <c r="AN1105" i="3"/>
  <c r="AO1105" i="3" s="1"/>
  <c r="AP1110" i="3"/>
  <c r="AQ1110" i="3" s="1"/>
  <c r="AN1110" i="3"/>
  <c r="AO1110" i="3" s="1"/>
  <c r="AB1110" i="3"/>
  <c r="AP1116" i="3"/>
  <c r="AQ1116" i="3" s="1"/>
  <c r="AN1116" i="3"/>
  <c r="AO1116" i="3" s="1"/>
  <c r="Q1117" i="3"/>
  <c r="AP1117" i="3"/>
  <c r="AQ1117" i="3" s="1"/>
  <c r="AN1117" i="3"/>
  <c r="AO1117" i="3" s="1"/>
  <c r="Q1128" i="3"/>
  <c r="AP1128" i="3"/>
  <c r="AQ1128" i="3" s="1"/>
  <c r="AN1128" i="3"/>
  <c r="AO1128" i="3" s="1"/>
  <c r="AP1131" i="3"/>
  <c r="AQ1131" i="3" s="1"/>
  <c r="AN1131" i="3"/>
  <c r="AO1131" i="3" s="1"/>
  <c r="AB1135" i="3"/>
  <c r="AP1135" i="3"/>
  <c r="AQ1135" i="3" s="1"/>
  <c r="AN1135" i="3"/>
  <c r="AO1135" i="3" s="1"/>
  <c r="AB1137" i="3"/>
  <c r="AP1137" i="3"/>
  <c r="AQ1137" i="3" s="1"/>
  <c r="AN1137" i="3"/>
  <c r="AO1137" i="3" s="1"/>
  <c r="AB1143" i="3"/>
  <c r="AP1143" i="3"/>
  <c r="AQ1143" i="3" s="1"/>
  <c r="AN1143" i="3"/>
  <c r="AO1143" i="3" s="1"/>
  <c r="Q1146" i="3"/>
  <c r="AP1146" i="3"/>
  <c r="AQ1146" i="3" s="1"/>
  <c r="AN1146" i="3"/>
  <c r="AO1146" i="3" s="1"/>
  <c r="AB1149" i="3"/>
  <c r="AP1149" i="3"/>
  <c r="AQ1149" i="3" s="1"/>
  <c r="AN1149" i="3"/>
  <c r="AO1149" i="3" s="1"/>
  <c r="AP1155" i="3"/>
  <c r="AQ1155" i="3" s="1"/>
  <c r="AN1155" i="3"/>
  <c r="AO1155" i="3" s="1"/>
  <c r="AP1157" i="3"/>
  <c r="AQ1157" i="3" s="1"/>
  <c r="AN1157" i="3"/>
  <c r="AO1157" i="3" s="1"/>
  <c r="AP1158" i="3"/>
  <c r="AQ1158" i="3" s="1"/>
  <c r="AN1158" i="3"/>
  <c r="AO1158" i="3" s="1"/>
  <c r="AB1158" i="3"/>
  <c r="AP1161" i="3"/>
  <c r="AQ1161" i="3" s="1"/>
  <c r="AN1161" i="3"/>
  <c r="AO1161" i="3" s="1"/>
  <c r="Q1167" i="3"/>
  <c r="AP1167" i="3"/>
  <c r="AQ1167" i="3" s="1"/>
  <c r="AN1167" i="3"/>
  <c r="AO1167" i="3" s="1"/>
  <c r="Q1168" i="3"/>
  <c r="AP1168" i="3"/>
  <c r="AQ1168" i="3" s="1"/>
  <c r="AN1168" i="3"/>
  <c r="AO1168" i="3" s="1"/>
  <c r="AP1169" i="3"/>
  <c r="AQ1169" i="3" s="1"/>
  <c r="AN1169" i="3"/>
  <c r="AO1169" i="3" s="1"/>
  <c r="Q1176" i="3"/>
  <c r="AP1176" i="3"/>
  <c r="AQ1176" i="3" s="1"/>
  <c r="AN1176" i="3"/>
  <c r="AO1176" i="3" s="1"/>
  <c r="AP1177" i="3"/>
  <c r="AQ1177" i="3" s="1"/>
  <c r="AN1177" i="3"/>
  <c r="AO1177" i="3" s="1"/>
  <c r="AP1182" i="3"/>
  <c r="AQ1182" i="3" s="1"/>
  <c r="AN1182" i="3"/>
  <c r="AO1182" i="3" s="1"/>
  <c r="AB1182" i="3"/>
  <c r="T1186" i="3"/>
  <c r="AP1186" i="3"/>
  <c r="AQ1186" i="3" s="1"/>
  <c r="AN1186" i="3"/>
  <c r="AO1186" i="3" s="1"/>
  <c r="AB1187" i="3"/>
  <c r="AP1187" i="3"/>
  <c r="AQ1187" i="3" s="1"/>
  <c r="AN1187" i="3"/>
  <c r="AO1187" i="3" s="1"/>
  <c r="AP1194" i="3"/>
  <c r="AQ1194" i="3" s="1"/>
  <c r="AN1194" i="3"/>
  <c r="AO1194" i="3" s="1"/>
  <c r="AP1196" i="3"/>
  <c r="AQ1196" i="3" s="1"/>
  <c r="AN1196" i="3"/>
  <c r="AO1196" i="3" s="1"/>
  <c r="AP1201" i="3"/>
  <c r="AQ1201" i="3" s="1"/>
  <c r="AN1201" i="3"/>
  <c r="AO1201" i="3" s="1"/>
  <c r="AP1203" i="3"/>
  <c r="AQ1203" i="3" s="1"/>
  <c r="AN1203" i="3"/>
  <c r="AO1203" i="3" s="1"/>
  <c r="AP1205" i="3"/>
  <c r="AQ1205" i="3" s="1"/>
  <c r="AN1205" i="3"/>
  <c r="AO1205" i="3" s="1"/>
  <c r="AP1227" i="3"/>
  <c r="AQ1227" i="3" s="1"/>
  <c r="AN1227" i="3"/>
  <c r="AO1227" i="3" s="1"/>
  <c r="AP1229" i="3"/>
  <c r="AQ1229" i="3" s="1"/>
  <c r="AN1229" i="3"/>
  <c r="AO1229" i="3" s="1"/>
  <c r="AB1229" i="3"/>
  <c r="AP1233" i="3"/>
  <c r="AQ1233" i="3" s="1"/>
  <c r="AN1233" i="3"/>
  <c r="AO1233" i="3" s="1"/>
  <c r="AB1233" i="3"/>
  <c r="AP1241" i="3"/>
  <c r="AQ1241" i="3" s="1"/>
  <c r="AN1241" i="3"/>
  <c r="AO1241" i="3" s="1"/>
  <c r="AB1241" i="3"/>
  <c r="AP1245" i="3"/>
  <c r="AQ1245" i="3" s="1"/>
  <c r="AN1245" i="3"/>
  <c r="AO1245" i="3" s="1"/>
  <c r="AN1246" i="3"/>
  <c r="AO1246" i="3" s="1"/>
  <c r="AP1246" i="3"/>
  <c r="AQ1246" i="3" s="1"/>
  <c r="AP1250" i="3"/>
  <c r="AQ1250" i="3" s="1"/>
  <c r="AN1250" i="3"/>
  <c r="AO1250" i="3" s="1"/>
  <c r="AP1252" i="3"/>
  <c r="AQ1252" i="3" s="1"/>
  <c r="AN1252" i="3"/>
  <c r="AO1252" i="3" s="1"/>
  <c r="AP1260" i="3"/>
  <c r="AQ1260" i="3" s="1"/>
  <c r="AN1260" i="3"/>
  <c r="AO1260" i="3" s="1"/>
  <c r="AB1260" i="3"/>
  <c r="T1267" i="3"/>
  <c r="AP1267" i="3"/>
  <c r="AQ1267" i="3" s="1"/>
  <c r="AN1267" i="3"/>
  <c r="AO1267" i="3" s="1"/>
  <c r="AB1268" i="3"/>
  <c r="AP1268" i="3"/>
  <c r="AQ1268" i="3" s="1"/>
  <c r="AN1268" i="3"/>
  <c r="AO1268" i="3" s="1"/>
  <c r="AN1275" i="3"/>
  <c r="AO1275" i="3" s="1"/>
  <c r="AP1275" i="3"/>
  <c r="AQ1275" i="3" s="1"/>
  <c r="AB1275" i="3"/>
  <c r="AP1287" i="3"/>
  <c r="AQ1287" i="3" s="1"/>
  <c r="AN1287" i="3"/>
  <c r="AO1287" i="3" s="1"/>
  <c r="AP1290" i="3"/>
  <c r="AQ1290" i="3" s="1"/>
  <c r="AN1290" i="3"/>
  <c r="AO1290" i="3" s="1"/>
  <c r="AB1290" i="3"/>
  <c r="AP1295" i="3"/>
  <c r="AQ1295" i="3" s="1"/>
  <c r="AN1295" i="3"/>
  <c r="AO1295" i="3" s="1"/>
  <c r="AP1296" i="3"/>
  <c r="AQ1296" i="3" s="1"/>
  <c r="AN1296" i="3"/>
  <c r="AO1296" i="3" s="1"/>
  <c r="AN1300" i="3"/>
  <c r="AO1300" i="3" s="1"/>
  <c r="AP1300" i="3"/>
  <c r="AQ1300" i="3" s="1"/>
  <c r="AP1302" i="3"/>
  <c r="AQ1302" i="3" s="1"/>
  <c r="AN1302" i="3"/>
  <c r="AO1302" i="3" s="1"/>
  <c r="AP1305" i="3"/>
  <c r="AQ1305" i="3" s="1"/>
  <c r="AN1305" i="3"/>
  <c r="AO1305" i="3" s="1"/>
  <c r="AP1307" i="3"/>
  <c r="AQ1307" i="3" s="1"/>
  <c r="AN1307" i="3"/>
  <c r="AO1307" i="3" s="1"/>
  <c r="AN1309" i="3"/>
  <c r="AO1309" i="3" s="1"/>
  <c r="AP1309" i="3"/>
  <c r="AQ1309" i="3" s="1"/>
  <c r="AP1311" i="3"/>
  <c r="AQ1311" i="3" s="1"/>
  <c r="AN1311" i="3"/>
  <c r="AO1311" i="3" s="1"/>
  <c r="T1313" i="3"/>
  <c r="AP1313" i="3"/>
  <c r="AQ1313" i="3" s="1"/>
  <c r="AN1313" i="3"/>
  <c r="AO1313" i="3" s="1"/>
  <c r="T1318" i="3"/>
  <c r="AP1318" i="3"/>
  <c r="AQ1318" i="3" s="1"/>
  <c r="AN1318" i="3"/>
  <c r="AO1318" i="3" s="1"/>
  <c r="AN1320" i="3"/>
  <c r="AO1320" i="3" s="1"/>
  <c r="AP1320" i="3"/>
  <c r="AQ1320" i="3" s="1"/>
  <c r="AP1322" i="3"/>
  <c r="AQ1322" i="3" s="1"/>
  <c r="AN1322" i="3"/>
  <c r="AO1322" i="3" s="1"/>
  <c r="AB1322" i="3"/>
  <c r="AP1325" i="3"/>
  <c r="AQ1325" i="3" s="1"/>
  <c r="AN1325" i="3"/>
  <c r="AO1325" i="3" s="1"/>
  <c r="AP1331" i="3"/>
  <c r="AQ1331" i="3" s="1"/>
  <c r="AN1331" i="3"/>
  <c r="AO1331" i="3" s="1"/>
  <c r="AP1332" i="3"/>
  <c r="AQ1332" i="3" s="1"/>
  <c r="AN1332" i="3"/>
  <c r="AO1332" i="3" s="1"/>
  <c r="AP1335" i="3"/>
  <c r="AQ1335" i="3" s="1"/>
  <c r="AN1335" i="3"/>
  <c r="AO1335" i="3" s="1"/>
  <c r="AN1336" i="3"/>
  <c r="AO1336" i="3" s="1"/>
  <c r="AP1336" i="3"/>
  <c r="AQ1336" i="3" s="1"/>
  <c r="AP1347" i="3"/>
  <c r="AQ1347" i="3" s="1"/>
  <c r="AN1347" i="3"/>
  <c r="AO1347" i="3" s="1"/>
  <c r="AN1349" i="3"/>
  <c r="AO1349" i="3" s="1"/>
  <c r="AP1349" i="3"/>
  <c r="AQ1349" i="3" s="1"/>
  <c r="AB1349" i="3"/>
  <c r="AN1352" i="3"/>
  <c r="AO1352" i="3" s="1"/>
  <c r="AP1352" i="3"/>
  <c r="AQ1352" i="3" s="1"/>
  <c r="AB1352" i="3"/>
  <c r="AP1354" i="3"/>
  <c r="AQ1354" i="3" s="1"/>
  <c r="AN1354" i="3"/>
  <c r="AO1354" i="3" s="1"/>
  <c r="AB1356" i="3"/>
  <c r="AN1356" i="3"/>
  <c r="AO1356" i="3" s="1"/>
  <c r="AP1356" i="3"/>
  <c r="AQ1356" i="3" s="1"/>
  <c r="AB1358" i="3"/>
  <c r="AP1358" i="3"/>
  <c r="AQ1358" i="3" s="1"/>
  <c r="AN1358" i="3"/>
  <c r="AO1358" i="3" s="1"/>
  <c r="AP1364" i="3"/>
  <c r="AQ1364" i="3" s="1"/>
  <c r="AN1364" i="3"/>
  <c r="AO1364" i="3" s="1"/>
  <c r="AN1366" i="3"/>
  <c r="AO1366" i="3" s="1"/>
  <c r="AP1366" i="3"/>
  <c r="AQ1366" i="3" s="1"/>
  <c r="AN1372" i="3"/>
  <c r="AO1372" i="3" s="1"/>
  <c r="AP1372" i="3"/>
  <c r="AQ1372" i="3" s="1"/>
  <c r="AP1373" i="3"/>
  <c r="AQ1373" i="3" s="1"/>
  <c r="AN1373" i="3"/>
  <c r="AO1373" i="3" s="1"/>
  <c r="AB1373" i="3"/>
  <c r="AN1381" i="3"/>
  <c r="AO1381" i="3" s="1"/>
  <c r="AP1381" i="3"/>
  <c r="AQ1381" i="3" s="1"/>
  <c r="AB1381" i="3"/>
  <c r="AN1394" i="3"/>
  <c r="AO1394" i="3" s="1"/>
  <c r="AP1394" i="3"/>
  <c r="AQ1394" i="3" s="1"/>
  <c r="AP1399" i="3"/>
  <c r="AQ1399" i="3" s="1"/>
  <c r="AN1399" i="3"/>
  <c r="AO1399" i="3" s="1"/>
  <c r="AP1402" i="3"/>
  <c r="AQ1402" i="3" s="1"/>
  <c r="AN1402" i="3"/>
  <c r="AO1402" i="3" s="1"/>
  <c r="AP1405" i="3"/>
  <c r="AQ1405" i="3" s="1"/>
  <c r="AN1405" i="3"/>
  <c r="AO1405" i="3" s="1"/>
  <c r="AN1407" i="3"/>
  <c r="AO1407" i="3" s="1"/>
  <c r="AP1407" i="3"/>
  <c r="AQ1407" i="3" s="1"/>
  <c r="AN1410" i="3"/>
  <c r="AO1410" i="3" s="1"/>
  <c r="AP1410" i="3"/>
  <c r="AQ1410" i="3" s="1"/>
  <c r="AP1425" i="3"/>
  <c r="AQ1425" i="3" s="1"/>
  <c r="AN1425" i="3"/>
  <c r="AO1425" i="3" s="1"/>
  <c r="Q1429" i="3"/>
  <c r="AN1429" i="3"/>
  <c r="AO1429" i="3" s="1"/>
  <c r="AP1429" i="3"/>
  <c r="AQ1429" i="3" s="1"/>
  <c r="T1430" i="3"/>
  <c r="AN1430" i="3"/>
  <c r="AO1430" i="3" s="1"/>
  <c r="AP1430" i="3"/>
  <c r="AQ1430" i="3" s="1"/>
  <c r="AN1432" i="3"/>
  <c r="AO1432" i="3" s="1"/>
  <c r="AP1432" i="3"/>
  <c r="AQ1432" i="3" s="1"/>
  <c r="AP1434" i="3"/>
  <c r="AQ1434" i="3" s="1"/>
  <c r="AN1434" i="3"/>
  <c r="AO1434" i="3" s="1"/>
  <c r="AN1435" i="3"/>
  <c r="AO1435" i="3" s="1"/>
  <c r="AP1435" i="3"/>
  <c r="AQ1435" i="3" s="1"/>
  <c r="T1437" i="3"/>
  <c r="T1438" i="3"/>
  <c r="AB1100" i="3"/>
  <c r="AN1100" i="3"/>
  <c r="AO1100" i="3" s="1"/>
  <c r="AP1100" i="3"/>
  <c r="AQ1100" i="3" s="1"/>
  <c r="AP1102" i="3"/>
  <c r="AQ1102" i="3" s="1"/>
  <c r="AN1102" i="3"/>
  <c r="AO1102" i="3" s="1"/>
  <c r="AP1107" i="3"/>
  <c r="AQ1107" i="3" s="1"/>
  <c r="AN1107" i="3"/>
  <c r="AO1107" i="3" s="1"/>
  <c r="AP1111" i="3"/>
  <c r="AQ1111" i="3" s="1"/>
  <c r="AN1111" i="3"/>
  <c r="AO1111" i="3" s="1"/>
  <c r="AP1115" i="3"/>
  <c r="AQ1115" i="3" s="1"/>
  <c r="AN1115" i="3"/>
  <c r="AO1115" i="3" s="1"/>
  <c r="AP1124" i="3"/>
  <c r="AQ1124" i="3" s="1"/>
  <c r="AN1124" i="3"/>
  <c r="AO1124" i="3" s="1"/>
  <c r="AP1126" i="3"/>
  <c r="AQ1126" i="3" s="1"/>
  <c r="AN1126" i="3"/>
  <c r="AO1126" i="3" s="1"/>
  <c r="AB1126" i="3"/>
  <c r="T1130" i="3"/>
  <c r="AP1130" i="3"/>
  <c r="AQ1130" i="3" s="1"/>
  <c r="AN1130" i="3"/>
  <c r="AO1130" i="3" s="1"/>
  <c r="AP1133" i="3"/>
  <c r="AQ1133" i="3" s="1"/>
  <c r="AN1133" i="3"/>
  <c r="AO1133" i="3" s="1"/>
  <c r="AP1140" i="3"/>
  <c r="AQ1140" i="3" s="1"/>
  <c r="AN1140" i="3"/>
  <c r="AO1140" i="3" s="1"/>
  <c r="AP1142" i="3"/>
  <c r="AQ1142" i="3" s="1"/>
  <c r="AN1142" i="3"/>
  <c r="AO1142" i="3" s="1"/>
  <c r="AB1148" i="3"/>
  <c r="AP1148" i="3"/>
  <c r="AQ1148" i="3" s="1"/>
  <c r="AN1148" i="3"/>
  <c r="AO1148" i="3" s="1"/>
  <c r="Q1152" i="3"/>
  <c r="AP1152" i="3"/>
  <c r="AQ1152" i="3" s="1"/>
  <c r="AN1152" i="3"/>
  <c r="AO1152" i="3" s="1"/>
  <c r="Q1159" i="3"/>
  <c r="AP1159" i="3"/>
  <c r="AQ1159" i="3" s="1"/>
  <c r="AN1159" i="3"/>
  <c r="AO1159" i="3" s="1"/>
  <c r="AP1160" i="3"/>
  <c r="AQ1160" i="3" s="1"/>
  <c r="AN1160" i="3"/>
  <c r="AO1160" i="3" s="1"/>
  <c r="AP1164" i="3"/>
  <c r="AQ1164" i="3" s="1"/>
  <c r="AN1164" i="3"/>
  <c r="AO1164" i="3" s="1"/>
  <c r="AB1164" i="3"/>
  <c r="AP1181" i="3"/>
  <c r="AQ1181" i="3" s="1"/>
  <c r="AN1181" i="3"/>
  <c r="AO1181" i="3" s="1"/>
  <c r="AP1183" i="3"/>
  <c r="AQ1183" i="3" s="1"/>
  <c r="AN1183" i="3"/>
  <c r="AO1183" i="3" s="1"/>
  <c r="AB1183" i="3"/>
  <c r="AB1189" i="3"/>
  <c r="AP1189" i="3"/>
  <c r="AQ1189" i="3" s="1"/>
  <c r="AN1189" i="3"/>
  <c r="AO1189" i="3" s="1"/>
  <c r="AP1190" i="3"/>
  <c r="AQ1190" i="3" s="1"/>
  <c r="AN1190" i="3"/>
  <c r="AO1190" i="3" s="1"/>
  <c r="AP1191" i="3"/>
  <c r="AQ1191" i="3" s="1"/>
  <c r="AN1191" i="3"/>
  <c r="AO1191" i="3" s="1"/>
  <c r="AB1191" i="3"/>
  <c r="AP1198" i="3"/>
  <c r="AQ1198" i="3" s="1"/>
  <c r="AN1198" i="3"/>
  <c r="AO1198" i="3" s="1"/>
  <c r="AP1200" i="3"/>
  <c r="AQ1200" i="3" s="1"/>
  <c r="AN1200" i="3"/>
  <c r="AO1200" i="3" s="1"/>
  <c r="AP1207" i="3"/>
  <c r="AQ1207" i="3" s="1"/>
  <c r="AN1207" i="3"/>
  <c r="AO1207" i="3" s="1"/>
  <c r="AP1209" i="3"/>
  <c r="AQ1209" i="3" s="1"/>
  <c r="AN1209" i="3"/>
  <c r="AO1209" i="3" s="1"/>
  <c r="T1211" i="3"/>
  <c r="AP1211" i="3"/>
  <c r="AQ1211" i="3" s="1"/>
  <c r="AN1211" i="3"/>
  <c r="AO1211" i="3" s="1"/>
  <c r="T1213" i="3"/>
  <c r="AP1213" i="3"/>
  <c r="AQ1213" i="3" s="1"/>
  <c r="AN1213" i="3"/>
  <c r="AO1213" i="3" s="1"/>
  <c r="AP1215" i="3"/>
  <c r="AQ1215" i="3" s="1"/>
  <c r="AN1215" i="3"/>
  <c r="AO1215" i="3" s="1"/>
  <c r="T1217" i="3"/>
  <c r="AP1217" i="3"/>
  <c r="AQ1217" i="3" s="1"/>
  <c r="AN1217" i="3"/>
  <c r="AO1217" i="3" s="1"/>
  <c r="AP1219" i="3"/>
  <c r="AQ1219" i="3" s="1"/>
  <c r="AN1219" i="3"/>
  <c r="AO1219" i="3" s="1"/>
  <c r="AP1220" i="3"/>
  <c r="AQ1220" i="3" s="1"/>
  <c r="AN1220" i="3"/>
  <c r="AO1220" i="3" s="1"/>
  <c r="AP1221" i="3"/>
  <c r="AQ1221" i="3" s="1"/>
  <c r="AN1221" i="3"/>
  <c r="AO1221" i="3" s="1"/>
  <c r="AP1222" i="3"/>
  <c r="AQ1222" i="3" s="1"/>
  <c r="AN1222" i="3"/>
  <c r="AO1222" i="3" s="1"/>
  <c r="AP1223" i="3"/>
  <c r="AQ1223" i="3" s="1"/>
  <c r="AN1223" i="3"/>
  <c r="AO1223" i="3" s="1"/>
  <c r="AP1224" i="3"/>
  <c r="AQ1224" i="3" s="1"/>
  <c r="AN1224" i="3"/>
  <c r="AO1224" i="3" s="1"/>
  <c r="AP1225" i="3"/>
  <c r="AQ1225" i="3" s="1"/>
  <c r="AN1225" i="3"/>
  <c r="AO1225" i="3" s="1"/>
  <c r="AB1225" i="3"/>
  <c r="AP1230" i="3"/>
  <c r="AQ1230" i="3" s="1"/>
  <c r="AN1230" i="3"/>
  <c r="AO1230" i="3" s="1"/>
  <c r="AP1234" i="3"/>
  <c r="AQ1234" i="3" s="1"/>
  <c r="AN1234" i="3"/>
  <c r="AO1234" i="3" s="1"/>
  <c r="AP1236" i="3"/>
  <c r="AQ1236" i="3" s="1"/>
  <c r="AN1236" i="3"/>
  <c r="AO1236" i="3" s="1"/>
  <c r="AB1236" i="3"/>
  <c r="AP1239" i="3"/>
  <c r="AQ1239" i="3" s="1"/>
  <c r="AN1239" i="3"/>
  <c r="AO1239" i="3" s="1"/>
  <c r="AP1242" i="3"/>
  <c r="AQ1242" i="3" s="1"/>
  <c r="AN1242" i="3"/>
  <c r="AO1242" i="3" s="1"/>
  <c r="AN1254" i="3"/>
  <c r="AO1254" i="3" s="1"/>
  <c r="AP1254" i="3"/>
  <c r="AQ1254" i="3" s="1"/>
  <c r="AB1254" i="3"/>
  <c r="AP1257" i="3"/>
  <c r="AQ1257" i="3" s="1"/>
  <c r="AN1257" i="3"/>
  <c r="AO1257" i="3" s="1"/>
  <c r="AB1257" i="3"/>
  <c r="T1259" i="3"/>
  <c r="AN1259" i="3"/>
  <c r="AO1259" i="3" s="1"/>
  <c r="AP1259" i="3"/>
  <c r="AQ1259" i="3" s="1"/>
  <c r="AP1261" i="3"/>
  <c r="AQ1261" i="3" s="1"/>
  <c r="AN1261" i="3"/>
  <c r="AO1261" i="3" s="1"/>
  <c r="AN1265" i="3"/>
  <c r="AO1265" i="3" s="1"/>
  <c r="AP1265" i="3"/>
  <c r="AQ1265" i="3" s="1"/>
  <c r="AB1265" i="3"/>
  <c r="AN1270" i="3"/>
  <c r="AO1270" i="3" s="1"/>
  <c r="AP1270" i="3"/>
  <c r="AQ1270" i="3" s="1"/>
  <c r="AB1272" i="3"/>
  <c r="AP1272" i="3"/>
  <c r="AQ1272" i="3" s="1"/>
  <c r="AN1272" i="3"/>
  <c r="AO1272" i="3" s="1"/>
  <c r="AP1276" i="3"/>
  <c r="AQ1276" i="3" s="1"/>
  <c r="AN1276" i="3"/>
  <c r="AO1276" i="3" s="1"/>
  <c r="AN1278" i="3"/>
  <c r="AO1278" i="3" s="1"/>
  <c r="AP1278" i="3"/>
  <c r="AQ1278" i="3" s="1"/>
  <c r="T1280" i="3"/>
  <c r="AP1280" i="3"/>
  <c r="AQ1280" i="3" s="1"/>
  <c r="AN1280" i="3"/>
  <c r="AO1280" i="3" s="1"/>
  <c r="AP1282" i="3"/>
  <c r="AQ1282" i="3" s="1"/>
  <c r="AN1282" i="3"/>
  <c r="AO1282" i="3" s="1"/>
  <c r="AP1284" i="3"/>
  <c r="AQ1284" i="3" s="1"/>
  <c r="AN1284" i="3"/>
  <c r="AO1284" i="3" s="1"/>
  <c r="AN1286" i="3"/>
  <c r="AO1286" i="3" s="1"/>
  <c r="AP1286" i="3"/>
  <c r="AQ1286" i="3" s="1"/>
  <c r="AN1291" i="3"/>
  <c r="AO1291" i="3" s="1"/>
  <c r="AP1291" i="3"/>
  <c r="AQ1291" i="3" s="1"/>
  <c r="AB1291" i="3"/>
  <c r="AN1294" i="3"/>
  <c r="AO1294" i="3" s="1"/>
  <c r="AP1294" i="3"/>
  <c r="AQ1294" i="3" s="1"/>
  <c r="AP1304" i="3"/>
  <c r="AQ1304" i="3" s="1"/>
  <c r="AN1304" i="3"/>
  <c r="AO1304" i="3" s="1"/>
  <c r="T1315" i="3"/>
  <c r="AN1315" i="3"/>
  <c r="AO1315" i="3" s="1"/>
  <c r="AP1315" i="3"/>
  <c r="AQ1315" i="3" s="1"/>
  <c r="AN1323" i="3"/>
  <c r="AO1323" i="3" s="1"/>
  <c r="AP1323" i="3"/>
  <c r="AQ1323" i="3" s="1"/>
  <c r="AB1323" i="3"/>
  <c r="AN1327" i="3"/>
  <c r="AO1327" i="3" s="1"/>
  <c r="AP1327" i="3"/>
  <c r="AQ1327" i="3" s="1"/>
  <c r="AP1328" i="3"/>
  <c r="AQ1328" i="3" s="1"/>
  <c r="AN1328" i="3"/>
  <c r="AO1328" i="3" s="1"/>
  <c r="AP1341" i="3"/>
  <c r="AQ1341" i="3" s="1"/>
  <c r="AN1341" i="3"/>
  <c r="AO1341" i="3" s="1"/>
  <c r="AB1341" i="3"/>
  <c r="AP1344" i="3"/>
  <c r="AQ1344" i="3" s="1"/>
  <c r="AN1344" i="3"/>
  <c r="AO1344" i="3" s="1"/>
  <c r="AB1344" i="3"/>
  <c r="AN1346" i="3"/>
  <c r="AO1346" i="3" s="1"/>
  <c r="AP1346" i="3"/>
  <c r="AQ1346" i="3" s="1"/>
  <c r="AN1350" i="3"/>
  <c r="AO1350" i="3" s="1"/>
  <c r="AP1350" i="3"/>
  <c r="AQ1350" i="3" s="1"/>
  <c r="AP1351" i="3"/>
  <c r="AQ1351" i="3" s="1"/>
  <c r="AN1351" i="3"/>
  <c r="AO1351" i="3" s="1"/>
  <c r="AP1353" i="3"/>
  <c r="AQ1353" i="3" s="1"/>
  <c r="AN1353" i="3"/>
  <c r="AO1353" i="3" s="1"/>
  <c r="AP1361" i="3"/>
  <c r="AQ1361" i="3" s="1"/>
  <c r="AN1361" i="3"/>
  <c r="AO1361" i="3" s="1"/>
  <c r="AB1361" i="3"/>
  <c r="AP1369" i="3"/>
  <c r="AQ1369" i="3" s="1"/>
  <c r="AN1369" i="3"/>
  <c r="AO1369" i="3" s="1"/>
  <c r="AB1369" i="3"/>
  <c r="AP1374" i="3"/>
  <c r="AQ1374" i="3" s="1"/>
  <c r="AN1374" i="3"/>
  <c r="AO1374" i="3" s="1"/>
  <c r="AP1380" i="3"/>
  <c r="AQ1380" i="3" s="1"/>
  <c r="AN1380" i="3"/>
  <c r="AO1380" i="3" s="1"/>
  <c r="AN1382" i="3"/>
  <c r="AO1382" i="3" s="1"/>
  <c r="AP1382" i="3"/>
  <c r="AQ1382" i="3" s="1"/>
  <c r="AN1388" i="3"/>
  <c r="AO1388" i="3" s="1"/>
  <c r="AP1388" i="3"/>
  <c r="AQ1388" i="3" s="1"/>
  <c r="AP1390" i="3"/>
  <c r="AQ1390" i="3" s="1"/>
  <c r="AN1390" i="3"/>
  <c r="AO1390" i="3" s="1"/>
  <c r="AP1393" i="3"/>
  <c r="AQ1393" i="3" s="1"/>
  <c r="AN1393" i="3"/>
  <c r="AO1393" i="3" s="1"/>
  <c r="AP1396" i="3"/>
  <c r="AQ1396" i="3" s="1"/>
  <c r="AN1396" i="3"/>
  <c r="AO1396" i="3" s="1"/>
  <c r="AN1404" i="3"/>
  <c r="AO1404" i="3" s="1"/>
  <c r="AP1404" i="3"/>
  <c r="AQ1404" i="3" s="1"/>
  <c r="AP1409" i="3"/>
  <c r="AQ1409" i="3" s="1"/>
  <c r="AN1409" i="3"/>
  <c r="AO1409" i="3" s="1"/>
  <c r="AN1413" i="3"/>
  <c r="AO1413" i="3" s="1"/>
  <c r="AP1413" i="3"/>
  <c r="AQ1413" i="3" s="1"/>
  <c r="AP1415" i="3"/>
  <c r="AQ1415" i="3" s="1"/>
  <c r="AN1415" i="3"/>
  <c r="AO1415" i="3" s="1"/>
  <c r="AP1418" i="3"/>
  <c r="AQ1418" i="3" s="1"/>
  <c r="AN1418" i="3"/>
  <c r="AO1418" i="3" s="1"/>
  <c r="AN1420" i="3"/>
  <c r="AO1420" i="3" s="1"/>
  <c r="AP1420" i="3"/>
  <c r="AQ1420" i="3" s="1"/>
  <c r="AB1420" i="3"/>
  <c r="AN1423" i="3"/>
  <c r="AO1423" i="3" s="1"/>
  <c r="AP1423" i="3"/>
  <c r="AQ1423" i="3" s="1"/>
  <c r="AB1423" i="3"/>
  <c r="AP1427" i="3"/>
  <c r="AQ1427" i="3" s="1"/>
  <c r="AN1427" i="3"/>
  <c r="AO1427" i="3" s="1"/>
  <c r="Q1434" i="3"/>
  <c r="AP1442" i="3"/>
  <c r="AQ1442" i="3" s="1"/>
  <c r="AN1442" i="3"/>
  <c r="AO1442" i="3" s="1"/>
  <c r="T4" i="3"/>
  <c r="S4" i="3" s="1"/>
  <c r="AA4" i="3" s="1"/>
  <c r="AN4" i="3"/>
  <c r="AO4" i="3" s="1"/>
  <c r="AP4" i="3"/>
  <c r="AQ4" i="3" s="1"/>
  <c r="T6" i="3"/>
  <c r="AP6" i="3"/>
  <c r="AQ6" i="3" s="1"/>
  <c r="AN6" i="3"/>
  <c r="AO6" i="3" s="1"/>
  <c r="T8" i="3"/>
  <c r="AP8" i="3"/>
  <c r="AQ8" i="3" s="1"/>
  <c r="AN8" i="3"/>
  <c r="AO8" i="3" s="1"/>
  <c r="AP14" i="3"/>
  <c r="AQ14" i="3" s="1"/>
  <c r="AN14" i="3"/>
  <c r="AO14" i="3" s="1"/>
  <c r="AN23" i="3"/>
  <c r="AO23" i="3" s="1"/>
  <c r="AP23" i="3"/>
  <c r="AQ23" i="3" s="1"/>
  <c r="AP24" i="3"/>
  <c r="AQ24" i="3" s="1"/>
  <c r="AN24" i="3"/>
  <c r="AO24" i="3" s="1"/>
  <c r="AP25" i="3"/>
  <c r="AQ25" i="3" s="1"/>
  <c r="AN25" i="3"/>
  <c r="AO25" i="3" s="1"/>
  <c r="AB25" i="3"/>
  <c r="AP30" i="3"/>
  <c r="AQ30" i="3" s="1"/>
  <c r="AN30" i="3"/>
  <c r="AO30" i="3" s="1"/>
  <c r="AP39" i="3"/>
  <c r="AQ39" i="3" s="1"/>
  <c r="AN39" i="3"/>
  <c r="AO39" i="3" s="1"/>
  <c r="AN40" i="3"/>
  <c r="AO40" i="3" s="1"/>
  <c r="AP40" i="3"/>
  <c r="AQ40" i="3" s="1"/>
  <c r="AP41" i="3"/>
  <c r="AQ41" i="3" s="1"/>
  <c r="AN41" i="3"/>
  <c r="AO41" i="3" s="1"/>
  <c r="AB41" i="3"/>
  <c r="AN54" i="3"/>
  <c r="AO54" i="3" s="1"/>
  <c r="AP54" i="3"/>
  <c r="AQ54" i="3" s="1"/>
  <c r="AB54" i="3"/>
  <c r="AP58" i="3"/>
  <c r="AQ58" i="3" s="1"/>
  <c r="AN58" i="3"/>
  <c r="AO58" i="3" s="1"/>
  <c r="AB68" i="3"/>
  <c r="AN68" i="3"/>
  <c r="AO68" i="3" s="1"/>
  <c r="AP68" i="3"/>
  <c r="AQ68" i="3" s="1"/>
  <c r="AP77" i="3"/>
  <c r="AQ77" i="3" s="1"/>
  <c r="AN77" i="3"/>
  <c r="AO77" i="3" s="1"/>
  <c r="AB80" i="3"/>
  <c r="AP80" i="3"/>
  <c r="AQ80" i="3" s="1"/>
  <c r="AN80" i="3"/>
  <c r="AO80" i="3" s="1"/>
  <c r="Q85" i="3"/>
  <c r="AN85" i="3"/>
  <c r="AO85" i="3" s="1"/>
  <c r="AP85" i="3"/>
  <c r="AQ85" i="3" s="1"/>
  <c r="Q87" i="3"/>
  <c r="AN87" i="3"/>
  <c r="AO87" i="3" s="1"/>
  <c r="AP87" i="3"/>
  <c r="AQ87" i="3" s="1"/>
  <c r="AP89" i="3"/>
  <c r="AQ89" i="3" s="1"/>
  <c r="AN89" i="3"/>
  <c r="AO89" i="3" s="1"/>
  <c r="AB94" i="3"/>
  <c r="AP94" i="3"/>
  <c r="AQ94" i="3" s="1"/>
  <c r="AN94" i="3"/>
  <c r="AO94" i="3" s="1"/>
  <c r="AB96" i="3"/>
  <c r="AN96" i="3"/>
  <c r="AO96" i="3" s="1"/>
  <c r="AP96" i="3"/>
  <c r="AQ96" i="3" s="1"/>
  <c r="AP101" i="3"/>
  <c r="AQ101" i="3" s="1"/>
  <c r="AN101" i="3"/>
  <c r="AO101" i="3" s="1"/>
  <c r="AN103" i="3"/>
  <c r="AO103" i="3" s="1"/>
  <c r="AP103" i="3"/>
  <c r="AQ103" i="3" s="1"/>
  <c r="AP116" i="3"/>
  <c r="AQ116" i="3" s="1"/>
  <c r="AN116" i="3"/>
  <c r="AO116" i="3" s="1"/>
  <c r="AN126" i="3"/>
  <c r="AO126" i="3" s="1"/>
  <c r="AP126" i="3"/>
  <c r="AQ126" i="3" s="1"/>
  <c r="AP129" i="3"/>
  <c r="AQ129" i="3" s="1"/>
  <c r="AN129" i="3"/>
  <c r="AO129" i="3" s="1"/>
  <c r="AN131" i="3"/>
  <c r="AO131" i="3" s="1"/>
  <c r="AP131" i="3"/>
  <c r="AQ131" i="3" s="1"/>
  <c r="T138" i="3"/>
  <c r="AN138" i="3"/>
  <c r="AO138" i="3" s="1"/>
  <c r="AP138" i="3"/>
  <c r="AQ138" i="3" s="1"/>
  <c r="T140" i="3"/>
  <c r="AP140" i="3"/>
  <c r="AQ140" i="3" s="1"/>
  <c r="AN140" i="3"/>
  <c r="AO140" i="3" s="1"/>
  <c r="AN142" i="3"/>
  <c r="AO142" i="3" s="1"/>
  <c r="AP142" i="3"/>
  <c r="AQ142" i="3" s="1"/>
  <c r="AN147" i="3"/>
  <c r="AO147" i="3" s="1"/>
  <c r="AP147" i="3"/>
  <c r="AQ147" i="3" s="1"/>
  <c r="T149" i="3"/>
  <c r="AN149" i="3"/>
  <c r="AO149" i="3" s="1"/>
  <c r="AP149" i="3"/>
  <c r="AQ149" i="3" s="1"/>
  <c r="AP151" i="3"/>
  <c r="AQ151" i="3" s="1"/>
  <c r="AN151" i="3"/>
  <c r="AO151" i="3" s="1"/>
  <c r="T153" i="3"/>
  <c r="AP153" i="3"/>
  <c r="AQ153" i="3" s="1"/>
  <c r="AN153" i="3"/>
  <c r="AO153" i="3" s="1"/>
  <c r="AN155" i="3"/>
  <c r="AO155" i="3" s="1"/>
  <c r="AP155" i="3"/>
  <c r="AQ155" i="3" s="1"/>
  <c r="T157" i="3"/>
  <c r="AN157" i="3"/>
  <c r="AO157" i="3" s="1"/>
  <c r="AP157" i="3"/>
  <c r="AQ157" i="3" s="1"/>
  <c r="T162" i="3"/>
  <c r="AN162" i="3"/>
  <c r="AO162" i="3" s="1"/>
  <c r="AP162" i="3"/>
  <c r="AQ162" i="3" s="1"/>
  <c r="AN164" i="3"/>
  <c r="AO164" i="3" s="1"/>
  <c r="AP164" i="3"/>
  <c r="AQ164" i="3" s="1"/>
  <c r="AN179" i="3"/>
  <c r="AO179" i="3" s="1"/>
  <c r="AP179" i="3"/>
  <c r="AQ179" i="3" s="1"/>
  <c r="T182" i="3"/>
  <c r="AP182" i="3"/>
  <c r="AQ182" i="3" s="1"/>
  <c r="AN182" i="3"/>
  <c r="AO182" i="3" s="1"/>
  <c r="AP184" i="3"/>
  <c r="AQ184" i="3" s="1"/>
  <c r="AN184" i="3"/>
  <c r="AO184" i="3" s="1"/>
  <c r="AP186" i="3"/>
  <c r="AQ186" i="3" s="1"/>
  <c r="AN186" i="3"/>
  <c r="AO186" i="3" s="1"/>
  <c r="AB188" i="3"/>
  <c r="AN188" i="3"/>
  <c r="AO188" i="3" s="1"/>
  <c r="AP188" i="3"/>
  <c r="AQ188" i="3" s="1"/>
  <c r="AB191" i="3"/>
  <c r="AP191" i="3"/>
  <c r="AQ191" i="3" s="1"/>
  <c r="AN191" i="3"/>
  <c r="AO191" i="3" s="1"/>
  <c r="AB200" i="3"/>
  <c r="AP200" i="3"/>
  <c r="AQ200" i="3" s="1"/>
  <c r="AN200" i="3"/>
  <c r="AO200" i="3" s="1"/>
  <c r="AB203" i="3"/>
  <c r="AP203" i="3"/>
  <c r="AQ203" i="3" s="1"/>
  <c r="AN203" i="3"/>
  <c r="AO203" i="3" s="1"/>
  <c r="AB208" i="3"/>
  <c r="AP208" i="3"/>
  <c r="AQ208" i="3" s="1"/>
  <c r="AN208" i="3"/>
  <c r="AO208" i="3" s="1"/>
  <c r="AP210" i="3"/>
  <c r="AQ210" i="3" s="1"/>
  <c r="AN210" i="3"/>
  <c r="AO210" i="3" s="1"/>
  <c r="AB212" i="3"/>
  <c r="AP212" i="3"/>
  <c r="AQ212" i="3" s="1"/>
  <c r="AN212" i="3"/>
  <c r="AO212" i="3" s="1"/>
  <c r="AB217" i="3"/>
  <c r="AP217" i="3"/>
  <c r="AQ217" i="3" s="1"/>
  <c r="AN217" i="3"/>
  <c r="AO217" i="3" s="1"/>
  <c r="AB219" i="3"/>
  <c r="AP219" i="3"/>
  <c r="AQ219" i="3" s="1"/>
  <c r="AN219" i="3"/>
  <c r="AO219" i="3" s="1"/>
  <c r="AP226" i="3"/>
  <c r="AQ226" i="3" s="1"/>
  <c r="AN226" i="3"/>
  <c r="AO226" i="3" s="1"/>
  <c r="AB228" i="3"/>
  <c r="AP228" i="3"/>
  <c r="AQ228" i="3" s="1"/>
  <c r="AN228" i="3"/>
  <c r="AO228" i="3" s="1"/>
  <c r="AB230" i="3"/>
  <c r="AP230" i="3"/>
  <c r="AQ230" i="3" s="1"/>
  <c r="AN230" i="3"/>
  <c r="AO230" i="3" s="1"/>
  <c r="AB232" i="3"/>
  <c r="AP232" i="3"/>
  <c r="AQ232" i="3" s="1"/>
  <c r="AN232" i="3"/>
  <c r="AO232" i="3" s="1"/>
  <c r="AP234" i="3"/>
  <c r="AQ234" i="3" s="1"/>
  <c r="AN234" i="3"/>
  <c r="AO234" i="3" s="1"/>
  <c r="T239" i="3"/>
  <c r="AP239" i="3"/>
  <c r="AQ239" i="3" s="1"/>
  <c r="AN239" i="3"/>
  <c r="AO239" i="3" s="1"/>
  <c r="AP241" i="3"/>
  <c r="AQ241" i="3" s="1"/>
  <c r="AN241" i="3"/>
  <c r="AO241" i="3" s="1"/>
  <c r="T243" i="3"/>
  <c r="AP243" i="3"/>
  <c r="AQ243" i="3" s="1"/>
  <c r="AN243" i="3"/>
  <c r="AO243" i="3" s="1"/>
  <c r="AP245" i="3"/>
  <c r="AQ245" i="3" s="1"/>
  <c r="AN245" i="3"/>
  <c r="AO245" i="3" s="1"/>
  <c r="T250" i="3"/>
  <c r="AP250" i="3"/>
  <c r="AQ250" i="3" s="1"/>
  <c r="AN250" i="3"/>
  <c r="AO250" i="3" s="1"/>
  <c r="T259" i="3"/>
  <c r="AP259" i="3"/>
  <c r="AQ259" i="3" s="1"/>
  <c r="AN259" i="3"/>
  <c r="AO259" i="3" s="1"/>
  <c r="T261" i="3"/>
  <c r="AP261" i="3"/>
  <c r="AQ261" i="3" s="1"/>
  <c r="AN261" i="3"/>
  <c r="AO261" i="3" s="1"/>
  <c r="T263" i="3"/>
  <c r="AP263" i="3"/>
  <c r="AQ263" i="3" s="1"/>
  <c r="AN263" i="3"/>
  <c r="AO263" i="3" s="1"/>
  <c r="AP265" i="3"/>
  <c r="AQ265" i="3" s="1"/>
  <c r="AN265" i="3"/>
  <c r="AO265" i="3" s="1"/>
  <c r="AP272" i="3"/>
  <c r="AQ272" i="3" s="1"/>
  <c r="AN272" i="3"/>
  <c r="AO272" i="3" s="1"/>
  <c r="AP276" i="3"/>
  <c r="AQ276" i="3" s="1"/>
  <c r="AN276" i="3"/>
  <c r="AO276" i="3" s="1"/>
  <c r="AP279" i="3"/>
  <c r="AQ279" i="3" s="1"/>
  <c r="AN279" i="3"/>
  <c r="AO279" i="3" s="1"/>
  <c r="AP282" i="3"/>
  <c r="AQ282" i="3" s="1"/>
  <c r="AN282" i="3"/>
  <c r="AO282" i="3" s="1"/>
  <c r="AP285" i="3"/>
  <c r="AQ285" i="3" s="1"/>
  <c r="AN285" i="3"/>
  <c r="AO285" i="3" s="1"/>
  <c r="AP291" i="3"/>
  <c r="AQ291" i="3" s="1"/>
  <c r="AN291" i="3"/>
  <c r="AO291" i="3" s="1"/>
  <c r="AP293" i="3"/>
  <c r="AQ293" i="3" s="1"/>
  <c r="AN293" i="3"/>
  <c r="AO293" i="3" s="1"/>
  <c r="AP294" i="3"/>
  <c r="AQ294" i="3" s="1"/>
  <c r="AN294" i="3"/>
  <c r="AO294" i="3" s="1"/>
  <c r="AP297" i="3"/>
  <c r="AQ297" i="3" s="1"/>
  <c r="AN297" i="3"/>
  <c r="AO297" i="3" s="1"/>
  <c r="AP298" i="3"/>
  <c r="AQ298" i="3" s="1"/>
  <c r="AN298" i="3"/>
  <c r="AO298" i="3" s="1"/>
  <c r="AP300" i="3"/>
  <c r="AQ300" i="3" s="1"/>
  <c r="AN300" i="3"/>
  <c r="AO300" i="3" s="1"/>
  <c r="AP303" i="3"/>
  <c r="AQ303" i="3" s="1"/>
  <c r="AN303" i="3"/>
  <c r="AO303" i="3" s="1"/>
  <c r="AP304" i="3"/>
  <c r="AQ304" i="3" s="1"/>
  <c r="AN304" i="3"/>
  <c r="AO304" i="3" s="1"/>
  <c r="AP307" i="3"/>
  <c r="AQ307" i="3" s="1"/>
  <c r="AN307" i="3"/>
  <c r="AO307" i="3" s="1"/>
  <c r="AP309" i="3"/>
  <c r="AQ309" i="3" s="1"/>
  <c r="AN309" i="3"/>
  <c r="AO309" i="3" s="1"/>
  <c r="AP313" i="3"/>
  <c r="AQ313" i="3" s="1"/>
  <c r="AN313" i="3"/>
  <c r="AO313" i="3" s="1"/>
  <c r="AP316" i="3"/>
  <c r="AQ316" i="3" s="1"/>
  <c r="AN316" i="3"/>
  <c r="AO316" i="3" s="1"/>
  <c r="AP318" i="3"/>
  <c r="AQ318" i="3" s="1"/>
  <c r="AN318" i="3"/>
  <c r="AO318" i="3" s="1"/>
  <c r="AP322" i="3"/>
  <c r="AQ322" i="3" s="1"/>
  <c r="AN322" i="3"/>
  <c r="AO322" i="3" s="1"/>
  <c r="AP323" i="3"/>
  <c r="AQ323" i="3" s="1"/>
  <c r="AN323" i="3"/>
  <c r="AO323" i="3" s="1"/>
  <c r="AP326" i="3"/>
  <c r="AQ326" i="3" s="1"/>
  <c r="AN326" i="3"/>
  <c r="AO326" i="3" s="1"/>
  <c r="AP329" i="3"/>
  <c r="AQ329" i="3" s="1"/>
  <c r="AN329" i="3"/>
  <c r="AO329" i="3" s="1"/>
  <c r="AP332" i="3"/>
  <c r="AQ332" i="3" s="1"/>
  <c r="AN332" i="3"/>
  <c r="AO332" i="3" s="1"/>
  <c r="AP338" i="3"/>
  <c r="AQ338" i="3" s="1"/>
  <c r="AN338" i="3"/>
  <c r="AO338" i="3" s="1"/>
  <c r="AP343" i="3"/>
  <c r="AQ343" i="3" s="1"/>
  <c r="AN343" i="3"/>
  <c r="AO343" i="3" s="1"/>
  <c r="AP345" i="3"/>
  <c r="AQ345" i="3" s="1"/>
  <c r="AN345" i="3"/>
  <c r="AO345" i="3" s="1"/>
  <c r="AP348" i="3"/>
  <c r="AQ348" i="3" s="1"/>
  <c r="AN348" i="3"/>
  <c r="AO348" i="3" s="1"/>
  <c r="AP351" i="3"/>
  <c r="AQ351" i="3" s="1"/>
  <c r="AN351" i="3"/>
  <c r="AO351" i="3" s="1"/>
  <c r="AP353" i="3"/>
  <c r="AQ353" i="3" s="1"/>
  <c r="AN353" i="3"/>
  <c r="AO353" i="3" s="1"/>
  <c r="AN358" i="3"/>
  <c r="AO358" i="3" s="1"/>
  <c r="AP358" i="3"/>
  <c r="AQ358" i="3" s="1"/>
  <c r="AP363" i="3"/>
  <c r="AQ363" i="3" s="1"/>
  <c r="AN363" i="3"/>
  <c r="AO363" i="3" s="1"/>
  <c r="AP365" i="3"/>
  <c r="AQ365" i="3" s="1"/>
  <c r="AN365" i="3"/>
  <c r="AO365" i="3" s="1"/>
  <c r="AN368" i="3"/>
  <c r="AO368" i="3" s="1"/>
  <c r="AP368" i="3"/>
  <c r="AQ368" i="3" s="1"/>
  <c r="AN370" i="3"/>
  <c r="AO370" i="3" s="1"/>
  <c r="AP370" i="3"/>
  <c r="AQ370" i="3" s="1"/>
  <c r="AN375" i="3"/>
  <c r="AO375" i="3" s="1"/>
  <c r="AP375" i="3"/>
  <c r="AQ375" i="3" s="1"/>
  <c r="AP383" i="3"/>
  <c r="AQ383" i="3" s="1"/>
  <c r="AN383" i="3"/>
  <c r="AO383" i="3" s="1"/>
  <c r="AP405" i="3"/>
  <c r="AQ405" i="3" s="1"/>
  <c r="AN405" i="3"/>
  <c r="AO405" i="3" s="1"/>
  <c r="AN406" i="3"/>
  <c r="AO406" i="3" s="1"/>
  <c r="AP406" i="3"/>
  <c r="AQ406" i="3" s="1"/>
  <c r="AB406" i="3"/>
  <c r="AN422" i="3"/>
  <c r="AO422" i="3" s="1"/>
  <c r="AP422" i="3"/>
  <c r="AQ422" i="3" s="1"/>
  <c r="AN423" i="3"/>
  <c r="AO423" i="3" s="1"/>
  <c r="AP423" i="3"/>
  <c r="AQ423" i="3" s="1"/>
  <c r="AP428" i="3"/>
  <c r="AQ428" i="3" s="1"/>
  <c r="AN428" i="3"/>
  <c r="AO428" i="3" s="1"/>
  <c r="AB428" i="3"/>
  <c r="AN434" i="3"/>
  <c r="AO434" i="3" s="1"/>
  <c r="AP434" i="3"/>
  <c r="AQ434" i="3" s="1"/>
  <c r="AN435" i="3"/>
  <c r="AO435" i="3" s="1"/>
  <c r="AP435" i="3"/>
  <c r="AQ435" i="3" s="1"/>
  <c r="AP436" i="3"/>
  <c r="AQ436" i="3" s="1"/>
  <c r="AN436" i="3"/>
  <c r="AO436" i="3" s="1"/>
  <c r="AN438" i="3"/>
  <c r="AO438" i="3" s="1"/>
  <c r="AP438" i="3"/>
  <c r="AQ438" i="3" s="1"/>
  <c r="AP440" i="3"/>
  <c r="AQ440" i="3" s="1"/>
  <c r="AN440" i="3"/>
  <c r="AO440" i="3" s="1"/>
  <c r="AP442" i="3"/>
  <c r="AQ442" i="3" s="1"/>
  <c r="AN442" i="3"/>
  <c r="AO442" i="3" s="1"/>
  <c r="AP443" i="3"/>
  <c r="AQ443" i="3" s="1"/>
  <c r="AN443" i="3"/>
  <c r="AO443" i="3" s="1"/>
  <c r="AP446" i="3"/>
  <c r="AQ446" i="3" s="1"/>
  <c r="AN446" i="3"/>
  <c r="AO446" i="3" s="1"/>
  <c r="AP447" i="3"/>
  <c r="AQ447" i="3" s="1"/>
  <c r="AN447" i="3"/>
  <c r="AO447" i="3" s="1"/>
  <c r="AP449" i="3"/>
  <c r="AQ449" i="3" s="1"/>
  <c r="AN449" i="3"/>
  <c r="AO449" i="3" s="1"/>
  <c r="AN451" i="3"/>
  <c r="AO451" i="3" s="1"/>
  <c r="AP451" i="3"/>
  <c r="AQ451" i="3" s="1"/>
  <c r="AB456" i="3"/>
  <c r="AP456" i="3"/>
  <c r="AQ456" i="3" s="1"/>
  <c r="AN456" i="3"/>
  <c r="AO456" i="3" s="1"/>
  <c r="AN467" i="3"/>
  <c r="AO467" i="3" s="1"/>
  <c r="AP467" i="3"/>
  <c r="AQ467" i="3" s="1"/>
  <c r="AP476" i="3"/>
  <c r="AQ476" i="3" s="1"/>
  <c r="AN476" i="3"/>
  <c r="AO476" i="3" s="1"/>
  <c r="AB480" i="3"/>
  <c r="AN480" i="3"/>
  <c r="AO480" i="3" s="1"/>
  <c r="AP480" i="3"/>
  <c r="AQ480" i="3" s="1"/>
  <c r="AB482" i="3"/>
  <c r="AN482" i="3"/>
  <c r="AO482" i="3" s="1"/>
  <c r="AP482" i="3"/>
  <c r="AQ482" i="3" s="1"/>
  <c r="Q483" i="3"/>
  <c r="AN483" i="3"/>
  <c r="AO483" i="3" s="1"/>
  <c r="AP483" i="3"/>
  <c r="AQ483" i="3" s="1"/>
  <c r="AP522" i="3"/>
  <c r="AQ522" i="3" s="1"/>
  <c r="AN522" i="3"/>
  <c r="AO522" i="3" s="1"/>
  <c r="AP530" i="3"/>
  <c r="AQ530" i="3" s="1"/>
  <c r="AN530" i="3"/>
  <c r="AO530" i="3" s="1"/>
  <c r="AN532" i="3"/>
  <c r="AO532" i="3" s="1"/>
  <c r="AP532" i="3"/>
  <c r="AQ532" i="3" s="1"/>
  <c r="AB532" i="3"/>
  <c r="AP535" i="3"/>
  <c r="AQ535" i="3" s="1"/>
  <c r="AN535" i="3"/>
  <c r="AO535" i="3" s="1"/>
  <c r="AN536" i="3"/>
  <c r="AO536" i="3" s="1"/>
  <c r="AP536" i="3"/>
  <c r="AQ536" i="3" s="1"/>
  <c r="AB536" i="3"/>
  <c r="AP539" i="3"/>
  <c r="AQ539" i="3" s="1"/>
  <c r="AN539" i="3"/>
  <c r="AO539" i="3" s="1"/>
  <c r="AP542" i="3"/>
  <c r="AQ542" i="3" s="1"/>
  <c r="AN542" i="3"/>
  <c r="AO542" i="3" s="1"/>
  <c r="AP546" i="3"/>
  <c r="AQ546" i="3" s="1"/>
  <c r="AN546" i="3"/>
  <c r="AO546" i="3" s="1"/>
  <c r="AN548" i="3"/>
  <c r="AO548" i="3" s="1"/>
  <c r="AP548" i="3"/>
  <c r="AQ548" i="3" s="1"/>
  <c r="AB548" i="3"/>
  <c r="AP551" i="3"/>
  <c r="AQ551" i="3" s="1"/>
  <c r="AN551" i="3"/>
  <c r="AO551" i="3" s="1"/>
  <c r="AN552" i="3"/>
  <c r="AO552" i="3" s="1"/>
  <c r="AP552" i="3"/>
  <c r="AQ552" i="3" s="1"/>
  <c r="AB552" i="3"/>
  <c r="AP555" i="3"/>
  <c r="AQ555" i="3" s="1"/>
  <c r="AN555" i="3"/>
  <c r="AO555" i="3" s="1"/>
  <c r="AP558" i="3"/>
  <c r="AQ558" i="3" s="1"/>
  <c r="AN558" i="3"/>
  <c r="AO558" i="3" s="1"/>
  <c r="AP562" i="3"/>
  <c r="AQ562" i="3" s="1"/>
  <c r="AN562" i="3"/>
  <c r="AO562" i="3" s="1"/>
  <c r="AN565" i="3"/>
  <c r="AO565" i="3" s="1"/>
  <c r="AP565" i="3"/>
  <c r="AQ565" i="3" s="1"/>
  <c r="AP566" i="3"/>
  <c r="AQ566" i="3" s="1"/>
  <c r="AN566" i="3"/>
  <c r="AO566" i="3" s="1"/>
  <c r="AB566" i="3"/>
  <c r="AN568" i="3"/>
  <c r="AO568" i="3" s="1"/>
  <c r="AP568" i="3"/>
  <c r="AQ568" i="3" s="1"/>
  <c r="AB568" i="3"/>
  <c r="AN573" i="3"/>
  <c r="AO573" i="3" s="1"/>
  <c r="AP573" i="3"/>
  <c r="AQ573" i="3" s="1"/>
  <c r="AP574" i="3"/>
  <c r="AQ574" i="3" s="1"/>
  <c r="AN574" i="3"/>
  <c r="AO574" i="3" s="1"/>
  <c r="AB574" i="3"/>
  <c r="AP579" i="3"/>
  <c r="AQ579" i="3" s="1"/>
  <c r="AN579" i="3"/>
  <c r="AO579" i="3" s="1"/>
  <c r="AN588" i="3"/>
  <c r="AO588" i="3" s="1"/>
  <c r="AP588" i="3"/>
  <c r="AQ588" i="3" s="1"/>
  <c r="Q593" i="3"/>
  <c r="AN593" i="3"/>
  <c r="AO593" i="3" s="1"/>
  <c r="AP593" i="3"/>
  <c r="AQ593" i="3" s="1"/>
  <c r="Q594" i="3"/>
  <c r="AP594" i="3"/>
  <c r="AQ594" i="3" s="1"/>
  <c r="AN594" i="3"/>
  <c r="AO594" i="3" s="1"/>
  <c r="AP595" i="3"/>
  <c r="AQ595" i="3" s="1"/>
  <c r="AN595" i="3"/>
  <c r="AO595" i="3" s="1"/>
  <c r="Q600" i="3"/>
  <c r="AN600" i="3"/>
  <c r="AO600" i="3" s="1"/>
  <c r="AP600" i="3"/>
  <c r="AQ600" i="3" s="1"/>
  <c r="T601" i="3"/>
  <c r="AN601" i="3"/>
  <c r="AO601" i="3" s="1"/>
  <c r="AP601" i="3"/>
  <c r="AQ601" i="3" s="1"/>
  <c r="Q602" i="3"/>
  <c r="AP602" i="3"/>
  <c r="AQ602" i="3" s="1"/>
  <c r="AN602" i="3"/>
  <c r="AO602" i="3" s="1"/>
  <c r="AP603" i="3"/>
  <c r="AQ603" i="3" s="1"/>
  <c r="AN603" i="3"/>
  <c r="AO603" i="3" s="1"/>
  <c r="Q608" i="3"/>
  <c r="AN608" i="3"/>
  <c r="AO608" i="3" s="1"/>
  <c r="AP608" i="3"/>
  <c r="AQ608" i="3" s="1"/>
  <c r="AN609" i="3"/>
  <c r="AO609" i="3" s="1"/>
  <c r="AP609" i="3"/>
  <c r="AQ609" i="3" s="1"/>
  <c r="AB609" i="3"/>
  <c r="AP615" i="3"/>
  <c r="AQ615" i="3" s="1"/>
  <c r="AN615" i="3"/>
  <c r="AO615" i="3" s="1"/>
  <c r="AP619" i="3"/>
  <c r="AQ619" i="3" s="1"/>
  <c r="AN619" i="3"/>
  <c r="AO619" i="3" s="1"/>
  <c r="AP622" i="3"/>
  <c r="AQ622" i="3" s="1"/>
  <c r="AN622" i="3"/>
  <c r="AO622" i="3" s="1"/>
  <c r="AB623" i="3"/>
  <c r="AP623" i="3"/>
  <c r="AQ623" i="3" s="1"/>
  <c r="AN623" i="3"/>
  <c r="AO623" i="3" s="1"/>
  <c r="AN625" i="3"/>
  <c r="AO625" i="3" s="1"/>
  <c r="AP625" i="3"/>
  <c r="AQ625" i="3" s="1"/>
  <c r="AN631" i="3"/>
  <c r="AO631" i="3" s="1"/>
  <c r="AP631" i="3"/>
  <c r="AQ631" i="3" s="1"/>
  <c r="AN635" i="3"/>
  <c r="AO635" i="3" s="1"/>
  <c r="AP635" i="3"/>
  <c r="AQ635" i="3" s="1"/>
  <c r="T638" i="3"/>
  <c r="AN638" i="3"/>
  <c r="AO638" i="3" s="1"/>
  <c r="AP638" i="3"/>
  <c r="AQ638" i="3" s="1"/>
  <c r="AP640" i="3"/>
  <c r="AQ640" i="3" s="1"/>
  <c r="AN640" i="3"/>
  <c r="AO640" i="3" s="1"/>
  <c r="AN643" i="3"/>
  <c r="AO643" i="3" s="1"/>
  <c r="AP643" i="3"/>
  <c r="AQ643" i="3" s="1"/>
  <c r="T645" i="3"/>
  <c r="AP645" i="3"/>
  <c r="AQ645" i="3" s="1"/>
  <c r="AN645" i="3"/>
  <c r="AO645" i="3" s="1"/>
  <c r="AN647" i="3"/>
  <c r="AO647" i="3" s="1"/>
  <c r="AP647" i="3"/>
  <c r="AQ647" i="3" s="1"/>
  <c r="T656" i="3"/>
  <c r="AP656" i="3"/>
  <c r="AQ656" i="3" s="1"/>
  <c r="AN656" i="3"/>
  <c r="AO656" i="3" s="1"/>
  <c r="AN658" i="3"/>
  <c r="AO658" i="3" s="1"/>
  <c r="AP658" i="3"/>
  <c r="AQ658" i="3" s="1"/>
  <c r="T663" i="3"/>
  <c r="AN663" i="3"/>
  <c r="AO663" i="3" s="1"/>
  <c r="AP663" i="3"/>
  <c r="AQ663" i="3" s="1"/>
  <c r="T665" i="3"/>
  <c r="AP665" i="3"/>
  <c r="AQ665" i="3" s="1"/>
  <c r="AN665" i="3"/>
  <c r="AO665" i="3" s="1"/>
  <c r="AN667" i="3"/>
  <c r="AO667" i="3" s="1"/>
  <c r="AP667" i="3"/>
  <c r="AQ667" i="3" s="1"/>
  <c r="AP669" i="3"/>
  <c r="AQ669" i="3" s="1"/>
  <c r="AN669" i="3"/>
  <c r="AO669" i="3" s="1"/>
  <c r="Q671" i="3"/>
  <c r="AN671" i="3"/>
  <c r="AO671" i="3" s="1"/>
  <c r="AP671" i="3"/>
  <c r="AQ671" i="3" s="1"/>
  <c r="AB674" i="3"/>
  <c r="AN674" i="3"/>
  <c r="AO674" i="3" s="1"/>
  <c r="AP674" i="3"/>
  <c r="AQ674" i="3" s="1"/>
  <c r="AB678" i="3"/>
  <c r="AN678" i="3"/>
  <c r="AO678" i="3" s="1"/>
  <c r="AP678" i="3"/>
  <c r="AQ678" i="3" s="1"/>
  <c r="AN683" i="3"/>
  <c r="AO683" i="3" s="1"/>
  <c r="AP683" i="3"/>
  <c r="AQ683" i="3" s="1"/>
  <c r="T690" i="3"/>
  <c r="AN690" i="3"/>
  <c r="AO690" i="3" s="1"/>
  <c r="AP690" i="3"/>
  <c r="AQ690" i="3" s="1"/>
  <c r="AP692" i="3"/>
  <c r="AQ692" i="3" s="1"/>
  <c r="AN692" i="3"/>
  <c r="AO692" i="3" s="1"/>
  <c r="AP697" i="3"/>
  <c r="AQ697" i="3" s="1"/>
  <c r="AN697" i="3"/>
  <c r="AO697" i="3" s="1"/>
  <c r="AN700" i="3"/>
  <c r="AO700" i="3" s="1"/>
  <c r="AP700" i="3"/>
  <c r="AQ700" i="3" s="1"/>
  <c r="AN703" i="3"/>
  <c r="AO703" i="3" s="1"/>
  <c r="AP703" i="3"/>
  <c r="AQ703" i="3" s="1"/>
  <c r="AP708" i="3"/>
  <c r="AQ708" i="3" s="1"/>
  <c r="AN708" i="3"/>
  <c r="AO708" i="3" s="1"/>
  <c r="AP712" i="3"/>
  <c r="AQ712" i="3" s="1"/>
  <c r="AN712" i="3"/>
  <c r="AO712" i="3" s="1"/>
  <c r="AN714" i="3"/>
  <c r="AO714" i="3" s="1"/>
  <c r="AP714" i="3"/>
  <c r="AQ714" i="3" s="1"/>
  <c r="AN717" i="3"/>
  <c r="AO717" i="3" s="1"/>
  <c r="AP717" i="3"/>
  <c r="AQ717" i="3" s="1"/>
  <c r="AN724" i="3"/>
  <c r="AO724" i="3" s="1"/>
  <c r="AP724" i="3"/>
  <c r="AQ724" i="3" s="1"/>
  <c r="T731" i="3"/>
  <c r="AN731" i="3"/>
  <c r="AO731" i="3" s="1"/>
  <c r="AP731" i="3"/>
  <c r="AQ731" i="3" s="1"/>
  <c r="T733" i="3"/>
  <c r="AP733" i="3"/>
  <c r="AQ733" i="3" s="1"/>
  <c r="AN733" i="3"/>
  <c r="AO733" i="3" s="1"/>
  <c r="AP735" i="3"/>
  <c r="AQ735" i="3" s="1"/>
  <c r="AN735" i="3"/>
  <c r="AO735" i="3" s="1"/>
  <c r="AP738" i="3"/>
  <c r="AQ738" i="3" s="1"/>
  <c r="AN738" i="3"/>
  <c r="AO738" i="3" s="1"/>
  <c r="AP740" i="3"/>
  <c r="AQ740" i="3" s="1"/>
  <c r="AN740" i="3"/>
  <c r="AO740" i="3" s="1"/>
  <c r="AP742" i="3"/>
  <c r="AQ742" i="3" s="1"/>
  <c r="AN742" i="3"/>
  <c r="AO742" i="3" s="1"/>
  <c r="AB742" i="3"/>
  <c r="AP752" i="3"/>
  <c r="AQ752" i="3" s="1"/>
  <c r="AN752" i="3"/>
  <c r="AO752" i="3" s="1"/>
  <c r="AN753" i="3"/>
  <c r="AO753" i="3" s="1"/>
  <c r="AP753" i="3"/>
  <c r="AQ753" i="3" s="1"/>
  <c r="AP762" i="3"/>
  <c r="AQ762" i="3" s="1"/>
  <c r="AN762" i="3"/>
  <c r="AO762" i="3" s="1"/>
  <c r="AB762" i="3"/>
  <c r="AP771" i="3"/>
  <c r="AQ771" i="3" s="1"/>
  <c r="AN771" i="3"/>
  <c r="AO771" i="3" s="1"/>
  <c r="AN772" i="3"/>
  <c r="AO772" i="3" s="1"/>
  <c r="AP772" i="3"/>
  <c r="AQ772" i="3" s="1"/>
  <c r="AP773" i="3"/>
  <c r="AQ773" i="3" s="1"/>
  <c r="AN773" i="3"/>
  <c r="AO773" i="3" s="1"/>
  <c r="AN775" i="3"/>
  <c r="AO775" i="3" s="1"/>
  <c r="AP775" i="3"/>
  <c r="AQ775" i="3" s="1"/>
  <c r="AN778" i="3"/>
  <c r="AO778" i="3" s="1"/>
  <c r="AP778" i="3"/>
  <c r="AQ778" i="3" s="1"/>
  <c r="AB778" i="3"/>
  <c r="AN789" i="3"/>
  <c r="AO789" i="3" s="1"/>
  <c r="AP789" i="3"/>
  <c r="AQ789" i="3" s="1"/>
  <c r="AP791" i="3"/>
  <c r="AQ791" i="3" s="1"/>
  <c r="AN791" i="3"/>
  <c r="AO791" i="3" s="1"/>
  <c r="AP794" i="3"/>
  <c r="AQ794" i="3" s="1"/>
  <c r="AN794" i="3"/>
  <c r="AO794" i="3" s="1"/>
  <c r="AB794" i="3"/>
  <c r="AB795" i="3"/>
  <c r="AP798" i="3"/>
  <c r="AQ798" i="3" s="1"/>
  <c r="AN798" i="3"/>
  <c r="AO798" i="3" s="1"/>
  <c r="AB798" i="3"/>
  <c r="AN800" i="3"/>
  <c r="AO800" i="3" s="1"/>
  <c r="AP800" i="3"/>
  <c r="AQ800" i="3" s="1"/>
  <c r="AP801" i="3"/>
  <c r="AQ801" i="3" s="1"/>
  <c r="AN801" i="3"/>
  <c r="AO801" i="3" s="1"/>
  <c r="T804" i="3"/>
  <c r="AN804" i="3"/>
  <c r="AO804" i="3" s="1"/>
  <c r="AP804" i="3"/>
  <c r="AQ804" i="3" s="1"/>
  <c r="AB807" i="3"/>
  <c r="AN807" i="3"/>
  <c r="AO807" i="3" s="1"/>
  <c r="AP807" i="3"/>
  <c r="AQ807" i="3" s="1"/>
  <c r="AP818" i="3"/>
  <c r="AQ818" i="3" s="1"/>
  <c r="AN818" i="3"/>
  <c r="AO818" i="3" s="1"/>
  <c r="AP821" i="3"/>
  <c r="AQ821" i="3" s="1"/>
  <c r="AN821" i="3"/>
  <c r="AO821" i="3" s="1"/>
  <c r="T837" i="3"/>
  <c r="AP837" i="3"/>
  <c r="AQ837" i="3" s="1"/>
  <c r="AN837" i="3"/>
  <c r="AO837" i="3" s="1"/>
  <c r="AN839" i="3"/>
  <c r="AO839" i="3" s="1"/>
  <c r="AP839" i="3"/>
  <c r="AQ839" i="3" s="1"/>
  <c r="AP867" i="3"/>
  <c r="AQ867" i="3" s="1"/>
  <c r="AN867" i="3"/>
  <c r="AO867" i="3" s="1"/>
  <c r="AP870" i="3"/>
  <c r="AQ870" i="3" s="1"/>
  <c r="AN870" i="3"/>
  <c r="AO870" i="3" s="1"/>
  <c r="AP875" i="3"/>
  <c r="AQ875" i="3" s="1"/>
  <c r="AN875" i="3"/>
  <c r="AO875" i="3" s="1"/>
  <c r="AP879" i="3"/>
  <c r="AQ879" i="3" s="1"/>
  <c r="AN879" i="3"/>
  <c r="AO879" i="3" s="1"/>
  <c r="AN887" i="3"/>
  <c r="AO887" i="3" s="1"/>
  <c r="AP887" i="3"/>
  <c r="AQ887" i="3" s="1"/>
  <c r="AP888" i="3"/>
  <c r="AQ888" i="3" s="1"/>
  <c r="AN888" i="3"/>
  <c r="AO888" i="3" s="1"/>
  <c r="AB888" i="3"/>
  <c r="AN894" i="3"/>
  <c r="AO894" i="3" s="1"/>
  <c r="AP894" i="3"/>
  <c r="AQ894" i="3" s="1"/>
  <c r="AB899" i="3"/>
  <c r="AP905" i="3"/>
  <c r="AQ905" i="3" s="1"/>
  <c r="AN905" i="3"/>
  <c r="AO905" i="3" s="1"/>
  <c r="AP908" i="3"/>
  <c r="AQ908" i="3" s="1"/>
  <c r="AN908" i="3"/>
  <c r="AO908" i="3" s="1"/>
  <c r="AB908" i="3"/>
  <c r="AP912" i="3"/>
  <c r="AQ912" i="3" s="1"/>
  <c r="AN912" i="3"/>
  <c r="AO912" i="3" s="1"/>
  <c r="AB912" i="3"/>
  <c r="AN914" i="3"/>
  <c r="AO914" i="3" s="1"/>
  <c r="AP914" i="3"/>
  <c r="AQ914" i="3" s="1"/>
  <c r="AP915" i="3"/>
  <c r="AQ915" i="3" s="1"/>
  <c r="AN915" i="3"/>
  <c r="AO915" i="3" s="1"/>
  <c r="AP916" i="3"/>
  <c r="AQ916" i="3" s="1"/>
  <c r="AN916" i="3"/>
  <c r="AO916" i="3" s="1"/>
  <c r="AB916" i="3"/>
  <c r="AP918" i="3"/>
  <c r="AQ918" i="3" s="1"/>
  <c r="AN918" i="3"/>
  <c r="AO918" i="3" s="1"/>
  <c r="AB923" i="3"/>
  <c r="AP927" i="3"/>
  <c r="AQ927" i="3" s="1"/>
  <c r="AN927" i="3"/>
  <c r="AO927" i="3" s="1"/>
  <c r="AP928" i="3"/>
  <c r="AQ928" i="3" s="1"/>
  <c r="AN928" i="3"/>
  <c r="AO928" i="3" s="1"/>
  <c r="AN930" i="3"/>
  <c r="AO930" i="3" s="1"/>
  <c r="AP930" i="3"/>
  <c r="AQ930" i="3" s="1"/>
  <c r="AP931" i="3"/>
  <c r="AQ931" i="3" s="1"/>
  <c r="AN931" i="3"/>
  <c r="AO931" i="3" s="1"/>
  <c r="AB936" i="3"/>
  <c r="AP936" i="3"/>
  <c r="AQ936" i="3" s="1"/>
  <c r="AN936" i="3"/>
  <c r="AO936" i="3" s="1"/>
  <c r="AP937" i="3"/>
  <c r="AQ937" i="3" s="1"/>
  <c r="AN937" i="3"/>
  <c r="AO937" i="3" s="1"/>
  <c r="AB937" i="3"/>
  <c r="AB941" i="3"/>
  <c r="AP944" i="3"/>
  <c r="AQ944" i="3" s="1"/>
  <c r="AN944" i="3"/>
  <c r="AO944" i="3" s="1"/>
  <c r="AB947" i="3"/>
  <c r="AN949" i="3"/>
  <c r="AO949" i="3" s="1"/>
  <c r="AP949" i="3"/>
  <c r="AQ949" i="3" s="1"/>
  <c r="AP950" i="3"/>
  <c r="AQ950" i="3" s="1"/>
  <c r="AN950" i="3"/>
  <c r="AO950" i="3" s="1"/>
  <c r="AB950" i="3"/>
  <c r="AP954" i="3"/>
  <c r="AQ954" i="3" s="1"/>
  <c r="AN954" i="3"/>
  <c r="AO954" i="3" s="1"/>
  <c r="AB954" i="3"/>
  <c r="AP956" i="3"/>
  <c r="AQ956" i="3" s="1"/>
  <c r="AN956" i="3"/>
  <c r="AO956" i="3" s="1"/>
  <c r="AP959" i="3"/>
  <c r="AQ959" i="3" s="1"/>
  <c r="AN959" i="3"/>
  <c r="AO959" i="3" s="1"/>
  <c r="AN962" i="3"/>
  <c r="AO962" i="3" s="1"/>
  <c r="AP962" i="3"/>
  <c r="AQ962" i="3" s="1"/>
  <c r="AB962" i="3"/>
  <c r="AP964" i="3"/>
  <c r="AQ964" i="3" s="1"/>
  <c r="AN964" i="3"/>
  <c r="AO964" i="3" s="1"/>
  <c r="AP967" i="3"/>
  <c r="AQ967" i="3" s="1"/>
  <c r="AN967" i="3"/>
  <c r="AO967" i="3" s="1"/>
  <c r="AN971" i="3"/>
  <c r="AO971" i="3" s="1"/>
  <c r="AP971" i="3"/>
  <c r="AQ971" i="3" s="1"/>
  <c r="AP976" i="3"/>
  <c r="AQ976" i="3" s="1"/>
  <c r="AN976" i="3"/>
  <c r="AO976" i="3" s="1"/>
  <c r="AB980" i="3"/>
  <c r="AP983" i="3"/>
  <c r="AQ983" i="3" s="1"/>
  <c r="AN983" i="3"/>
  <c r="AO983" i="3" s="1"/>
  <c r="AB983" i="3"/>
  <c r="AP985" i="3"/>
  <c r="AQ985" i="3" s="1"/>
  <c r="AN985" i="3"/>
  <c r="AO985" i="3" s="1"/>
  <c r="T987" i="3"/>
  <c r="AP991" i="3"/>
  <c r="AQ991" i="3" s="1"/>
  <c r="AN991" i="3"/>
  <c r="AO991" i="3" s="1"/>
  <c r="AB991" i="3"/>
  <c r="T995" i="3"/>
  <c r="AN998" i="3"/>
  <c r="AO998" i="3" s="1"/>
  <c r="AP998" i="3"/>
  <c r="AQ998" i="3" s="1"/>
  <c r="AP999" i="3"/>
  <c r="AQ999" i="3" s="1"/>
  <c r="AN999" i="3"/>
  <c r="AO999" i="3" s="1"/>
  <c r="AB999" i="3"/>
  <c r="AN1001" i="3"/>
  <c r="AO1001" i="3" s="1"/>
  <c r="AP1001" i="3"/>
  <c r="AQ1001" i="3" s="1"/>
  <c r="AN1012" i="3"/>
  <c r="AO1012" i="3" s="1"/>
  <c r="AP1012" i="3"/>
  <c r="AQ1012" i="3" s="1"/>
  <c r="AN1015" i="3"/>
  <c r="AO1015" i="3" s="1"/>
  <c r="AP1015" i="3"/>
  <c r="AQ1015" i="3" s="1"/>
  <c r="AB1015" i="3"/>
  <c r="AP1017" i="3"/>
  <c r="AQ1017" i="3" s="1"/>
  <c r="AN1017" i="3"/>
  <c r="AO1017" i="3" s="1"/>
  <c r="T1018" i="3"/>
  <c r="AN1020" i="3"/>
  <c r="AO1020" i="3" s="1"/>
  <c r="AP1020" i="3"/>
  <c r="AQ1020" i="3" s="1"/>
  <c r="T1022" i="3"/>
  <c r="AB1025" i="3"/>
  <c r="AP1027" i="3"/>
  <c r="AQ1027" i="3" s="1"/>
  <c r="AN1027" i="3"/>
  <c r="AO1027" i="3" s="1"/>
  <c r="AB1027" i="3"/>
  <c r="AP1029" i="3"/>
  <c r="AQ1029" i="3" s="1"/>
  <c r="AN1029" i="3"/>
  <c r="AO1029" i="3" s="1"/>
  <c r="AP1030" i="3"/>
  <c r="AQ1030" i="3" s="1"/>
  <c r="AN1030" i="3"/>
  <c r="AO1030" i="3" s="1"/>
  <c r="AP1033" i="3"/>
  <c r="AQ1033" i="3" s="1"/>
  <c r="AN1033" i="3"/>
  <c r="AO1033" i="3" s="1"/>
  <c r="AN1037" i="3"/>
  <c r="AO1037" i="3" s="1"/>
  <c r="AP1037" i="3"/>
  <c r="AQ1037" i="3" s="1"/>
  <c r="AP1042" i="3"/>
  <c r="AQ1042" i="3" s="1"/>
  <c r="AN1042" i="3"/>
  <c r="AO1042" i="3" s="1"/>
  <c r="AB1044" i="3"/>
  <c r="AN1047" i="3"/>
  <c r="AO1047" i="3" s="1"/>
  <c r="AP1047" i="3"/>
  <c r="AQ1047" i="3" s="1"/>
  <c r="AB1047" i="3"/>
  <c r="AB1048" i="3"/>
  <c r="AP1050" i="3"/>
  <c r="AQ1050" i="3" s="1"/>
  <c r="AN1050" i="3"/>
  <c r="AO1050" i="3" s="1"/>
  <c r="AN1052" i="3"/>
  <c r="AO1052" i="3" s="1"/>
  <c r="AP1052" i="3"/>
  <c r="AQ1052" i="3" s="1"/>
  <c r="T1055" i="3"/>
  <c r="AB1060" i="3"/>
  <c r="AN1063" i="3"/>
  <c r="AO1063" i="3" s="1"/>
  <c r="AP1063" i="3"/>
  <c r="AQ1063" i="3" s="1"/>
  <c r="AB1063" i="3"/>
  <c r="AB1064" i="3"/>
  <c r="AP1066" i="3"/>
  <c r="AQ1066" i="3" s="1"/>
  <c r="AN1066" i="3"/>
  <c r="AO1066" i="3" s="1"/>
  <c r="AN1068" i="3"/>
  <c r="AO1068" i="3" s="1"/>
  <c r="AP1068" i="3"/>
  <c r="AQ1068" i="3" s="1"/>
  <c r="T1071" i="3"/>
  <c r="AB1076" i="3"/>
  <c r="AN1079" i="3"/>
  <c r="AO1079" i="3" s="1"/>
  <c r="AP1079" i="3"/>
  <c r="AQ1079" i="3" s="1"/>
  <c r="AB1079" i="3"/>
  <c r="AB1080" i="3"/>
  <c r="AP1082" i="3"/>
  <c r="AQ1082" i="3" s="1"/>
  <c r="AN1082" i="3"/>
  <c r="AO1082" i="3" s="1"/>
  <c r="AN1084" i="3"/>
  <c r="AO1084" i="3" s="1"/>
  <c r="AP1084" i="3"/>
  <c r="AQ1084" i="3" s="1"/>
  <c r="AP1090" i="3"/>
  <c r="AQ1090" i="3" s="1"/>
  <c r="AN1090" i="3"/>
  <c r="AO1090" i="3" s="1"/>
  <c r="AB1094" i="3"/>
  <c r="AP1096" i="3"/>
  <c r="AQ1096" i="3" s="1"/>
  <c r="AN1096" i="3"/>
  <c r="AO1096" i="3" s="1"/>
  <c r="AB1096" i="3"/>
  <c r="AP1098" i="3"/>
  <c r="AQ1098" i="3" s="1"/>
  <c r="AN1098" i="3"/>
  <c r="AO1098" i="3" s="1"/>
  <c r="T1099" i="3"/>
  <c r="Q1100" i="3"/>
  <c r="T1101" i="3"/>
  <c r="AB1103" i="3"/>
  <c r="T1110" i="3"/>
  <c r="AP1113" i="3"/>
  <c r="AQ1113" i="3" s="1"/>
  <c r="AN1113" i="3"/>
  <c r="AO1113" i="3" s="1"/>
  <c r="AP1114" i="3"/>
  <c r="AQ1114" i="3" s="1"/>
  <c r="AN1114" i="3"/>
  <c r="AO1114" i="3" s="1"/>
  <c r="Q1115" i="3"/>
  <c r="AB1117" i="3"/>
  <c r="AB1118" i="3"/>
  <c r="AP1120" i="3"/>
  <c r="AQ1120" i="3" s="1"/>
  <c r="AN1120" i="3"/>
  <c r="AO1120" i="3" s="1"/>
  <c r="AB1120" i="3"/>
  <c r="AP1122" i="3"/>
  <c r="AQ1122" i="3" s="1"/>
  <c r="AN1122" i="3"/>
  <c r="AO1122" i="3" s="1"/>
  <c r="AB1122" i="3"/>
  <c r="Q1126" i="3"/>
  <c r="AB1127" i="3"/>
  <c r="AP1127" i="3"/>
  <c r="AQ1127" i="3" s="1"/>
  <c r="AN1127" i="3"/>
  <c r="AO1127" i="3" s="1"/>
  <c r="AB1129" i="3"/>
  <c r="AP1129" i="3"/>
  <c r="AQ1129" i="3" s="1"/>
  <c r="AN1129" i="3"/>
  <c r="AO1129" i="3" s="1"/>
  <c r="Q1136" i="3"/>
  <c r="AP1136" i="3"/>
  <c r="AQ1136" i="3" s="1"/>
  <c r="AN1136" i="3"/>
  <c r="AO1136" i="3" s="1"/>
  <c r="AP1139" i="3"/>
  <c r="AQ1139" i="3" s="1"/>
  <c r="AN1139" i="3"/>
  <c r="AO1139" i="3" s="1"/>
  <c r="T1142" i="3"/>
  <c r="AP1144" i="3"/>
  <c r="AQ1144" i="3" s="1"/>
  <c r="AN1144" i="3"/>
  <c r="AO1144" i="3" s="1"/>
  <c r="AP1145" i="3"/>
  <c r="AQ1145" i="3" s="1"/>
  <c r="AN1145" i="3"/>
  <c r="AO1145" i="3" s="1"/>
  <c r="AP1147" i="3"/>
  <c r="AQ1147" i="3" s="1"/>
  <c r="AN1147" i="3"/>
  <c r="AO1147" i="3" s="1"/>
  <c r="Q1148" i="3"/>
  <c r="AP1151" i="3"/>
  <c r="AQ1151" i="3" s="1"/>
  <c r="AN1151" i="3"/>
  <c r="AO1151" i="3" s="1"/>
  <c r="AB1154" i="3"/>
  <c r="AP1154" i="3"/>
  <c r="AQ1154" i="3" s="1"/>
  <c r="AN1154" i="3"/>
  <c r="AO1154" i="3" s="1"/>
  <c r="AP1156" i="3"/>
  <c r="AQ1156" i="3" s="1"/>
  <c r="AN1156" i="3"/>
  <c r="AO1156" i="3" s="1"/>
  <c r="T1158" i="3"/>
  <c r="T1159" i="3"/>
  <c r="AB1162" i="3"/>
  <c r="AP1162" i="3"/>
  <c r="AQ1162" i="3" s="1"/>
  <c r="AN1162" i="3"/>
  <c r="AO1162" i="3" s="1"/>
  <c r="AP1163" i="3"/>
  <c r="AQ1163" i="3" s="1"/>
  <c r="AN1163" i="3"/>
  <c r="AO1163" i="3" s="1"/>
  <c r="Q1164" i="3"/>
  <c r="AP1165" i="3"/>
  <c r="AQ1165" i="3" s="1"/>
  <c r="AN1165" i="3"/>
  <c r="AO1165" i="3" s="1"/>
  <c r="AB1165" i="3"/>
  <c r="AB1169" i="3"/>
  <c r="AP1171" i="3"/>
  <c r="AQ1171" i="3" s="1"/>
  <c r="AN1171" i="3"/>
  <c r="AO1171" i="3" s="1"/>
  <c r="AP1172" i="3"/>
  <c r="AQ1172" i="3" s="1"/>
  <c r="AN1172" i="3"/>
  <c r="AO1172" i="3" s="1"/>
  <c r="AP1173" i="3"/>
  <c r="AQ1173" i="3" s="1"/>
  <c r="AN1173" i="3"/>
  <c r="AO1173" i="3" s="1"/>
  <c r="AB1173" i="3"/>
  <c r="AB1177" i="3"/>
  <c r="AB1179" i="3"/>
  <c r="AP1179" i="3"/>
  <c r="AQ1179" i="3" s="1"/>
  <c r="AN1179" i="3"/>
  <c r="AO1179" i="3" s="1"/>
  <c r="AP1180" i="3"/>
  <c r="AQ1180" i="3" s="1"/>
  <c r="AN1180" i="3"/>
  <c r="AO1180" i="3" s="1"/>
  <c r="T1182" i="3"/>
  <c r="Q1183" i="3"/>
  <c r="Q1184" i="3"/>
  <c r="AP1184" i="3"/>
  <c r="AQ1184" i="3" s="1"/>
  <c r="AN1184" i="3"/>
  <c r="AO1184" i="3" s="1"/>
  <c r="AP1185" i="3"/>
  <c r="AQ1185" i="3" s="1"/>
  <c r="AN1185" i="3"/>
  <c r="AO1185" i="3" s="1"/>
  <c r="Q1189" i="3"/>
  <c r="Q1190" i="3"/>
  <c r="Q1191" i="3"/>
  <c r="AP1192" i="3"/>
  <c r="AQ1192" i="3" s="1"/>
  <c r="AN1192" i="3"/>
  <c r="AO1192" i="3" s="1"/>
  <c r="AP1193" i="3"/>
  <c r="AQ1193" i="3" s="1"/>
  <c r="AN1193" i="3"/>
  <c r="AO1193" i="3" s="1"/>
  <c r="AP1195" i="3"/>
  <c r="AQ1195" i="3" s="1"/>
  <c r="AN1195" i="3"/>
  <c r="AO1195" i="3" s="1"/>
  <c r="AP1197" i="3"/>
  <c r="AQ1197" i="3" s="1"/>
  <c r="AN1197" i="3"/>
  <c r="AO1197" i="3" s="1"/>
  <c r="T1200" i="3"/>
  <c r="AP1202" i="3"/>
  <c r="AQ1202" i="3" s="1"/>
  <c r="AN1202" i="3"/>
  <c r="AO1202" i="3" s="1"/>
  <c r="AP1204" i="3"/>
  <c r="AQ1204" i="3" s="1"/>
  <c r="AN1204" i="3"/>
  <c r="AO1204" i="3" s="1"/>
  <c r="Q1219" i="3"/>
  <c r="Q1220" i="3"/>
  <c r="Q1221" i="3"/>
  <c r="Q1222" i="3"/>
  <c r="Q1223" i="3"/>
  <c r="Q1224" i="3"/>
  <c r="Q1225" i="3"/>
  <c r="AP1226" i="3"/>
  <c r="AQ1226" i="3" s="1"/>
  <c r="AN1226" i="3"/>
  <c r="AO1226" i="3" s="1"/>
  <c r="T1229" i="3"/>
  <c r="T1233" i="3"/>
  <c r="Q1236" i="3"/>
  <c r="AP1237" i="3"/>
  <c r="AQ1237" i="3" s="1"/>
  <c r="AN1237" i="3"/>
  <c r="AO1237" i="3" s="1"/>
  <c r="AB1237" i="3"/>
  <c r="T1241" i="3"/>
  <c r="T1245" i="3"/>
  <c r="AP1247" i="3"/>
  <c r="AQ1247" i="3" s="1"/>
  <c r="AN1247" i="3"/>
  <c r="AO1247" i="3" s="1"/>
  <c r="AB1247" i="3"/>
  <c r="AP1249" i="3"/>
  <c r="AQ1249" i="3" s="1"/>
  <c r="AN1249" i="3"/>
  <c r="AO1249" i="3" s="1"/>
  <c r="AB1252" i="3"/>
  <c r="Q1254" i="3"/>
  <c r="AP1255" i="3"/>
  <c r="AQ1255" i="3" s="1"/>
  <c r="AN1255" i="3"/>
  <c r="AO1255" i="3" s="1"/>
  <c r="AB1255" i="3"/>
  <c r="Q1257" i="3"/>
  <c r="AP1258" i="3"/>
  <c r="AQ1258" i="3" s="1"/>
  <c r="AN1258" i="3"/>
  <c r="AO1258" i="3" s="1"/>
  <c r="T1260" i="3"/>
  <c r="AP1263" i="3"/>
  <c r="AQ1263" i="3" s="1"/>
  <c r="AN1263" i="3"/>
  <c r="AO1263" i="3" s="1"/>
  <c r="AB1263" i="3"/>
  <c r="Q1265" i="3"/>
  <c r="AN1266" i="3"/>
  <c r="AO1266" i="3" s="1"/>
  <c r="AP1266" i="3"/>
  <c r="AQ1266" i="3" s="1"/>
  <c r="AP1274" i="3"/>
  <c r="AQ1274" i="3" s="1"/>
  <c r="AN1274" i="3"/>
  <c r="AO1274" i="3" s="1"/>
  <c r="T1275" i="3"/>
  <c r="T1286" i="3"/>
  <c r="AP1288" i="3"/>
  <c r="AQ1288" i="3" s="1"/>
  <c r="AN1288" i="3"/>
  <c r="AO1288" i="3" s="1"/>
  <c r="AN1289" i="3"/>
  <c r="AO1289" i="3" s="1"/>
  <c r="AP1289" i="3"/>
  <c r="AQ1289" i="3" s="1"/>
  <c r="T1290" i="3"/>
  <c r="Q1291" i="3"/>
  <c r="AP1292" i="3"/>
  <c r="AQ1292" i="3" s="1"/>
  <c r="AN1292" i="3"/>
  <c r="AO1292" i="3" s="1"/>
  <c r="AP1293" i="3"/>
  <c r="AQ1293" i="3" s="1"/>
  <c r="AN1293" i="3"/>
  <c r="AO1293" i="3" s="1"/>
  <c r="T1294" i="3"/>
  <c r="T1295" i="3"/>
  <c r="AN1297" i="3"/>
  <c r="AO1297" i="3" s="1"/>
  <c r="AP1297" i="3"/>
  <c r="AQ1297" i="3" s="1"/>
  <c r="AP1298" i="3"/>
  <c r="AQ1298" i="3" s="1"/>
  <c r="AN1298" i="3"/>
  <c r="AO1298" i="3" s="1"/>
  <c r="AB1298" i="3"/>
  <c r="AP1301" i="3"/>
  <c r="AQ1301" i="3" s="1"/>
  <c r="AN1301" i="3"/>
  <c r="AO1301" i="3" s="1"/>
  <c r="AN1303" i="3"/>
  <c r="AO1303" i="3" s="1"/>
  <c r="AP1303" i="3"/>
  <c r="AQ1303" i="3" s="1"/>
  <c r="Q1304" i="3"/>
  <c r="AN1306" i="3"/>
  <c r="AO1306" i="3" s="1"/>
  <c r="AP1306" i="3"/>
  <c r="AQ1306" i="3" s="1"/>
  <c r="T1308" i="3"/>
  <c r="AP1308" i="3"/>
  <c r="AQ1308" i="3" s="1"/>
  <c r="AN1308" i="3"/>
  <c r="AO1308" i="3" s="1"/>
  <c r="AN1310" i="3"/>
  <c r="AO1310" i="3" s="1"/>
  <c r="AP1310" i="3"/>
  <c r="AQ1310" i="3" s="1"/>
  <c r="AN1312" i="3"/>
  <c r="AO1312" i="3" s="1"/>
  <c r="AP1312" i="3"/>
  <c r="AQ1312" i="3" s="1"/>
  <c r="AP1314" i="3"/>
  <c r="AQ1314" i="3" s="1"/>
  <c r="AN1314" i="3"/>
  <c r="AO1314" i="3" s="1"/>
  <c r="AP1317" i="3"/>
  <c r="AQ1317" i="3" s="1"/>
  <c r="AN1317" i="3"/>
  <c r="AO1317" i="3" s="1"/>
  <c r="AP1319" i="3"/>
  <c r="AQ1319" i="3" s="1"/>
  <c r="AN1319" i="3"/>
  <c r="AO1319" i="3" s="1"/>
  <c r="AP1321" i="3"/>
  <c r="AQ1321" i="3" s="1"/>
  <c r="AN1321" i="3"/>
  <c r="AO1321" i="3" s="1"/>
  <c r="T1322" i="3"/>
  <c r="Q1323" i="3"/>
  <c r="AN1324" i="3"/>
  <c r="AO1324" i="3" s="1"/>
  <c r="AP1324" i="3"/>
  <c r="AQ1324" i="3" s="1"/>
  <c r="AB1325" i="3"/>
  <c r="Q1327" i="3"/>
  <c r="AN1330" i="3"/>
  <c r="AO1330" i="3" s="1"/>
  <c r="AP1330" i="3"/>
  <c r="AQ1330" i="3" s="1"/>
  <c r="AN1333" i="3"/>
  <c r="AO1333" i="3" s="1"/>
  <c r="AP1333" i="3"/>
  <c r="AQ1333" i="3" s="1"/>
  <c r="AB1333" i="3"/>
  <c r="T1335" i="3"/>
  <c r="AB1336" i="3"/>
  <c r="AP1338" i="3"/>
  <c r="AQ1338" i="3" s="1"/>
  <c r="AN1338" i="3"/>
  <c r="AO1338" i="3" s="1"/>
  <c r="AN1339" i="3"/>
  <c r="AO1339" i="3" s="1"/>
  <c r="AP1339" i="3"/>
  <c r="AQ1339" i="3" s="1"/>
  <c r="AN1340" i="3"/>
  <c r="AO1340" i="3" s="1"/>
  <c r="AP1340" i="3"/>
  <c r="AQ1340" i="3" s="1"/>
  <c r="Q1341" i="3"/>
  <c r="AP1342" i="3"/>
  <c r="AQ1342" i="3" s="1"/>
  <c r="AN1342" i="3"/>
  <c r="AO1342" i="3" s="1"/>
  <c r="T1343" i="3"/>
  <c r="AN1343" i="3"/>
  <c r="AO1343" i="3" s="1"/>
  <c r="AP1343" i="3"/>
  <c r="AQ1343" i="3" s="1"/>
  <c r="Q1344" i="3"/>
  <c r="AP1345" i="3"/>
  <c r="AQ1345" i="3" s="1"/>
  <c r="AN1345" i="3"/>
  <c r="AO1345" i="3" s="1"/>
  <c r="AP1348" i="3"/>
  <c r="AQ1348" i="3" s="1"/>
  <c r="AN1348" i="3"/>
  <c r="AO1348" i="3" s="1"/>
  <c r="T1349" i="3"/>
  <c r="T1350" i="3"/>
  <c r="Q1351" i="3"/>
  <c r="T1352" i="3"/>
  <c r="T1353" i="3"/>
  <c r="AN1355" i="3"/>
  <c r="AO1355" i="3" s="1"/>
  <c r="AP1355" i="3"/>
  <c r="AQ1355" i="3" s="1"/>
  <c r="AP1357" i="3"/>
  <c r="AQ1357" i="3" s="1"/>
  <c r="AN1357" i="3"/>
  <c r="AO1357" i="3" s="1"/>
  <c r="AN1359" i="3"/>
  <c r="AO1359" i="3" s="1"/>
  <c r="AP1359" i="3"/>
  <c r="AQ1359" i="3" s="1"/>
  <c r="AP1360" i="3"/>
  <c r="AQ1360" i="3" s="1"/>
  <c r="AN1360" i="3"/>
  <c r="AO1360" i="3" s="1"/>
  <c r="Q1361" i="3"/>
  <c r="AN1362" i="3"/>
  <c r="AO1362" i="3" s="1"/>
  <c r="AP1362" i="3"/>
  <c r="AQ1362" i="3" s="1"/>
  <c r="AP1363" i="3"/>
  <c r="AQ1363" i="3" s="1"/>
  <c r="AN1363" i="3"/>
  <c r="AO1363" i="3" s="1"/>
  <c r="AB1364" i="3"/>
  <c r="AP1367" i="3"/>
  <c r="AQ1367" i="3" s="1"/>
  <c r="AN1367" i="3"/>
  <c r="AO1367" i="3" s="1"/>
  <c r="AN1368" i="3"/>
  <c r="AO1368" i="3" s="1"/>
  <c r="AP1368" i="3"/>
  <c r="AQ1368" i="3" s="1"/>
  <c r="Q1369" i="3"/>
  <c r="AP1370" i="3"/>
  <c r="AQ1370" i="3" s="1"/>
  <c r="AN1370" i="3"/>
  <c r="AO1370" i="3" s="1"/>
  <c r="AN1371" i="3"/>
  <c r="AO1371" i="3" s="1"/>
  <c r="AP1371" i="3"/>
  <c r="AQ1371" i="3" s="1"/>
  <c r="T1373" i="3"/>
  <c r="AP1377" i="3"/>
  <c r="AQ1377" i="3" s="1"/>
  <c r="AN1377" i="3"/>
  <c r="AO1377" i="3" s="1"/>
  <c r="AB1377" i="3"/>
  <c r="AB1378" i="3"/>
  <c r="T1380" i="3"/>
  <c r="T1381" i="3"/>
  <c r="AP1385" i="3"/>
  <c r="AQ1385" i="3" s="1"/>
  <c r="AN1385" i="3"/>
  <c r="AO1385" i="3" s="1"/>
  <c r="AB1385" i="3"/>
  <c r="AB1386" i="3"/>
  <c r="AP1392" i="3"/>
  <c r="AQ1392" i="3" s="1"/>
  <c r="AN1392" i="3"/>
  <c r="AO1392" i="3" s="1"/>
  <c r="T1393" i="3"/>
  <c r="AP1395" i="3"/>
  <c r="AQ1395" i="3" s="1"/>
  <c r="AN1395" i="3"/>
  <c r="AO1395" i="3" s="1"/>
  <c r="AN1403" i="3"/>
  <c r="AO1403" i="3" s="1"/>
  <c r="AP1403" i="3"/>
  <c r="AQ1403" i="3" s="1"/>
  <c r="T1404" i="3"/>
  <c r="AP1406" i="3"/>
  <c r="AQ1406" i="3" s="1"/>
  <c r="AN1406" i="3"/>
  <c r="AO1406" i="3" s="1"/>
  <c r="Q1409" i="3"/>
  <c r="AP1412" i="3"/>
  <c r="AQ1412" i="3" s="1"/>
  <c r="AN1412" i="3"/>
  <c r="AO1412" i="3" s="1"/>
  <c r="AP1417" i="3"/>
  <c r="AQ1417" i="3" s="1"/>
  <c r="AN1417" i="3"/>
  <c r="AO1417" i="3" s="1"/>
  <c r="Q1420" i="3"/>
  <c r="Q1421" i="3"/>
  <c r="AP1421" i="3"/>
  <c r="AQ1421" i="3" s="1"/>
  <c r="AN1421" i="3"/>
  <c r="AO1421" i="3" s="1"/>
  <c r="T1422" i="3"/>
  <c r="AP1422" i="3"/>
  <c r="AQ1422" i="3" s="1"/>
  <c r="AN1422" i="3"/>
  <c r="AO1422" i="3" s="1"/>
  <c r="Q1423" i="3"/>
  <c r="AP1424" i="3"/>
  <c r="AQ1424" i="3" s="1"/>
  <c r="AN1424" i="3"/>
  <c r="AO1424" i="3" s="1"/>
  <c r="AB1430" i="3"/>
  <c r="T1434" i="3"/>
  <c r="AN1436" i="3"/>
  <c r="AO1436" i="3" s="1"/>
  <c r="AP1436" i="3"/>
  <c r="AQ1436" i="3" s="1"/>
  <c r="AB1436" i="3"/>
  <c r="AP1440" i="3"/>
  <c r="AQ1440" i="3" s="1"/>
  <c r="AN1440" i="3"/>
  <c r="AO1440" i="3" s="1"/>
  <c r="AB1440" i="3"/>
  <c r="AB49" i="3"/>
  <c r="AB65" i="3"/>
  <c r="AB226" i="3"/>
  <c r="Q226" i="3"/>
  <c r="T279" i="3"/>
  <c r="Q312" i="3"/>
  <c r="Q317" i="3"/>
  <c r="T317" i="3"/>
  <c r="Q436" i="3"/>
  <c r="Q452" i="3"/>
  <c r="Q462" i="3"/>
  <c r="AB462" i="3"/>
  <c r="T462" i="3"/>
  <c r="AB502" i="3"/>
  <c r="T502" i="3"/>
  <c r="Q502" i="3"/>
  <c r="AB564" i="3"/>
  <c r="T564" i="3"/>
  <c r="AB756" i="3"/>
  <c r="T756" i="3"/>
  <c r="T893" i="3"/>
  <c r="Q893" i="3"/>
  <c r="AB893" i="3"/>
  <c r="T992" i="3"/>
  <c r="Q992" i="3"/>
  <c r="AB992" i="3"/>
  <c r="AB1092" i="3"/>
  <c r="T1092" i="3"/>
  <c r="Q1092" i="3"/>
  <c r="T304" i="3"/>
  <c r="Q304" i="3"/>
  <c r="Q879" i="3"/>
  <c r="AB879" i="3"/>
  <c r="T879" i="3"/>
  <c r="T889" i="3"/>
  <c r="Q889" i="3"/>
  <c r="AB889" i="3"/>
  <c r="T967" i="3"/>
  <c r="AB967" i="3"/>
  <c r="Q10" i="3"/>
  <c r="Q18" i="3"/>
  <c r="Q26" i="3"/>
  <c r="Q34" i="3"/>
  <c r="Q38" i="3"/>
  <c r="AB45" i="3"/>
  <c r="Q58" i="3"/>
  <c r="AB61" i="3"/>
  <c r="T271" i="3"/>
  <c r="Q291" i="3"/>
  <c r="Q307" i="3"/>
  <c r="AB500" i="3"/>
  <c r="T500" i="3"/>
  <c r="Q500" i="3"/>
  <c r="T743" i="3"/>
  <c r="AB743" i="3"/>
  <c r="Q745" i="3"/>
  <c r="AB745" i="3"/>
  <c r="AB780" i="3"/>
  <c r="T780" i="3"/>
  <c r="Q780" i="3"/>
  <c r="Q967" i="3"/>
  <c r="Q974" i="3"/>
  <c r="AB974" i="3"/>
  <c r="T974" i="3"/>
  <c r="T52" i="3"/>
  <c r="AB210" i="3"/>
  <c r="Q210" i="3"/>
  <c r="AB426" i="3"/>
  <c r="T426" i="3"/>
  <c r="Q426" i="3"/>
  <c r="AB595" i="3"/>
  <c r="T595" i="3"/>
  <c r="Q595" i="3"/>
  <c r="AB611" i="3"/>
  <c r="T611" i="3"/>
  <c r="Q611" i="3"/>
  <c r="T10" i="3"/>
  <c r="AB11" i="3"/>
  <c r="T14" i="3"/>
  <c r="AB15" i="3"/>
  <c r="T18" i="3"/>
  <c r="AB19" i="3"/>
  <c r="T22" i="3"/>
  <c r="AB23" i="3"/>
  <c r="T26" i="3"/>
  <c r="AB27" i="3"/>
  <c r="T30" i="3"/>
  <c r="AB31" i="3"/>
  <c r="T34" i="3"/>
  <c r="AB35" i="3"/>
  <c r="T38" i="3"/>
  <c r="AB39" i="3"/>
  <c r="T42" i="3"/>
  <c r="AB43" i="3"/>
  <c r="Q45" i="3"/>
  <c r="AB46" i="3"/>
  <c r="T48" i="3"/>
  <c r="T58" i="3"/>
  <c r="Q61" i="3"/>
  <c r="AB62" i="3"/>
  <c r="T64" i="3"/>
  <c r="Q214" i="3"/>
  <c r="T277" i="3"/>
  <c r="T291" i="3"/>
  <c r="T294" i="3"/>
  <c r="Q294" i="3"/>
  <c r="T299" i="3"/>
  <c r="T302" i="3"/>
  <c r="Q302" i="3"/>
  <c r="T307" i="3"/>
  <c r="Q318" i="3"/>
  <c r="Q331" i="3"/>
  <c r="T354" i="3"/>
  <c r="AB429" i="3"/>
  <c r="T429" i="3"/>
  <c r="Q429" i="3"/>
  <c r="AB475" i="3"/>
  <c r="T475" i="3"/>
  <c r="T478" i="3"/>
  <c r="AB478" i="3"/>
  <c r="Q478" i="3"/>
  <c r="AB605" i="3"/>
  <c r="T605" i="3"/>
  <c r="Q605" i="3"/>
  <c r="AB625" i="3"/>
  <c r="Q625" i="3"/>
  <c r="T727" i="3"/>
  <c r="Q743" i="3"/>
  <c r="T745" i="3"/>
  <c r="Q875" i="3"/>
  <c r="AB875" i="3"/>
  <c r="T875" i="3"/>
  <c r="T945" i="3"/>
  <c r="AB945" i="3"/>
  <c r="Q945" i="3"/>
  <c r="T285" i="3"/>
  <c r="T296" i="3"/>
  <c r="Q296" i="3"/>
  <c r="AB52" i="3"/>
  <c r="AB57" i="3"/>
  <c r="T318" i="3"/>
  <c r="AB402" i="3"/>
  <c r="T402" i="3"/>
  <c r="T404" i="3"/>
  <c r="Q404" i="3"/>
  <c r="AB408" i="3"/>
  <c r="Q408" i="3"/>
  <c r="T410" i="3"/>
  <c r="AB410" i="3"/>
  <c r="Q410" i="3"/>
  <c r="AB494" i="3"/>
  <c r="T494" i="3"/>
  <c r="Q494" i="3"/>
  <c r="AB522" i="3"/>
  <c r="T522" i="3"/>
  <c r="T524" i="3"/>
  <c r="AB524" i="3"/>
  <c r="Q524" i="3"/>
  <c r="T721" i="3"/>
  <c r="AB805" i="3"/>
  <c r="T805" i="3"/>
  <c r="Q14" i="3"/>
  <c r="Q22" i="3"/>
  <c r="Q30" i="3"/>
  <c r="Q42" i="3"/>
  <c r="Q52" i="3"/>
  <c r="AB194" i="3"/>
  <c r="Q194" i="3"/>
  <c r="Q230" i="3"/>
  <c r="Q299" i="3"/>
  <c r="Q328" i="3"/>
  <c r="T45" i="3"/>
  <c r="T61" i="3"/>
  <c r="AB10" i="3"/>
  <c r="AB14" i="3"/>
  <c r="AB18" i="3"/>
  <c r="AB22" i="3"/>
  <c r="AB26" i="3"/>
  <c r="AB30" i="3"/>
  <c r="AB34" i="3"/>
  <c r="AB38" i="3"/>
  <c r="AB42" i="3"/>
  <c r="T44" i="3"/>
  <c r="Q57" i="3"/>
  <c r="AB58" i="3"/>
  <c r="T60" i="3"/>
  <c r="Q208" i="3"/>
  <c r="Q218" i="3"/>
  <c r="Q228" i="3"/>
  <c r="T292" i="3"/>
  <c r="Q292" i="3"/>
  <c r="T300" i="3"/>
  <c r="Q300" i="3"/>
  <c r="T308" i="3"/>
  <c r="Q308" i="3"/>
  <c r="Q311" i="3"/>
  <c r="Q316" i="3"/>
  <c r="Q402" i="3"/>
  <c r="T408" i="3"/>
  <c r="T423" i="3"/>
  <c r="Q423" i="3"/>
  <c r="AB423" i="3"/>
  <c r="Q464" i="3"/>
  <c r="Q522" i="3"/>
  <c r="AB603" i="3"/>
  <c r="T603" i="3"/>
  <c r="Q603" i="3"/>
  <c r="Q769" i="3"/>
  <c r="AB769" i="3"/>
  <c r="T769" i="3"/>
  <c r="T909" i="3"/>
  <c r="Q909" i="3"/>
  <c r="AB909" i="3"/>
  <c r="AB53" i="3"/>
  <c r="T57" i="3"/>
  <c r="T287" i="3"/>
  <c r="T314" i="3"/>
  <c r="T316" i="3"/>
  <c r="AB404" i="3"/>
  <c r="AB430" i="3"/>
  <c r="T467" i="3"/>
  <c r="AB467" i="3"/>
  <c r="Q467" i="3"/>
  <c r="AB492" i="3"/>
  <c r="T492" i="3"/>
  <c r="Q492" i="3"/>
  <c r="Q567" i="3"/>
  <c r="AB567" i="3"/>
  <c r="AB615" i="3"/>
  <c r="Q615" i="3"/>
  <c r="T767" i="3"/>
  <c r="AB767" i="3"/>
  <c r="Q767" i="3"/>
  <c r="T905" i="3"/>
  <c r="Q905" i="3"/>
  <c r="AB905" i="3"/>
  <c r="T12" i="3"/>
  <c r="T16" i="3"/>
  <c r="T20" i="3"/>
  <c r="T24" i="3"/>
  <c r="T28" i="3"/>
  <c r="T32" i="3"/>
  <c r="T36" i="3"/>
  <c r="T40" i="3"/>
  <c r="T50" i="3"/>
  <c r="Q53" i="3"/>
  <c r="T56" i="3"/>
  <c r="Q196" i="3"/>
  <c r="Q222" i="3"/>
  <c r="Q232" i="3"/>
  <c r="T284" i="3"/>
  <c r="T290" i="3"/>
  <c r="Q290" i="3"/>
  <c r="T298" i="3"/>
  <c r="Q298" i="3"/>
  <c r="T306" i="3"/>
  <c r="Q306" i="3"/>
  <c r="Q309" i="3"/>
  <c r="Q314" i="3"/>
  <c r="T324" i="3"/>
  <c r="Q324" i="3"/>
  <c r="T341" i="3"/>
  <c r="AB413" i="3"/>
  <c r="T413" i="3"/>
  <c r="T415" i="3"/>
  <c r="Q415" i="3"/>
  <c r="AB419" i="3"/>
  <c r="Q419" i="3"/>
  <c r="Q430" i="3"/>
  <c r="T432" i="3"/>
  <c r="Q439" i="3"/>
  <c r="Q448" i="3"/>
  <c r="AB597" i="3"/>
  <c r="T597" i="3"/>
  <c r="Q597" i="3"/>
  <c r="T646" i="3"/>
  <c r="Q891" i="3"/>
  <c r="AB891" i="3"/>
  <c r="AB508" i="3"/>
  <c r="AB510" i="3"/>
  <c r="T510" i="3"/>
  <c r="Q510" i="3"/>
  <c r="AB516" i="3"/>
  <c r="AB518" i="3"/>
  <c r="T518" i="3"/>
  <c r="Q518" i="3"/>
  <c r="AB531" i="3"/>
  <c r="AB539" i="3"/>
  <c r="AB547" i="3"/>
  <c r="AB555" i="3"/>
  <c r="AB570" i="3"/>
  <c r="T570" i="3"/>
  <c r="Q570" i="3"/>
  <c r="AB572" i="3"/>
  <c r="AB578" i="3"/>
  <c r="T578" i="3"/>
  <c r="Q578" i="3"/>
  <c r="AB580" i="3"/>
  <c r="AB586" i="3"/>
  <c r="T586" i="3"/>
  <c r="Q586" i="3"/>
  <c r="AB588" i="3"/>
  <c r="AB619" i="3"/>
  <c r="AB631" i="3"/>
  <c r="T791" i="3"/>
  <c r="AB791" i="3"/>
  <c r="Q793" i="3"/>
  <c r="AB793" i="3"/>
  <c r="T873" i="3"/>
  <c r="Q873" i="3"/>
  <c r="T877" i="3"/>
  <c r="Q877" i="3"/>
  <c r="AB877" i="3"/>
  <c r="AB918" i="3"/>
  <c r="T918" i="3"/>
  <c r="T943" i="3"/>
  <c r="AB943" i="3"/>
  <c r="T972" i="3"/>
  <c r="Q972" i="3"/>
  <c r="AB972" i="3"/>
  <c r="AB1036" i="3"/>
  <c r="Q1036" i="3"/>
  <c r="T1036" i="3"/>
  <c r="AB1348" i="3"/>
  <c r="T1348" i="3"/>
  <c r="Q1348" i="3"/>
  <c r="AB421" i="3"/>
  <c r="AB422" i="3"/>
  <c r="AB427" i="3"/>
  <c r="Q440" i="3"/>
  <c r="Q446" i="3"/>
  <c r="AB472" i="3"/>
  <c r="Q472" i="3"/>
  <c r="Q508" i="3"/>
  <c r="Q516" i="3"/>
  <c r="Q531" i="3"/>
  <c r="AB534" i="3"/>
  <c r="T534" i="3"/>
  <c r="Q534" i="3"/>
  <c r="Q539" i="3"/>
  <c r="AB542" i="3"/>
  <c r="T542" i="3"/>
  <c r="Q542" i="3"/>
  <c r="Q547" i="3"/>
  <c r="AB550" i="3"/>
  <c r="T550" i="3"/>
  <c r="Q550" i="3"/>
  <c r="Q555" i="3"/>
  <c r="AB558" i="3"/>
  <c r="T558" i="3"/>
  <c r="Q558" i="3"/>
  <c r="T563" i="3"/>
  <c r="Q572" i="3"/>
  <c r="Q580" i="3"/>
  <c r="Q588" i="3"/>
  <c r="Q619" i="3"/>
  <c r="Q631" i="3"/>
  <c r="Q672" i="3"/>
  <c r="Q680" i="3"/>
  <c r="T712" i="3"/>
  <c r="T718" i="3"/>
  <c r="T751" i="3"/>
  <c r="AB751" i="3"/>
  <c r="Q753" i="3"/>
  <c r="AB753" i="3"/>
  <c r="AB764" i="3"/>
  <c r="Q791" i="3"/>
  <c r="T793" i="3"/>
  <c r="AB902" i="3"/>
  <c r="T902" i="3"/>
  <c r="Q918" i="3"/>
  <c r="T931" i="3"/>
  <c r="AB931" i="3"/>
  <c r="Q931" i="3"/>
  <c r="Q943" i="3"/>
  <c r="T953" i="3"/>
  <c r="AB953" i="3"/>
  <c r="Q953" i="3"/>
  <c r="AB495" i="3"/>
  <c r="AB503" i="3"/>
  <c r="T508" i="3"/>
  <c r="AB511" i="3"/>
  <c r="T516" i="3"/>
  <c r="AB519" i="3"/>
  <c r="T531" i="3"/>
  <c r="T539" i="3"/>
  <c r="T547" i="3"/>
  <c r="T555" i="3"/>
  <c r="T572" i="3"/>
  <c r="T580" i="3"/>
  <c r="T588" i="3"/>
  <c r="AB621" i="3"/>
  <c r="Q621" i="3"/>
  <c r="AB628" i="3"/>
  <c r="T641" i="3"/>
  <c r="T644" i="3"/>
  <c r="T722" i="3"/>
  <c r="T725" i="3"/>
  <c r="Q751" i="3"/>
  <c r="T753" i="3"/>
  <c r="Q764" i="3"/>
  <c r="T775" i="3"/>
  <c r="AB775" i="3"/>
  <c r="Q777" i="3"/>
  <c r="AB777" i="3"/>
  <c r="AB788" i="3"/>
  <c r="AB803" i="3"/>
  <c r="T803" i="3"/>
  <c r="Q803" i="3"/>
  <c r="AB873" i="3"/>
  <c r="AB886" i="3"/>
  <c r="T886" i="3"/>
  <c r="Q902" i="3"/>
  <c r="Q938" i="3"/>
  <c r="AB938" i="3"/>
  <c r="T951" i="3"/>
  <c r="AB951" i="3"/>
  <c r="T310" i="3"/>
  <c r="Q315" i="3"/>
  <c r="T326" i="3"/>
  <c r="AB405" i="3"/>
  <c r="AB416" i="3"/>
  <c r="T421" i="3"/>
  <c r="T427" i="3"/>
  <c r="AB450" i="3"/>
  <c r="T450" i="3"/>
  <c r="Q450" i="3"/>
  <c r="T486" i="3"/>
  <c r="Q488" i="3"/>
  <c r="Q495" i="3"/>
  <c r="T497" i="3"/>
  <c r="Q503" i="3"/>
  <c r="T505" i="3"/>
  <c r="Q511" i="3"/>
  <c r="T513" i="3"/>
  <c r="Q519" i="3"/>
  <c r="AB565" i="3"/>
  <c r="AB596" i="3"/>
  <c r="T596" i="3"/>
  <c r="AB598" i="3"/>
  <c r="AB604" i="3"/>
  <c r="T604" i="3"/>
  <c r="AB606" i="3"/>
  <c r="AB612" i="3"/>
  <c r="T612" i="3"/>
  <c r="Q628" i="3"/>
  <c r="T653" i="3"/>
  <c r="Q678" i="3"/>
  <c r="T713" i="3"/>
  <c r="T719" i="3"/>
  <c r="AB748" i="3"/>
  <c r="T764" i="3"/>
  <c r="Q775" i="3"/>
  <c r="T777" i="3"/>
  <c r="Q788" i="3"/>
  <c r="T799" i="3"/>
  <c r="AB799" i="3"/>
  <c r="Q801" i="3"/>
  <c r="AB801" i="3"/>
  <c r="T870" i="3"/>
  <c r="Q870" i="3"/>
  <c r="Q886" i="3"/>
  <c r="T926" i="3"/>
  <c r="Q926" i="3"/>
  <c r="AB928" i="3"/>
  <c r="T928" i="3"/>
  <c r="T938" i="3"/>
  <c r="Q951" i="3"/>
  <c r="T961" i="3"/>
  <c r="AB961" i="3"/>
  <c r="Q961" i="3"/>
  <c r="AB985" i="3"/>
  <c r="T985" i="3"/>
  <c r="Q985" i="3"/>
  <c r="AB1009" i="3"/>
  <c r="Q1009" i="3"/>
  <c r="T1009" i="3"/>
  <c r="Q313" i="3"/>
  <c r="T407" i="3"/>
  <c r="T418" i="3"/>
  <c r="AB435" i="3"/>
  <c r="AB438" i="3"/>
  <c r="T438" i="3"/>
  <c r="Q438" i="3"/>
  <c r="AB454" i="3"/>
  <c r="AB463" i="3"/>
  <c r="T463" i="3"/>
  <c r="Q463" i="3"/>
  <c r="AB483" i="3"/>
  <c r="Q493" i="3"/>
  <c r="T495" i="3"/>
  <c r="Q501" i="3"/>
  <c r="T503" i="3"/>
  <c r="Q509" i="3"/>
  <c r="T511" i="3"/>
  <c r="Q517" i="3"/>
  <c r="T519" i="3"/>
  <c r="AB521" i="3"/>
  <c r="T521" i="3"/>
  <c r="Q521" i="3"/>
  <c r="AB527" i="3"/>
  <c r="AB535" i="3"/>
  <c r="AB543" i="3"/>
  <c r="AB551" i="3"/>
  <c r="AB559" i="3"/>
  <c r="AB563" i="3"/>
  <c r="AB571" i="3"/>
  <c r="T571" i="3"/>
  <c r="AB573" i="3"/>
  <c r="AB579" i="3"/>
  <c r="T579" i="3"/>
  <c r="AB581" i="3"/>
  <c r="AB587" i="3"/>
  <c r="T587" i="3"/>
  <c r="AB589" i="3"/>
  <c r="AB622" i="3"/>
  <c r="AB624" i="3"/>
  <c r="T624" i="3"/>
  <c r="Q624" i="3"/>
  <c r="T704" i="3"/>
  <c r="T759" i="3"/>
  <c r="AB759" i="3"/>
  <c r="Q761" i="3"/>
  <c r="AB761" i="3"/>
  <c r="AB772" i="3"/>
  <c r="T788" i="3"/>
  <c r="Q911" i="3"/>
  <c r="AB911" i="3"/>
  <c r="T911" i="3"/>
  <c r="T959" i="3"/>
  <c r="AB959" i="3"/>
  <c r="AB424" i="3"/>
  <c r="AB442" i="3"/>
  <c r="Q447" i="3"/>
  <c r="AB474" i="3"/>
  <c r="T474" i="3"/>
  <c r="Q474" i="3"/>
  <c r="AB530" i="3"/>
  <c r="T530" i="3"/>
  <c r="Q530" i="3"/>
  <c r="AB538" i="3"/>
  <c r="T538" i="3"/>
  <c r="Q538" i="3"/>
  <c r="AB546" i="3"/>
  <c r="T546" i="3"/>
  <c r="Q546" i="3"/>
  <c r="AB554" i="3"/>
  <c r="T554" i="3"/>
  <c r="Q554" i="3"/>
  <c r="AB562" i="3"/>
  <c r="T562" i="3"/>
  <c r="Q562" i="3"/>
  <c r="AB618" i="3"/>
  <c r="T618" i="3"/>
  <c r="T783" i="3"/>
  <c r="AB783" i="3"/>
  <c r="Q785" i="3"/>
  <c r="AB785" i="3"/>
  <c r="AB796" i="3"/>
  <c r="T868" i="3"/>
  <c r="Q868" i="3"/>
  <c r="Q895" i="3"/>
  <c r="AB895" i="3"/>
  <c r="T895" i="3"/>
  <c r="Q907" i="3"/>
  <c r="AB907" i="3"/>
  <c r="T921" i="3"/>
  <c r="Q921" i="3"/>
  <c r="T969" i="3"/>
  <c r="AB969" i="3"/>
  <c r="Q969" i="3"/>
  <c r="T996" i="3"/>
  <c r="Q996" i="3"/>
  <c r="AB996" i="3"/>
  <c r="Q935" i="3"/>
  <c r="AB981" i="3"/>
  <c r="T988" i="3"/>
  <c r="Q988" i="3"/>
  <c r="Q994" i="3"/>
  <c r="T1012" i="3"/>
  <c r="AB1012" i="3"/>
  <c r="AB1145" i="3"/>
  <c r="Q1145" i="3"/>
  <c r="T1107" i="3"/>
  <c r="Q1107" i="3"/>
  <c r="Q1111" i="3"/>
  <c r="Q1155" i="3"/>
  <c r="AB1155" i="3"/>
  <c r="AB1235" i="3"/>
  <c r="T1235" i="3"/>
  <c r="Q1235" i="3"/>
  <c r="AB1249" i="3"/>
  <c r="T1249" i="3"/>
  <c r="Q1249" i="3"/>
  <c r="AB1274" i="3"/>
  <c r="T1274" i="3"/>
  <c r="Q1274" i="3"/>
  <c r="T696" i="3"/>
  <c r="T705" i="3"/>
  <c r="T728" i="3"/>
  <c r="Q866" i="3"/>
  <c r="AB874" i="3"/>
  <c r="AB890" i="3"/>
  <c r="AB906" i="3"/>
  <c r="T934" i="3"/>
  <c r="Q934" i="3"/>
  <c r="T976" i="3"/>
  <c r="Q976" i="3"/>
  <c r="Q978" i="3"/>
  <c r="AB989" i="3"/>
  <c r="AB994" i="3"/>
  <c r="AB1013" i="3"/>
  <c r="Q1013" i="3"/>
  <c r="T1013" i="3"/>
  <c r="Q1102" i="3"/>
  <c r="AB1102" i="3"/>
  <c r="T1102" i="3"/>
  <c r="T1111" i="3"/>
  <c r="AB1140" i="3"/>
  <c r="Q1140" i="3"/>
  <c r="Q1266" i="3"/>
  <c r="AB1266" i="3"/>
  <c r="T1266" i="3"/>
  <c r="Q319" i="3"/>
  <c r="Q321" i="3"/>
  <c r="Q323" i="3"/>
  <c r="Q325" i="3"/>
  <c r="Q327" i="3"/>
  <c r="Q329" i="3"/>
  <c r="T363" i="3"/>
  <c r="Q409" i="3"/>
  <c r="Q412" i="3"/>
  <c r="Q420" i="3"/>
  <c r="Q434" i="3"/>
  <c r="Q480" i="3"/>
  <c r="Q499" i="3"/>
  <c r="Q507" i="3"/>
  <c r="Q515" i="3"/>
  <c r="Q526" i="3"/>
  <c r="Q614" i="3"/>
  <c r="Q627" i="3"/>
  <c r="Q630" i="3"/>
  <c r="T649" i="3"/>
  <c r="T702" i="3"/>
  <c r="T714" i="3"/>
  <c r="AB744" i="3"/>
  <c r="T747" i="3"/>
  <c r="AB752" i="3"/>
  <c r="T755" i="3"/>
  <c r="AB760" i="3"/>
  <c r="T763" i="3"/>
  <c r="AB768" i="3"/>
  <c r="T771" i="3"/>
  <c r="AB776" i="3"/>
  <c r="T779" i="3"/>
  <c r="AB784" i="3"/>
  <c r="T787" i="3"/>
  <c r="AB792" i="3"/>
  <c r="T795" i="3"/>
  <c r="AB800" i="3"/>
  <c r="T866" i="3"/>
  <c r="Q874" i="3"/>
  <c r="T881" i="3"/>
  <c r="Q881" i="3"/>
  <c r="Q883" i="3"/>
  <c r="Q890" i="3"/>
  <c r="T897" i="3"/>
  <c r="Q897" i="3"/>
  <c r="Q899" i="3"/>
  <c r="Q906" i="3"/>
  <c r="T913" i="3"/>
  <c r="Q913" i="3"/>
  <c r="Q915" i="3"/>
  <c r="Q922" i="3"/>
  <c r="T927" i="3"/>
  <c r="AB973" i="3"/>
  <c r="T978" i="3"/>
  <c r="Q989" i="3"/>
  <c r="AB993" i="3"/>
  <c r="T1000" i="3"/>
  <c r="AB1000" i="3"/>
  <c r="T1087" i="3"/>
  <c r="AB1087" i="3"/>
  <c r="AB1107" i="3"/>
  <c r="AB1156" i="3"/>
  <c r="T1156" i="3"/>
  <c r="T1161" i="3"/>
  <c r="Q1161" i="3"/>
  <c r="AB1161" i="3"/>
  <c r="T697" i="3"/>
  <c r="T720" i="3"/>
  <c r="T729" i="3"/>
  <c r="Q749" i="3"/>
  <c r="Q757" i="3"/>
  <c r="Q765" i="3"/>
  <c r="Q773" i="3"/>
  <c r="Q781" i="3"/>
  <c r="Q789" i="3"/>
  <c r="Q797" i="3"/>
  <c r="AB878" i="3"/>
  <c r="AB894" i="3"/>
  <c r="AB910" i="3"/>
  <c r="T939" i="3"/>
  <c r="T947" i="3"/>
  <c r="T955" i="3"/>
  <c r="T963" i="3"/>
  <c r="T971" i="3"/>
  <c r="T980" i="3"/>
  <c r="Q980" i="3"/>
  <c r="Q982" i="3"/>
  <c r="AB997" i="3"/>
  <c r="AB1039" i="3"/>
  <c r="T1039" i="3"/>
  <c r="Q1039" i="3"/>
  <c r="Q1132" i="3"/>
  <c r="AB1132" i="3"/>
  <c r="Q1156" i="3"/>
  <c r="T1195" i="3"/>
  <c r="Q623" i="3"/>
  <c r="Q626" i="3"/>
  <c r="T652" i="3"/>
  <c r="T706" i="3"/>
  <c r="T726" i="3"/>
  <c r="T749" i="3"/>
  <c r="T757" i="3"/>
  <c r="T765" i="3"/>
  <c r="T773" i="3"/>
  <c r="T781" i="3"/>
  <c r="T789" i="3"/>
  <c r="T797" i="3"/>
  <c r="T869" i="3"/>
  <c r="Q878" i="3"/>
  <c r="T885" i="3"/>
  <c r="Q885" i="3"/>
  <c r="Q887" i="3"/>
  <c r="Q894" i="3"/>
  <c r="T901" i="3"/>
  <c r="Q901" i="3"/>
  <c r="Q903" i="3"/>
  <c r="Q910" i="3"/>
  <c r="T917" i="3"/>
  <c r="Q917" i="3"/>
  <c r="Q919" i="3"/>
  <c r="Q930" i="3"/>
  <c r="Q939" i="3"/>
  <c r="T941" i="3"/>
  <c r="Q947" i="3"/>
  <c r="T949" i="3"/>
  <c r="Q955" i="3"/>
  <c r="T957" i="3"/>
  <c r="Q963" i="3"/>
  <c r="T965" i="3"/>
  <c r="Q971" i="3"/>
  <c r="AB977" i="3"/>
  <c r="AB978" i="3"/>
  <c r="T982" i="3"/>
  <c r="Q986" i="3"/>
  <c r="Q997" i="3"/>
  <c r="T1014" i="3"/>
  <c r="Q1014" i="3"/>
  <c r="AB1023" i="3"/>
  <c r="T1023" i="3"/>
  <c r="Q1023" i="3"/>
  <c r="T1030" i="3"/>
  <c r="Q1030" i="3"/>
  <c r="Q1041" i="3"/>
  <c r="T1041" i="3"/>
  <c r="T1098" i="3"/>
  <c r="AB1098" i="3"/>
  <c r="Q1098" i="3"/>
  <c r="T1185" i="3"/>
  <c r="Q1185" i="3"/>
  <c r="AB1185" i="3"/>
  <c r="T865" i="3"/>
  <c r="AB882" i="3"/>
  <c r="AB898" i="3"/>
  <c r="AB914" i="3"/>
  <c r="T923" i="3"/>
  <c r="T935" i="3"/>
  <c r="T984" i="3"/>
  <c r="Q984" i="3"/>
  <c r="Q990" i="3"/>
  <c r="AB1001" i="3"/>
  <c r="T1001" i="3"/>
  <c r="Q1001" i="3"/>
  <c r="T1016" i="3"/>
  <c r="Q1016" i="3"/>
  <c r="Q1025" i="3"/>
  <c r="T1025" i="3"/>
  <c r="T1034" i="3"/>
  <c r="AB1034" i="3"/>
  <c r="AB1089" i="3"/>
  <c r="Q1089" i="3"/>
  <c r="T1089" i="3"/>
  <c r="T1106" i="3"/>
  <c r="AB1106" i="3"/>
  <c r="Q1124" i="3"/>
  <c r="AB1124" i="3"/>
  <c r="AB1017" i="3"/>
  <c r="Q1017" i="3"/>
  <c r="T1020" i="3"/>
  <c r="T1037" i="3"/>
  <c r="T1044" i="3"/>
  <c r="AB1049" i="3"/>
  <c r="AB1050" i="3"/>
  <c r="T1052" i="3"/>
  <c r="AB1057" i="3"/>
  <c r="AB1058" i="3"/>
  <c r="T1060" i="3"/>
  <c r="AB1065" i="3"/>
  <c r="AB1066" i="3"/>
  <c r="T1068" i="3"/>
  <c r="AB1073" i="3"/>
  <c r="AB1074" i="3"/>
  <c r="T1076" i="3"/>
  <c r="AB1081" i="3"/>
  <c r="AB1082" i="3"/>
  <c r="T1084" i="3"/>
  <c r="T1090" i="3"/>
  <c r="Q1094" i="3"/>
  <c r="AB1095" i="3"/>
  <c r="T1181" i="3"/>
  <c r="Q1413" i="3"/>
  <c r="Q867" i="3"/>
  <c r="Q925" i="3"/>
  <c r="Q933" i="3"/>
  <c r="Q940" i="3"/>
  <c r="Q944" i="3"/>
  <c r="Q948" i="3"/>
  <c r="Q952" i="3"/>
  <c r="Q956" i="3"/>
  <c r="Q960" i="3"/>
  <c r="Q964" i="3"/>
  <c r="Q968" i="3"/>
  <c r="Q1002" i="3"/>
  <c r="AB1005" i="3"/>
  <c r="Q1005" i="3"/>
  <c r="AB1006" i="3"/>
  <c r="T1008" i="3"/>
  <c r="T1017" i="3"/>
  <c r="Q1020" i="3"/>
  <c r="Q1026" i="3"/>
  <c r="Q1033" i="3"/>
  <c r="Q1037" i="3"/>
  <c r="AB1038" i="3"/>
  <c r="Q1044" i="3"/>
  <c r="Q1046" i="3"/>
  <c r="Q1049" i="3"/>
  <c r="Q1052" i="3"/>
  <c r="Q1054" i="3"/>
  <c r="Q1057" i="3"/>
  <c r="Q1060" i="3"/>
  <c r="Q1062" i="3"/>
  <c r="Q1065" i="3"/>
  <c r="Q1068" i="3"/>
  <c r="Q1070" i="3"/>
  <c r="Q1073" i="3"/>
  <c r="Q1076" i="3"/>
  <c r="Q1078" i="3"/>
  <c r="Q1081" i="3"/>
  <c r="Q1084" i="3"/>
  <c r="Q1086" i="3"/>
  <c r="Q1090" i="3"/>
  <c r="AB1091" i="3"/>
  <c r="T1094" i="3"/>
  <c r="AB1105" i="3"/>
  <c r="Q1105" i="3"/>
  <c r="T1114" i="3"/>
  <c r="Q1130" i="3"/>
  <c r="Q1138" i="3"/>
  <c r="Q1154" i="3"/>
  <c r="T1170" i="3"/>
  <c r="Q1170" i="3"/>
  <c r="Q1181" i="3"/>
  <c r="T1215" i="3"/>
  <c r="AB1226" i="3"/>
  <c r="T1226" i="3"/>
  <c r="Q1226" i="3"/>
  <c r="AB1304" i="3"/>
  <c r="T1396" i="3"/>
  <c r="T1029" i="3"/>
  <c r="T1042" i="3"/>
  <c r="AB1097" i="3"/>
  <c r="Q1097" i="3"/>
  <c r="Q1112" i="3"/>
  <c r="AB1146" i="3"/>
  <c r="Q1157" i="3"/>
  <c r="AB1163" i="3"/>
  <c r="T1163" i="3"/>
  <c r="T1178" i="3"/>
  <c r="AB1178" i="3"/>
  <c r="AB1256" i="3"/>
  <c r="T1256" i="3"/>
  <c r="Q1256" i="3"/>
  <c r="Q1301" i="3"/>
  <c r="AB1301" i="3"/>
  <c r="Q1388" i="3"/>
  <c r="AB1388" i="3"/>
  <c r="AB1238" i="3"/>
  <c r="T1238" i="3"/>
  <c r="Q1238" i="3"/>
  <c r="T1374" i="3"/>
  <c r="AB1374" i="3"/>
  <c r="Q1374" i="3"/>
  <c r="T1382" i="3"/>
  <c r="AB1382" i="3"/>
  <c r="Q1382" i="3"/>
  <c r="T1388" i="3"/>
  <c r="AB802" i="3"/>
  <c r="AB940" i="3"/>
  <c r="AB944" i="3"/>
  <c r="AB948" i="3"/>
  <c r="AB952" i="3"/>
  <c r="AB956" i="3"/>
  <c r="AB960" i="3"/>
  <c r="AB964" i="3"/>
  <c r="AB968" i="3"/>
  <c r="T998" i="3"/>
  <c r="AB1002" i="3"/>
  <c r="T1004" i="3"/>
  <c r="AB1008" i="3"/>
  <c r="T1010" i="3"/>
  <c r="AB1033" i="3"/>
  <c r="AB1045" i="3"/>
  <c r="AB1046" i="3"/>
  <c r="T1048" i="3"/>
  <c r="AB1053" i="3"/>
  <c r="AB1054" i="3"/>
  <c r="T1056" i="3"/>
  <c r="AB1061" i="3"/>
  <c r="AB1062" i="3"/>
  <c r="T1064" i="3"/>
  <c r="AB1069" i="3"/>
  <c r="AB1070" i="3"/>
  <c r="T1072" i="3"/>
  <c r="AB1077" i="3"/>
  <c r="AB1078" i="3"/>
  <c r="T1080" i="3"/>
  <c r="AB1085" i="3"/>
  <c r="AB1086" i="3"/>
  <c r="T1100" i="3"/>
  <c r="AB1128" i="3"/>
  <c r="AB1136" i="3"/>
  <c r="AB1152" i="3"/>
  <c r="T1160" i="3"/>
  <c r="Q1160" i="3"/>
  <c r="T1169" i="3"/>
  <c r="Q1169" i="3"/>
  <c r="AB1174" i="3"/>
  <c r="T1203" i="3"/>
  <c r="AB1021" i="3"/>
  <c r="Q1021" i="3"/>
  <c r="AB1028" i="3"/>
  <c r="Q1028" i="3"/>
  <c r="Q1043" i="3"/>
  <c r="Q1050" i="3"/>
  <c r="Q1058" i="3"/>
  <c r="Q1066" i="3"/>
  <c r="Q1074" i="3"/>
  <c r="Q1082" i="3"/>
  <c r="T1115" i="3"/>
  <c r="AB1142" i="3"/>
  <c r="Q1142" i="3"/>
  <c r="AB1171" i="3"/>
  <c r="AB1188" i="3"/>
  <c r="T1188" i="3"/>
  <c r="Q1188" i="3"/>
  <c r="AB1253" i="3"/>
  <c r="T1253" i="3"/>
  <c r="Q1253" i="3"/>
  <c r="AB1292" i="3"/>
  <c r="T1328" i="3"/>
  <c r="AB1328" i="3"/>
  <c r="Q1328" i="3"/>
  <c r="AB1335" i="3"/>
  <c r="T1351" i="3"/>
  <c r="AB1351" i="3"/>
  <c r="T1366" i="3"/>
  <c r="AB1366" i="3"/>
  <c r="Q1366" i="3"/>
  <c r="Q1380" i="3"/>
  <c r="T1407" i="3"/>
  <c r="T1177" i="3"/>
  <c r="Q1177" i="3"/>
  <c r="T1210" i="3"/>
  <c r="AB1261" i="3"/>
  <c r="Q1261" i="3"/>
  <c r="T1261" i="3"/>
  <c r="AB1286" i="3"/>
  <c r="Q1286" i="3"/>
  <c r="AB1329" i="3"/>
  <c r="Q1329" i="3"/>
  <c r="AB1380" i="3"/>
  <c r="AB1424" i="3"/>
  <c r="T1424" i="3"/>
  <c r="Q1424" i="3"/>
  <c r="AB1180" i="3"/>
  <c r="T1207" i="3"/>
  <c r="AB1227" i="3"/>
  <c r="AB1230" i="3"/>
  <c r="T1230" i="3"/>
  <c r="Q1230" i="3"/>
  <c r="AB1242" i="3"/>
  <c r="T1242" i="3"/>
  <c r="Q1242" i="3"/>
  <c r="AB1250" i="3"/>
  <c r="Q1258" i="3"/>
  <c r="AB1258" i="3"/>
  <c r="AB1276" i="3"/>
  <c r="T1276" i="3"/>
  <c r="T1289" i="3"/>
  <c r="AB1289" i="3"/>
  <c r="Q1289" i="3"/>
  <c r="AB1302" i="3"/>
  <c r="Q1302" i="3"/>
  <c r="T1319" i="3"/>
  <c r="AB1324" i="3"/>
  <c r="T1324" i="3"/>
  <c r="Q1324" i="3"/>
  <c r="T1332" i="3"/>
  <c r="AB1332" i="3"/>
  <c r="Q1332" i="3"/>
  <c r="AB1340" i="3"/>
  <c r="T1340" i="3"/>
  <c r="AB1363" i="3"/>
  <c r="T1363" i="3"/>
  <c r="Q1363" i="3"/>
  <c r="T1402" i="3"/>
  <c r="T1405" i="3"/>
  <c r="Q1405" i="3"/>
  <c r="AB1441" i="3"/>
  <c r="T1441" i="3"/>
  <c r="Q1441" i="3"/>
  <c r="AB1239" i="3"/>
  <c r="AB1246" i="3"/>
  <c r="T1246" i="3"/>
  <c r="T1262" i="3"/>
  <c r="Q1357" i="3"/>
  <c r="AB1371" i="3"/>
  <c r="T1371" i="3"/>
  <c r="Q1371" i="3"/>
  <c r="T1400" i="3"/>
  <c r="AB1172" i="3"/>
  <c r="T1180" i="3"/>
  <c r="T1187" i="3"/>
  <c r="T1190" i="3"/>
  <c r="T1227" i="3"/>
  <c r="Q1239" i="3"/>
  <c r="Q1246" i="3"/>
  <c r="T1250" i="3"/>
  <c r="Q1262" i="3"/>
  <c r="AB1287" i="3"/>
  <c r="T1287" i="3"/>
  <c r="Q1287" i="3"/>
  <c r="T1296" i="3"/>
  <c r="AB1296" i="3"/>
  <c r="Q1325" i="3"/>
  <c r="AB1330" i="3"/>
  <c r="T1330" i="3"/>
  <c r="Q1330" i="3"/>
  <c r="AB1347" i="3"/>
  <c r="T1347" i="3"/>
  <c r="Q1347" i="3"/>
  <c r="AB1354" i="3"/>
  <c r="Q1354" i="3"/>
  <c r="Q1364" i="3"/>
  <c r="AB1379" i="3"/>
  <c r="T1379" i="3"/>
  <c r="Q1379" i="3"/>
  <c r="AB1418" i="3"/>
  <c r="T1418" i="3"/>
  <c r="Q1418" i="3"/>
  <c r="AB1435" i="3"/>
  <c r="T1435" i="3"/>
  <c r="Q1435" i="3"/>
  <c r="AB1231" i="3"/>
  <c r="AB1234" i="3"/>
  <c r="T1234" i="3"/>
  <c r="Q1234" i="3"/>
  <c r="T1239" i="3"/>
  <c r="AB1243" i="3"/>
  <c r="AB1264" i="3"/>
  <c r="T1264" i="3"/>
  <c r="Q1264" i="3"/>
  <c r="AB1294" i="3"/>
  <c r="Q1294" i="3"/>
  <c r="Q1296" i="3"/>
  <c r="AB1300" i="3"/>
  <c r="T1300" i="3"/>
  <c r="Q1300" i="3"/>
  <c r="T1312" i="3"/>
  <c r="T1317" i="3"/>
  <c r="T1325" i="3"/>
  <c r="AB1337" i="3"/>
  <c r="Q1337" i="3"/>
  <c r="AB1345" i="3"/>
  <c r="Q1345" i="3"/>
  <c r="T1364" i="3"/>
  <c r="Q1372" i="3"/>
  <c r="AB1387" i="3"/>
  <c r="T1387" i="3"/>
  <c r="Q1387" i="3"/>
  <c r="T1252" i="3"/>
  <c r="AB1326" i="3"/>
  <c r="Q1326" i="3"/>
  <c r="Q1360" i="3"/>
  <c r="Q1368" i="3"/>
  <c r="Q1376" i="3"/>
  <c r="Q1384" i="3"/>
  <c r="T1394" i="3"/>
  <c r="AB1419" i="3"/>
  <c r="AB1425" i="3"/>
  <c r="T1425" i="3"/>
  <c r="AB1427" i="3"/>
  <c r="Q1192" i="3"/>
  <c r="AB1245" i="3"/>
  <c r="Q1252" i="3"/>
  <c r="AB1295" i="3"/>
  <c r="T1297" i="3"/>
  <c r="T1326" i="3"/>
  <c r="Q1339" i="3"/>
  <c r="Q1343" i="3"/>
  <c r="Q1350" i="3"/>
  <c r="T1360" i="3"/>
  <c r="T1368" i="3"/>
  <c r="T1376" i="3"/>
  <c r="T1384" i="3"/>
  <c r="Q1406" i="3"/>
  <c r="Q1419" i="3"/>
  <c r="Q1425" i="3"/>
  <c r="Q1427" i="3"/>
  <c r="T1248" i="3"/>
  <c r="T1273" i="3"/>
  <c r="Q1293" i="3"/>
  <c r="Q1336" i="3"/>
  <c r="T1346" i="3"/>
  <c r="AB1355" i="3"/>
  <c r="T1406" i="3"/>
  <c r="Q1414" i="3"/>
  <c r="T1419" i="3"/>
  <c r="T1427" i="3"/>
  <c r="Q1248" i="3"/>
  <c r="Q1259" i="3"/>
  <c r="Q1273" i="3"/>
  <c r="T1288" i="3"/>
  <c r="T1293" i="3"/>
  <c r="Q1303" i="3"/>
  <c r="AB1327" i="3"/>
  <c r="T1331" i="3"/>
  <c r="T1336" i="3"/>
  <c r="T1338" i="3"/>
  <c r="Q1342" i="3"/>
  <c r="Q1346" i="3"/>
  <c r="AB1353" i="3"/>
  <c r="Q1353" i="3"/>
  <c r="AB1359" i="3"/>
  <c r="T1362" i="3"/>
  <c r="AB1367" i="3"/>
  <c r="T1370" i="3"/>
  <c r="AB1375" i="3"/>
  <c r="T1378" i="3"/>
  <c r="AB1383" i="3"/>
  <c r="T1386" i="3"/>
  <c r="T1409" i="3"/>
  <c r="AB1432" i="3"/>
  <c r="T1432" i="3"/>
  <c r="Q1432" i="3"/>
  <c r="AB1434" i="3"/>
  <c r="Q1442" i="3"/>
  <c r="T1442" i="3"/>
  <c r="Q1417" i="3"/>
  <c r="Q1422" i="3"/>
  <c r="Q1430" i="3"/>
  <c r="Q1439" i="3"/>
  <c r="AB1442" i="3"/>
  <c r="T1417" i="3"/>
  <c r="E6" i="3"/>
  <c r="D5" i="3"/>
  <c r="AB103" i="3"/>
  <c r="Q103" i="3"/>
  <c r="AB111" i="3"/>
  <c r="Q111" i="3"/>
  <c r="AB127" i="3"/>
  <c r="Q127" i="3"/>
  <c r="AB135" i="3"/>
  <c r="Q135" i="3"/>
  <c r="AB143" i="3"/>
  <c r="Q143" i="3"/>
  <c r="AB145" i="3"/>
  <c r="Q145" i="3"/>
  <c r="AB149" i="3"/>
  <c r="Q149" i="3"/>
  <c r="AB153" i="3"/>
  <c r="Q153" i="3"/>
  <c r="AB157" i="3"/>
  <c r="Q157" i="3"/>
  <c r="AB161" i="3"/>
  <c r="Q161" i="3"/>
  <c r="AB165" i="3"/>
  <c r="Q165" i="3"/>
  <c r="AB169" i="3"/>
  <c r="Q169" i="3"/>
  <c r="AB173" i="3"/>
  <c r="Q173" i="3"/>
  <c r="AB177" i="3"/>
  <c r="Q177" i="3"/>
  <c r="AB181" i="3"/>
  <c r="Q181" i="3"/>
  <c r="AB185" i="3"/>
  <c r="Q185" i="3"/>
  <c r="T185" i="3"/>
  <c r="Q3" i="3"/>
  <c r="R3" i="3" s="1"/>
  <c r="AB3" i="3"/>
  <c r="Q4" i="3"/>
  <c r="AB4" i="3"/>
  <c r="Q5" i="3"/>
  <c r="Q6" i="3"/>
  <c r="Q7" i="3"/>
  <c r="AB7" i="3"/>
  <c r="Q8" i="3"/>
  <c r="AB8" i="3"/>
  <c r="Q9" i="3"/>
  <c r="AB9" i="3"/>
  <c r="AB66" i="3"/>
  <c r="T69" i="3"/>
  <c r="T73" i="3"/>
  <c r="T75" i="3"/>
  <c r="T77" i="3"/>
  <c r="T81" i="3"/>
  <c r="T83" i="3"/>
  <c r="T85" i="3"/>
  <c r="T87" i="3"/>
  <c r="T89" i="3"/>
  <c r="T91" i="3"/>
  <c r="T93" i="3"/>
  <c r="T95" i="3"/>
  <c r="T97" i="3"/>
  <c r="AB105" i="3"/>
  <c r="Q105" i="3"/>
  <c r="AB113" i="3"/>
  <c r="Q113" i="3"/>
  <c r="AB121" i="3"/>
  <c r="Q121" i="3"/>
  <c r="AB129" i="3"/>
  <c r="Q129" i="3"/>
  <c r="AB137" i="3"/>
  <c r="Q137" i="3"/>
  <c r="AB152" i="3"/>
  <c r="Q152" i="3"/>
  <c r="AB156" i="3"/>
  <c r="Q156" i="3"/>
  <c r="AB160" i="3"/>
  <c r="Q160" i="3"/>
  <c r="AB164" i="3"/>
  <c r="Q164" i="3"/>
  <c r="AB168" i="3"/>
  <c r="Q168" i="3"/>
  <c r="AB172" i="3"/>
  <c r="Q172" i="3"/>
  <c r="AB176" i="3"/>
  <c r="Q176" i="3"/>
  <c r="AB180" i="3"/>
  <c r="Q180" i="3"/>
  <c r="AB183" i="3"/>
  <c r="Q183" i="3"/>
  <c r="T183" i="3"/>
  <c r="AB144" i="3"/>
  <c r="Q144" i="3"/>
  <c r="AB98" i="3"/>
  <c r="Q98" i="3"/>
  <c r="T105" i="3"/>
  <c r="AB106" i="3"/>
  <c r="Q106" i="3"/>
  <c r="T113" i="3"/>
  <c r="AB114" i="3"/>
  <c r="Q114" i="3"/>
  <c r="T121" i="3"/>
  <c r="AB122" i="3"/>
  <c r="Q122" i="3"/>
  <c r="T129" i="3"/>
  <c r="AB130" i="3"/>
  <c r="Q130" i="3"/>
  <c r="T137" i="3"/>
  <c r="AB138" i="3"/>
  <c r="Q138" i="3"/>
  <c r="T152" i="3"/>
  <c r="AB186" i="3"/>
  <c r="Q186" i="3"/>
  <c r="T186" i="3"/>
  <c r="AB128" i="3"/>
  <c r="Q128" i="3"/>
  <c r="AB99" i="3"/>
  <c r="Q99" i="3"/>
  <c r="AB107" i="3"/>
  <c r="Q107" i="3"/>
  <c r="AB115" i="3"/>
  <c r="Q115" i="3"/>
  <c r="AB123" i="3"/>
  <c r="Q123" i="3"/>
  <c r="AB131" i="3"/>
  <c r="Q131" i="3"/>
  <c r="AB139" i="3"/>
  <c r="Q139" i="3"/>
  <c r="AB147" i="3"/>
  <c r="Q147" i="3"/>
  <c r="AB151" i="3"/>
  <c r="Q151" i="3"/>
  <c r="AB155" i="3"/>
  <c r="Q155" i="3"/>
  <c r="AB159" i="3"/>
  <c r="Q159" i="3"/>
  <c r="AB163" i="3"/>
  <c r="Q163" i="3"/>
  <c r="AB167" i="3"/>
  <c r="Q167" i="3"/>
  <c r="AB171" i="3"/>
  <c r="Q171" i="3"/>
  <c r="AB175" i="3"/>
  <c r="Q175" i="3"/>
  <c r="AB179" i="3"/>
  <c r="Q179" i="3"/>
  <c r="AB136" i="3"/>
  <c r="AQ136" i="3" s="1"/>
  <c r="Q68" i="3"/>
  <c r="Q70" i="3"/>
  <c r="Q72" i="3"/>
  <c r="Q74" i="3"/>
  <c r="Q76" i="3"/>
  <c r="Q78" i="3"/>
  <c r="Q80" i="3"/>
  <c r="Q82" i="3"/>
  <c r="Q84" i="3"/>
  <c r="Q86" i="3"/>
  <c r="Q88" i="3"/>
  <c r="Q90" i="3"/>
  <c r="Q92" i="3"/>
  <c r="Q94" i="3"/>
  <c r="Q96" i="3"/>
  <c r="T99" i="3"/>
  <c r="AB100" i="3"/>
  <c r="Q100" i="3"/>
  <c r="T107" i="3"/>
  <c r="AB108" i="3"/>
  <c r="Q108" i="3"/>
  <c r="T115" i="3"/>
  <c r="AB116" i="3"/>
  <c r="Q116" i="3"/>
  <c r="T123" i="3"/>
  <c r="AB124" i="3"/>
  <c r="Q124" i="3"/>
  <c r="T131" i="3"/>
  <c r="AB132" i="3"/>
  <c r="Q132" i="3"/>
  <c r="T139" i="3"/>
  <c r="AB140" i="3"/>
  <c r="Q140" i="3"/>
  <c r="T147" i="3"/>
  <c r="T151" i="3"/>
  <c r="T155" i="3"/>
  <c r="T159" i="3"/>
  <c r="T163" i="3"/>
  <c r="T167" i="3"/>
  <c r="T171" i="3"/>
  <c r="T175" i="3"/>
  <c r="T179" i="3"/>
  <c r="AB184" i="3"/>
  <c r="Q184" i="3"/>
  <c r="T184" i="3"/>
  <c r="AB104" i="3"/>
  <c r="Q104" i="3"/>
  <c r="T66" i="3"/>
  <c r="AB67" i="3"/>
  <c r="AO67" i="3" s="1"/>
  <c r="T68" i="3"/>
  <c r="AB69" i="3"/>
  <c r="T70" i="3"/>
  <c r="AB71" i="3"/>
  <c r="T72" i="3"/>
  <c r="AB73" i="3"/>
  <c r="T74" i="3"/>
  <c r="AB75" i="3"/>
  <c r="T76" i="3"/>
  <c r="AB77" i="3"/>
  <c r="T78" i="3"/>
  <c r="AB79" i="3"/>
  <c r="T80" i="3"/>
  <c r="AB81" i="3"/>
  <c r="T82" i="3"/>
  <c r="AB83" i="3"/>
  <c r="T84" i="3"/>
  <c r="AB85" i="3"/>
  <c r="T86" i="3"/>
  <c r="AB87" i="3"/>
  <c r="T88" i="3"/>
  <c r="AB89" i="3"/>
  <c r="T90" i="3"/>
  <c r="AB91" i="3"/>
  <c r="T92" i="3"/>
  <c r="AB93" i="3"/>
  <c r="T94" i="3"/>
  <c r="AB95" i="3"/>
  <c r="T96" i="3"/>
  <c r="AB97" i="3"/>
  <c r="AB101" i="3"/>
  <c r="Q101" i="3"/>
  <c r="AB109" i="3"/>
  <c r="Q109" i="3"/>
  <c r="AB117" i="3"/>
  <c r="Q117" i="3"/>
  <c r="AB125" i="3"/>
  <c r="Q125" i="3"/>
  <c r="AB133" i="3"/>
  <c r="Q133" i="3"/>
  <c r="AB141" i="3"/>
  <c r="Q141" i="3"/>
  <c r="AB146" i="3"/>
  <c r="Q146" i="3"/>
  <c r="AB150" i="3"/>
  <c r="Q150" i="3"/>
  <c r="AB154" i="3"/>
  <c r="Q154" i="3"/>
  <c r="AB158" i="3"/>
  <c r="Q158" i="3"/>
  <c r="AB162" i="3"/>
  <c r="Q162" i="3"/>
  <c r="AB166" i="3"/>
  <c r="Q166" i="3"/>
  <c r="AB170" i="3"/>
  <c r="Q170" i="3"/>
  <c r="AB174" i="3"/>
  <c r="Q174" i="3"/>
  <c r="AB178" i="3"/>
  <c r="Q178" i="3"/>
  <c r="AB182" i="3"/>
  <c r="Q182" i="3"/>
  <c r="AB187" i="3"/>
  <c r="Q187" i="3"/>
  <c r="T187" i="3"/>
  <c r="AB112" i="3"/>
  <c r="Q112" i="3"/>
  <c r="AB120" i="3"/>
  <c r="Q120" i="3"/>
  <c r="T101" i="3"/>
  <c r="AB102" i="3"/>
  <c r="Q102" i="3"/>
  <c r="T109" i="3"/>
  <c r="AB110" i="3"/>
  <c r="Q110" i="3"/>
  <c r="T117" i="3"/>
  <c r="AB118" i="3"/>
  <c r="Q118" i="3"/>
  <c r="T125" i="3"/>
  <c r="AB126" i="3"/>
  <c r="Q126" i="3"/>
  <c r="T133" i="3"/>
  <c r="AB134" i="3"/>
  <c r="Q134" i="3"/>
  <c r="T141" i="3"/>
  <c r="AB142" i="3"/>
  <c r="Q142" i="3"/>
  <c r="T146" i="3"/>
  <c r="T150" i="3"/>
  <c r="T154" i="3"/>
  <c r="Q189" i="3"/>
  <c r="Q191" i="3"/>
  <c r="Q193" i="3"/>
  <c r="Q195" i="3"/>
  <c r="Q197" i="3"/>
  <c r="Q199" i="3"/>
  <c r="Q201" i="3"/>
  <c r="Q203" i="3"/>
  <c r="Q205" i="3"/>
  <c r="Q207" i="3"/>
  <c r="Q209" i="3"/>
  <c r="Q211" i="3"/>
  <c r="Q213" i="3"/>
  <c r="Q215" i="3"/>
  <c r="Q217" i="3"/>
  <c r="Q219" i="3"/>
  <c r="Q221" i="3"/>
  <c r="Q223" i="3"/>
  <c r="Q225" i="3"/>
  <c r="Q227" i="3"/>
  <c r="Q229" i="3"/>
  <c r="Q231" i="3"/>
  <c r="Q233" i="3"/>
  <c r="AB240" i="3"/>
  <c r="Q240" i="3"/>
  <c r="AB248" i="3"/>
  <c r="Q248" i="3"/>
  <c r="T189" i="3"/>
  <c r="T191" i="3"/>
  <c r="T193" i="3"/>
  <c r="T195" i="3"/>
  <c r="T197" i="3"/>
  <c r="T199" i="3"/>
  <c r="T201" i="3"/>
  <c r="T203" i="3"/>
  <c r="T205" i="3"/>
  <c r="T207" i="3"/>
  <c r="T209" i="3"/>
  <c r="T211" i="3"/>
  <c r="T213" i="3"/>
  <c r="T215" i="3"/>
  <c r="T217" i="3"/>
  <c r="T219" i="3"/>
  <c r="T221" i="3"/>
  <c r="T223" i="3"/>
  <c r="T225" i="3"/>
  <c r="T227" i="3"/>
  <c r="T229" i="3"/>
  <c r="T231" i="3"/>
  <c r="T233" i="3"/>
  <c r="AB241" i="3"/>
  <c r="Q241" i="3"/>
  <c r="AB249" i="3"/>
  <c r="Q249" i="3"/>
  <c r="AB254" i="3"/>
  <c r="Q254" i="3"/>
  <c r="AB258" i="3"/>
  <c r="Q258" i="3"/>
  <c r="AB262" i="3"/>
  <c r="Q262" i="3"/>
  <c r="AB266" i="3"/>
  <c r="Q266" i="3"/>
  <c r="AB234" i="3"/>
  <c r="Q234" i="3"/>
  <c r="T241" i="3"/>
  <c r="AB242" i="3"/>
  <c r="Q242" i="3"/>
  <c r="T249" i="3"/>
  <c r="AB250" i="3"/>
  <c r="Q250" i="3"/>
  <c r="T254" i="3"/>
  <c r="T258" i="3"/>
  <c r="T262" i="3"/>
  <c r="T266" i="3"/>
  <c r="AB235" i="3"/>
  <c r="Q235" i="3"/>
  <c r="AB243" i="3"/>
  <c r="Q243" i="3"/>
  <c r="AB251" i="3"/>
  <c r="Q251" i="3"/>
  <c r="AB253" i="3"/>
  <c r="Q253" i="3"/>
  <c r="AB257" i="3"/>
  <c r="Q257" i="3"/>
  <c r="AB261" i="3"/>
  <c r="Q261" i="3"/>
  <c r="AB265" i="3"/>
  <c r="Q265" i="3"/>
  <c r="AB269" i="3"/>
  <c r="Q269" i="3"/>
  <c r="AB236" i="3"/>
  <c r="Q236" i="3"/>
  <c r="AB244" i="3"/>
  <c r="Q244" i="3"/>
  <c r="AB252" i="3"/>
  <c r="Q252" i="3"/>
  <c r="T188" i="3"/>
  <c r="T190" i="3"/>
  <c r="T192" i="3"/>
  <c r="T194" i="3"/>
  <c r="T196" i="3"/>
  <c r="T198" i="3"/>
  <c r="T200" i="3"/>
  <c r="T202" i="3"/>
  <c r="T204" i="3"/>
  <c r="T206" i="3"/>
  <c r="T208" i="3"/>
  <c r="T210" i="3"/>
  <c r="T212" i="3"/>
  <c r="T214" i="3"/>
  <c r="T216" i="3"/>
  <c r="T218" i="3"/>
  <c r="T220" i="3"/>
  <c r="T222" i="3"/>
  <c r="T224" i="3"/>
  <c r="T226" i="3"/>
  <c r="T228" i="3"/>
  <c r="T230" i="3"/>
  <c r="T232" i="3"/>
  <c r="T236" i="3"/>
  <c r="AB237" i="3"/>
  <c r="Q237" i="3"/>
  <c r="T244" i="3"/>
  <c r="AB245" i="3"/>
  <c r="Q245" i="3"/>
  <c r="T252" i="3"/>
  <c r="AB256" i="3"/>
  <c r="Q256" i="3"/>
  <c r="AB260" i="3"/>
  <c r="Q260" i="3"/>
  <c r="AB264" i="3"/>
  <c r="Q264" i="3"/>
  <c r="AB268" i="3"/>
  <c r="Q268" i="3"/>
  <c r="T237" i="3"/>
  <c r="AB238" i="3"/>
  <c r="Q238" i="3"/>
  <c r="T245" i="3"/>
  <c r="AB246" i="3"/>
  <c r="Q246" i="3"/>
  <c r="T256" i="3"/>
  <c r="T260" i="3"/>
  <c r="T264" i="3"/>
  <c r="T268" i="3"/>
  <c r="AB239" i="3"/>
  <c r="Q239" i="3"/>
  <c r="AB247" i="3"/>
  <c r="Q247" i="3"/>
  <c r="AB255" i="3"/>
  <c r="Q255" i="3"/>
  <c r="AB259" i="3"/>
  <c r="Q259" i="3"/>
  <c r="AB263" i="3"/>
  <c r="Q263" i="3"/>
  <c r="AB267" i="3"/>
  <c r="Q267" i="3"/>
  <c r="AB335" i="3"/>
  <c r="Q335" i="3"/>
  <c r="AB343" i="3"/>
  <c r="Q343" i="3"/>
  <c r="AB351" i="3"/>
  <c r="Q351" i="3"/>
  <c r="AB356" i="3"/>
  <c r="Q356" i="3"/>
  <c r="AB360" i="3"/>
  <c r="Q360" i="3"/>
  <c r="AB364" i="3"/>
  <c r="Q364" i="3"/>
  <c r="AB368" i="3"/>
  <c r="Q368" i="3"/>
  <c r="AB377" i="3"/>
  <c r="Q377" i="3"/>
  <c r="AB340" i="3"/>
  <c r="Q340" i="3"/>
  <c r="AB348" i="3"/>
  <c r="Q348" i="3"/>
  <c r="AB376" i="3"/>
  <c r="Q376" i="3"/>
  <c r="T445" i="3"/>
  <c r="Q445" i="3"/>
  <c r="AB445" i="3"/>
  <c r="AB477" i="3"/>
  <c r="T477" i="3"/>
  <c r="Q477" i="3"/>
  <c r="T330" i="3"/>
  <c r="T331" i="3"/>
  <c r="T332" i="3"/>
  <c r="T335" i="3"/>
  <c r="AB337" i="3"/>
  <c r="Q337" i="3"/>
  <c r="T343" i="3"/>
  <c r="AB345" i="3"/>
  <c r="Q345" i="3"/>
  <c r="T351" i="3"/>
  <c r="AB353" i="3"/>
  <c r="Q353" i="3"/>
  <c r="T356" i="3"/>
  <c r="AB357" i="3"/>
  <c r="Q357" i="3"/>
  <c r="T360" i="3"/>
  <c r="AB361" i="3"/>
  <c r="Q361" i="3"/>
  <c r="T364" i="3"/>
  <c r="AB365" i="3"/>
  <c r="Q365" i="3"/>
  <c r="T368" i="3"/>
  <c r="AB369" i="3"/>
  <c r="Q369" i="3"/>
  <c r="AB375" i="3"/>
  <c r="Q375" i="3"/>
  <c r="T377" i="3"/>
  <c r="AB383" i="3"/>
  <c r="Q383" i="3"/>
  <c r="AB334" i="3"/>
  <c r="Q334" i="3"/>
  <c r="T340" i="3"/>
  <c r="AB342" i="3"/>
  <c r="Q342" i="3"/>
  <c r="T348" i="3"/>
  <c r="AB350" i="3"/>
  <c r="Q350" i="3"/>
  <c r="AB374" i="3"/>
  <c r="Q374" i="3"/>
  <c r="T376" i="3"/>
  <c r="AB382" i="3"/>
  <c r="Q382" i="3"/>
  <c r="T385" i="3"/>
  <c r="AB385" i="3"/>
  <c r="Q385" i="3"/>
  <c r="T387" i="3"/>
  <c r="AB387" i="3"/>
  <c r="Q387" i="3"/>
  <c r="T389" i="3"/>
  <c r="AB389" i="3"/>
  <c r="Q389" i="3"/>
  <c r="T391" i="3"/>
  <c r="AB391" i="3"/>
  <c r="Q391" i="3"/>
  <c r="T393" i="3"/>
  <c r="AB393" i="3"/>
  <c r="Q393" i="3"/>
  <c r="T395" i="3"/>
  <c r="AB395" i="3"/>
  <c r="Q395" i="3"/>
  <c r="T397" i="3"/>
  <c r="AB397" i="3"/>
  <c r="Q397" i="3"/>
  <c r="T399" i="3"/>
  <c r="AB399" i="3"/>
  <c r="Q399" i="3"/>
  <c r="T401" i="3"/>
  <c r="AB401" i="3"/>
  <c r="Q401" i="3"/>
  <c r="AB469" i="3"/>
  <c r="T469" i="3"/>
  <c r="Q469" i="3"/>
  <c r="AB339" i="3"/>
  <c r="Q339" i="3"/>
  <c r="AB347" i="3"/>
  <c r="Q347" i="3"/>
  <c r="AB355" i="3"/>
  <c r="Q355" i="3"/>
  <c r="AB358" i="3"/>
  <c r="Q358" i="3"/>
  <c r="AB362" i="3"/>
  <c r="Q362" i="3"/>
  <c r="AB366" i="3"/>
  <c r="Q366" i="3"/>
  <c r="AB370" i="3"/>
  <c r="Q370" i="3"/>
  <c r="AB373" i="3"/>
  <c r="Q373" i="3"/>
  <c r="AB381" i="3"/>
  <c r="Q381" i="3"/>
  <c r="T453" i="3"/>
  <c r="Q453" i="3"/>
  <c r="AB453" i="3"/>
  <c r="Q270" i="3"/>
  <c r="AB270" i="3"/>
  <c r="Q271" i="3"/>
  <c r="AB271" i="3"/>
  <c r="Q272" i="3"/>
  <c r="AB272" i="3"/>
  <c r="Q273" i="3"/>
  <c r="AB273" i="3"/>
  <c r="Q274" i="3"/>
  <c r="AB274" i="3"/>
  <c r="Q275" i="3"/>
  <c r="AB275" i="3"/>
  <c r="Q276" i="3"/>
  <c r="AB276" i="3"/>
  <c r="Q277" i="3"/>
  <c r="AB277" i="3"/>
  <c r="Q278" i="3"/>
  <c r="AB278" i="3"/>
  <c r="Q279" i="3"/>
  <c r="AB279" i="3"/>
  <c r="Q280" i="3"/>
  <c r="AB280" i="3"/>
  <c r="Q281" i="3"/>
  <c r="AB281" i="3"/>
  <c r="Q282" i="3"/>
  <c r="AB282" i="3"/>
  <c r="Q283" i="3"/>
  <c r="AB283" i="3"/>
  <c r="Q284" i="3"/>
  <c r="AB284" i="3"/>
  <c r="Q285" i="3"/>
  <c r="AB285" i="3"/>
  <c r="Q286" i="3"/>
  <c r="AB286" i="3"/>
  <c r="Q287" i="3"/>
  <c r="AB287" i="3"/>
  <c r="Q288" i="3"/>
  <c r="AB288" i="3"/>
  <c r="AB336" i="3"/>
  <c r="Q336" i="3"/>
  <c r="AB344" i="3"/>
  <c r="Q344" i="3"/>
  <c r="AB352" i="3"/>
  <c r="Q352" i="3"/>
  <c r="AB372" i="3"/>
  <c r="Q372" i="3"/>
  <c r="AB380" i="3"/>
  <c r="Q380" i="3"/>
  <c r="AB461" i="3"/>
  <c r="T461" i="3"/>
  <c r="Q461"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Q333" i="3"/>
  <c r="T339" i="3"/>
  <c r="AB341" i="3"/>
  <c r="Q341" i="3"/>
  <c r="T347" i="3"/>
  <c r="AB349" i="3"/>
  <c r="Q349" i="3"/>
  <c r="T355" i="3"/>
  <c r="T358" i="3"/>
  <c r="AB359" i="3"/>
  <c r="Q359" i="3"/>
  <c r="T362" i="3"/>
  <c r="AB363" i="3"/>
  <c r="Q363" i="3"/>
  <c r="T366" i="3"/>
  <c r="AB367" i="3"/>
  <c r="Q367" i="3"/>
  <c r="T370" i="3"/>
  <c r="AB371" i="3"/>
  <c r="Q371" i="3"/>
  <c r="T373" i="3"/>
  <c r="AB379" i="3"/>
  <c r="Q379" i="3"/>
  <c r="T381" i="3"/>
  <c r="T437" i="3"/>
  <c r="Q437" i="3"/>
  <c r="AB437" i="3"/>
  <c r="T336" i="3"/>
  <c r="AB338" i="3"/>
  <c r="Q338" i="3"/>
  <c r="T344" i="3"/>
  <c r="AB346" i="3"/>
  <c r="Q346" i="3"/>
  <c r="T352" i="3"/>
  <c r="AB354" i="3"/>
  <c r="Q354" i="3"/>
  <c r="T372" i="3"/>
  <c r="AB378" i="3"/>
  <c r="Q378" i="3"/>
  <c r="T380" i="3"/>
  <c r="T384" i="3"/>
  <c r="AB384" i="3"/>
  <c r="Q384" i="3"/>
  <c r="T386" i="3"/>
  <c r="AB386" i="3"/>
  <c r="Q386" i="3"/>
  <c r="T388" i="3"/>
  <c r="AB388" i="3"/>
  <c r="Q388" i="3"/>
  <c r="T390" i="3"/>
  <c r="AB390" i="3"/>
  <c r="Q390" i="3"/>
  <c r="T392" i="3"/>
  <c r="AB392" i="3"/>
  <c r="Q392" i="3"/>
  <c r="T394" i="3"/>
  <c r="AB394" i="3"/>
  <c r="Q394" i="3"/>
  <c r="T396" i="3"/>
  <c r="AB396" i="3"/>
  <c r="Q396" i="3"/>
  <c r="T398" i="3"/>
  <c r="AB398" i="3"/>
  <c r="Q398" i="3"/>
  <c r="T400" i="3"/>
  <c r="AB400" i="3"/>
  <c r="Q400" i="3"/>
  <c r="AB485" i="3"/>
  <c r="T485" i="3"/>
  <c r="Q485" i="3"/>
  <c r="T441" i="3"/>
  <c r="T449" i="3"/>
  <c r="AB439" i="3"/>
  <c r="T443" i="3"/>
  <c r="AB447" i="3"/>
  <c r="T451" i="3"/>
  <c r="T460" i="3"/>
  <c r="T468" i="3"/>
  <c r="T476" i="3"/>
  <c r="T484" i="3"/>
  <c r="AB436" i="3"/>
  <c r="T440" i="3"/>
  <c r="AB444" i="3"/>
  <c r="T448" i="3"/>
  <c r="AB452" i="3"/>
  <c r="AB441" i="3"/>
  <c r="AB449" i="3"/>
  <c r="T439" i="3"/>
  <c r="Q441" i="3"/>
  <c r="AB443" i="3"/>
  <c r="T447" i="3"/>
  <c r="Q449" i="3"/>
  <c r="AB451" i="3"/>
  <c r="T456" i="3"/>
  <c r="Q457" i="3"/>
  <c r="AB460" i="3"/>
  <c r="T464" i="3"/>
  <c r="Q465" i="3"/>
  <c r="AB468" i="3"/>
  <c r="T472" i="3"/>
  <c r="Q473" i="3"/>
  <c r="AB476" i="3"/>
  <c r="T480" i="3"/>
  <c r="Q481" i="3"/>
  <c r="AB484" i="3"/>
  <c r="T488" i="3"/>
  <c r="Q489" i="3"/>
  <c r="T436" i="3"/>
  <c r="AB440" i="3"/>
  <c r="T444" i="3"/>
  <c r="AB448" i="3"/>
  <c r="T452" i="3"/>
  <c r="T457" i="3"/>
  <c r="T465" i="3"/>
  <c r="T473" i="3"/>
  <c r="T481" i="3"/>
  <c r="T489" i="3"/>
  <c r="Q490" i="3"/>
  <c r="AB667" i="3"/>
  <c r="Q667" i="3"/>
  <c r="T667" i="3"/>
  <c r="AB647" i="3"/>
  <c r="Q647" i="3"/>
  <c r="T647" i="3"/>
  <c r="AB669" i="3"/>
  <c r="Q669" i="3"/>
  <c r="T669" i="3"/>
  <c r="AB662" i="3"/>
  <c r="Q662" i="3"/>
  <c r="T662" i="3"/>
  <c r="AB639" i="3"/>
  <c r="Q639" i="3"/>
  <c r="T639" i="3"/>
  <c r="T613" i="3"/>
  <c r="T615" i="3"/>
  <c r="T617" i="3"/>
  <c r="T619" i="3"/>
  <c r="T621" i="3"/>
  <c r="T623" i="3"/>
  <c r="T625" i="3"/>
  <c r="T627" i="3"/>
  <c r="T629" i="3"/>
  <c r="T631" i="3"/>
  <c r="T635" i="3"/>
  <c r="AB638" i="3"/>
  <c r="Q638" i="3"/>
  <c r="T643" i="3"/>
  <c r="AB646" i="3"/>
  <c r="Q646" i="3"/>
  <c r="T651" i="3"/>
  <c r="AB655" i="3"/>
  <c r="Q655" i="3"/>
  <c r="AB663" i="3"/>
  <c r="Q663" i="3"/>
  <c r="AB640" i="3"/>
  <c r="Q640" i="3"/>
  <c r="AB648" i="3"/>
  <c r="Q648" i="3"/>
  <c r="AB661" i="3"/>
  <c r="Q661" i="3"/>
  <c r="AB633" i="3"/>
  <c r="Q633" i="3"/>
  <c r="AB641" i="3"/>
  <c r="Q641" i="3"/>
  <c r="AB649" i="3"/>
  <c r="Q649" i="3"/>
  <c r="AB660" i="3"/>
  <c r="Q660" i="3"/>
  <c r="AB613" i="3"/>
  <c r="AB634" i="3"/>
  <c r="Q634" i="3"/>
  <c r="AB642" i="3"/>
  <c r="Q642" i="3"/>
  <c r="AB650" i="3"/>
  <c r="Q650" i="3"/>
  <c r="AB659" i="3"/>
  <c r="Q659" i="3"/>
  <c r="T660" i="3"/>
  <c r="AB635" i="3"/>
  <c r="Q635" i="3"/>
  <c r="AB643" i="3"/>
  <c r="Q643" i="3"/>
  <c r="AB651" i="3"/>
  <c r="Q651" i="3"/>
  <c r="AB658" i="3"/>
  <c r="Q658" i="3"/>
  <c r="AB666" i="3"/>
  <c r="Q666" i="3"/>
  <c r="AB668" i="3"/>
  <c r="Q668" i="3"/>
  <c r="AB670" i="3"/>
  <c r="Q670" i="3"/>
  <c r="AB636" i="3"/>
  <c r="Q636" i="3"/>
  <c r="AB644" i="3"/>
  <c r="Q644" i="3"/>
  <c r="AB652" i="3"/>
  <c r="Q652" i="3"/>
  <c r="AB657" i="3"/>
  <c r="Q657" i="3"/>
  <c r="AB665" i="3"/>
  <c r="Q665" i="3"/>
  <c r="T666" i="3"/>
  <c r="T668" i="3"/>
  <c r="T670" i="3"/>
  <c r="AB637" i="3"/>
  <c r="Q637" i="3"/>
  <c r="AB645" i="3"/>
  <c r="Q645" i="3"/>
  <c r="AB653" i="3"/>
  <c r="Q653" i="3"/>
  <c r="AB654" i="3"/>
  <c r="Q654" i="3"/>
  <c r="AB656" i="3"/>
  <c r="Q656" i="3"/>
  <c r="T657" i="3"/>
  <c r="AB664" i="3"/>
  <c r="Q664" i="3"/>
  <c r="AB682" i="3"/>
  <c r="Q682" i="3"/>
  <c r="AB690" i="3"/>
  <c r="Q690" i="3"/>
  <c r="AB687" i="3"/>
  <c r="Q687" i="3"/>
  <c r="AB684" i="3"/>
  <c r="Q684" i="3"/>
  <c r="T687" i="3"/>
  <c r="AB692" i="3"/>
  <c r="Q692" i="3"/>
  <c r="AB681" i="3"/>
  <c r="Q681" i="3"/>
  <c r="AB689" i="3"/>
  <c r="Q689" i="3"/>
  <c r="T681" i="3"/>
  <c r="AB686" i="3"/>
  <c r="Q686" i="3"/>
  <c r="T689" i="3"/>
  <c r="AB694" i="3"/>
  <c r="Q694" i="3"/>
  <c r="AB683" i="3"/>
  <c r="Q683" i="3"/>
  <c r="AB691" i="3"/>
  <c r="Q691" i="3"/>
  <c r="T671" i="3"/>
  <c r="T672" i="3"/>
  <c r="T673" i="3"/>
  <c r="T674" i="3"/>
  <c r="T675" i="3"/>
  <c r="T676" i="3"/>
  <c r="T677" i="3"/>
  <c r="T678" i="3"/>
  <c r="T679" i="3"/>
  <c r="T680" i="3"/>
  <c r="T683" i="3"/>
  <c r="AB688" i="3"/>
  <c r="Q688" i="3"/>
  <c r="T691" i="3"/>
  <c r="AB685" i="3"/>
  <c r="Q685" i="3"/>
  <c r="AB693" i="3"/>
  <c r="Q693" i="3"/>
  <c r="Q734" i="3"/>
  <c r="Q736" i="3"/>
  <c r="Q738" i="3"/>
  <c r="Q739" i="3"/>
  <c r="Q740" i="3"/>
  <c r="Q741" i="3"/>
  <c r="Q695" i="3"/>
  <c r="AB695" i="3"/>
  <c r="Q696" i="3"/>
  <c r="AB696" i="3"/>
  <c r="Q697" i="3"/>
  <c r="AB697" i="3"/>
  <c r="Q698" i="3"/>
  <c r="AB698" i="3"/>
  <c r="Q699" i="3"/>
  <c r="AB699" i="3"/>
  <c r="Q700" i="3"/>
  <c r="AB700" i="3"/>
  <c r="Q701" i="3"/>
  <c r="AB701" i="3"/>
  <c r="Q702" i="3"/>
  <c r="AB702" i="3"/>
  <c r="Q703" i="3"/>
  <c r="AB703" i="3"/>
  <c r="Q704" i="3"/>
  <c r="AB704" i="3"/>
  <c r="Q705" i="3"/>
  <c r="AB705" i="3"/>
  <c r="Q706" i="3"/>
  <c r="AB706" i="3"/>
  <c r="Q707" i="3"/>
  <c r="AB707" i="3"/>
  <c r="Q708" i="3"/>
  <c r="AB708" i="3"/>
  <c r="Q709" i="3"/>
  <c r="AB709" i="3"/>
  <c r="Q710" i="3"/>
  <c r="AB710" i="3"/>
  <c r="Q711" i="3"/>
  <c r="AB711" i="3"/>
  <c r="Q712" i="3"/>
  <c r="AB712" i="3"/>
  <c r="Q713" i="3"/>
  <c r="AB713" i="3"/>
  <c r="Q714" i="3"/>
  <c r="AB714" i="3"/>
  <c r="Q715" i="3"/>
  <c r="AB715" i="3"/>
  <c r="Q716" i="3"/>
  <c r="AB716" i="3"/>
  <c r="Q717" i="3"/>
  <c r="AB717" i="3"/>
  <c r="Q718" i="3"/>
  <c r="AB718" i="3"/>
  <c r="Q719" i="3"/>
  <c r="AB719" i="3"/>
  <c r="Q720" i="3"/>
  <c r="AB720" i="3"/>
  <c r="Q721" i="3"/>
  <c r="AB721" i="3"/>
  <c r="Q722" i="3"/>
  <c r="AB722" i="3"/>
  <c r="Q723" i="3"/>
  <c r="AB723" i="3"/>
  <c r="Q724" i="3"/>
  <c r="AB724" i="3"/>
  <c r="Q725" i="3"/>
  <c r="AB725" i="3"/>
  <c r="Q726" i="3"/>
  <c r="AB726" i="3"/>
  <c r="Q727" i="3"/>
  <c r="AB727" i="3"/>
  <c r="Q728" i="3"/>
  <c r="AB728" i="3"/>
  <c r="Q729" i="3"/>
  <c r="AB729" i="3"/>
  <c r="Q730" i="3"/>
  <c r="AB730" i="3"/>
  <c r="Q731" i="3"/>
  <c r="AB731" i="3"/>
  <c r="Q732" i="3"/>
  <c r="AB732" i="3"/>
  <c r="Q733" i="3"/>
  <c r="AB733" i="3"/>
  <c r="T734" i="3"/>
  <c r="T736" i="3"/>
  <c r="T738" i="3"/>
  <c r="T739" i="3"/>
  <c r="T740" i="3"/>
  <c r="T741" i="3"/>
  <c r="AB735" i="3"/>
  <c r="AB737" i="3"/>
  <c r="Q735" i="3"/>
  <c r="Q737" i="3"/>
  <c r="AB738" i="3"/>
  <c r="AB739" i="3"/>
  <c r="AB740" i="3"/>
  <c r="AB741" i="3"/>
  <c r="AB734" i="3"/>
  <c r="AB736" i="3"/>
  <c r="AB815" i="3"/>
  <c r="Q815" i="3"/>
  <c r="AB823" i="3"/>
  <c r="Q823" i="3"/>
  <c r="AB840" i="3"/>
  <c r="Q840" i="3"/>
  <c r="AB842" i="3"/>
  <c r="Q842" i="3"/>
  <c r="AB844" i="3"/>
  <c r="Q844" i="3"/>
  <c r="AB846" i="3"/>
  <c r="Q846" i="3"/>
  <c r="AB848" i="3"/>
  <c r="Q848" i="3"/>
  <c r="T855" i="3"/>
  <c r="AB855" i="3"/>
  <c r="Q855" i="3"/>
  <c r="T863" i="3"/>
  <c r="AB863" i="3"/>
  <c r="Q863" i="3"/>
  <c r="T802" i="3"/>
  <c r="AB808" i="3"/>
  <c r="Q808" i="3"/>
  <c r="T815" i="3"/>
  <c r="AB816" i="3"/>
  <c r="Q816" i="3"/>
  <c r="T823" i="3"/>
  <c r="AB824" i="3"/>
  <c r="Q824" i="3"/>
  <c r="AB830" i="3"/>
  <c r="Q830" i="3"/>
  <c r="AB834" i="3"/>
  <c r="Q834" i="3"/>
  <c r="AB838" i="3"/>
  <c r="Q838" i="3"/>
  <c r="AB839" i="3"/>
  <c r="Q839" i="3"/>
  <c r="T840" i="3"/>
  <c r="T842" i="3"/>
  <c r="T844" i="3"/>
  <c r="T846" i="3"/>
  <c r="T848" i="3"/>
  <c r="T856" i="3"/>
  <c r="AB856" i="3"/>
  <c r="Q856" i="3"/>
  <c r="AB809" i="3"/>
  <c r="Q809" i="3"/>
  <c r="AB817" i="3"/>
  <c r="Q817" i="3"/>
  <c r="AB825" i="3"/>
  <c r="Q825" i="3"/>
  <c r="T849" i="3"/>
  <c r="AB849" i="3"/>
  <c r="Q849" i="3"/>
  <c r="T857" i="3"/>
  <c r="AB857" i="3"/>
  <c r="Q857" i="3"/>
  <c r="Q804" i="3"/>
  <c r="Q806" i="3"/>
  <c r="T809" i="3"/>
  <c r="AB810" i="3"/>
  <c r="Q810" i="3"/>
  <c r="T817" i="3"/>
  <c r="AB818" i="3"/>
  <c r="Q818" i="3"/>
  <c r="T825" i="3"/>
  <c r="AB826" i="3"/>
  <c r="Q826" i="3"/>
  <c r="AB831" i="3"/>
  <c r="Q831" i="3"/>
  <c r="AB835" i="3"/>
  <c r="Q835" i="3"/>
  <c r="T850" i="3"/>
  <c r="AB850" i="3"/>
  <c r="Q850" i="3"/>
  <c r="T858" i="3"/>
  <c r="AB858" i="3"/>
  <c r="Q858" i="3"/>
  <c r="AB811" i="3"/>
  <c r="Q811" i="3"/>
  <c r="AB819" i="3"/>
  <c r="Q819" i="3"/>
  <c r="AB827" i="3"/>
  <c r="Q827" i="3"/>
  <c r="AB841" i="3"/>
  <c r="Q841" i="3"/>
  <c r="AB843" i="3"/>
  <c r="Q843" i="3"/>
  <c r="AB845" i="3"/>
  <c r="Q845" i="3"/>
  <c r="AB847" i="3"/>
  <c r="Q847" i="3"/>
  <c r="T851" i="3"/>
  <c r="AB851" i="3"/>
  <c r="Q851" i="3"/>
  <c r="T859" i="3"/>
  <c r="AB859" i="3"/>
  <c r="Q859" i="3"/>
  <c r="T811" i="3"/>
  <c r="AB812" i="3"/>
  <c r="Q812" i="3"/>
  <c r="T819" i="3"/>
  <c r="AB820" i="3"/>
  <c r="Q820" i="3"/>
  <c r="T827" i="3"/>
  <c r="AB828" i="3"/>
  <c r="Q828" i="3"/>
  <c r="AB832" i="3"/>
  <c r="Q832" i="3"/>
  <c r="AB836" i="3"/>
  <c r="Q836" i="3"/>
  <c r="T841" i="3"/>
  <c r="T843" i="3"/>
  <c r="T845" i="3"/>
  <c r="T847" i="3"/>
  <c r="T852" i="3"/>
  <c r="AB852" i="3"/>
  <c r="Q852" i="3"/>
  <c r="T860" i="3"/>
  <c r="AB860" i="3"/>
  <c r="Q860" i="3"/>
  <c r="AB813" i="3"/>
  <c r="Q813" i="3"/>
  <c r="AB821" i="3"/>
  <c r="Q821" i="3"/>
  <c r="T853" i="3"/>
  <c r="AB853" i="3"/>
  <c r="Q853" i="3"/>
  <c r="T861" i="3"/>
  <c r="AB861" i="3"/>
  <c r="Q861" i="3"/>
  <c r="Q805" i="3"/>
  <c r="Q807" i="3"/>
  <c r="T813" i="3"/>
  <c r="AB814" i="3"/>
  <c r="Q814" i="3"/>
  <c r="T821" i="3"/>
  <c r="AB822" i="3"/>
  <c r="Q822" i="3"/>
  <c r="AB829" i="3"/>
  <c r="Q829" i="3"/>
  <c r="AB833" i="3"/>
  <c r="Q833" i="3"/>
  <c r="AB837" i="3"/>
  <c r="Q837" i="3"/>
  <c r="T854" i="3"/>
  <c r="AB854" i="3"/>
  <c r="Q854" i="3"/>
  <c r="T862" i="3"/>
  <c r="AB862" i="3"/>
  <c r="Q862" i="3"/>
  <c r="AB865" i="3"/>
  <c r="AB867" i="3"/>
  <c r="AB869" i="3"/>
  <c r="AB871" i="3"/>
  <c r="AB864" i="3"/>
  <c r="AB866" i="3"/>
  <c r="AB868" i="3"/>
  <c r="AB870" i="3"/>
  <c r="AB922" i="3"/>
  <c r="T1133" i="3"/>
  <c r="Q1133" i="3"/>
  <c r="AB1133" i="3"/>
  <c r="AB1041" i="3"/>
  <c r="AB1042" i="3"/>
  <c r="AB1043" i="3"/>
  <c r="Q1131" i="3"/>
  <c r="AB1131" i="3"/>
  <c r="T1125" i="3"/>
  <c r="Q1125" i="3"/>
  <c r="AB1125" i="3"/>
  <c r="T1141" i="3"/>
  <c r="Q1141" i="3"/>
  <c r="AB1141" i="3"/>
  <c r="Q1123" i="3"/>
  <c r="AB1123" i="3"/>
  <c r="T1123" i="3"/>
  <c r="Q1139" i="3"/>
  <c r="AB1139" i="3"/>
  <c r="Q1127" i="3"/>
  <c r="Q1135" i="3"/>
  <c r="Q1143" i="3"/>
  <c r="T1147" i="3"/>
  <c r="T1151" i="3"/>
  <c r="T1155" i="3"/>
  <c r="T1127" i="3"/>
  <c r="T1135" i="3"/>
  <c r="T1143" i="3"/>
  <c r="AB1112" i="3"/>
  <c r="AB1114" i="3"/>
  <c r="Q1121" i="3"/>
  <c r="T1124" i="3"/>
  <c r="Q1129" i="3"/>
  <c r="T1132" i="3"/>
  <c r="Q1137" i="3"/>
  <c r="T1140" i="3"/>
  <c r="T1144" i="3"/>
  <c r="T1148" i="3"/>
  <c r="T1152" i="3"/>
  <c r="T1116" i="3"/>
  <c r="T1117" i="3"/>
  <c r="T1118" i="3"/>
  <c r="T1119" i="3"/>
  <c r="T1145" i="3"/>
  <c r="T1149" i="3"/>
  <c r="T1153" i="3"/>
  <c r="AB1111" i="3"/>
  <c r="AB1113" i="3"/>
  <c r="AB1115" i="3"/>
  <c r="T1128" i="3"/>
  <c r="T1136" i="3"/>
  <c r="T1146" i="3"/>
  <c r="AB1147" i="3"/>
  <c r="T1150" i="3"/>
  <c r="AB1151" i="3"/>
  <c r="T1154" i="3"/>
  <c r="AB1194" i="3"/>
  <c r="Q1194" i="3"/>
  <c r="T1194" i="3"/>
  <c r="AB1208" i="3"/>
  <c r="Q1208" i="3"/>
  <c r="T1208" i="3"/>
  <c r="AB1199" i="3"/>
  <c r="Q1199" i="3"/>
  <c r="T1199" i="3"/>
  <c r="AB1202" i="3"/>
  <c r="Q1202" i="3"/>
  <c r="T1202" i="3"/>
  <c r="AB1196" i="3"/>
  <c r="Q1196" i="3"/>
  <c r="AB1204" i="3"/>
  <c r="Q1204" i="3"/>
  <c r="AB1193" i="3"/>
  <c r="Q1193" i="3"/>
  <c r="AB1201" i="3"/>
  <c r="Q1201" i="3"/>
  <c r="AB1209" i="3"/>
  <c r="Q1209" i="3"/>
  <c r="T1196" i="3"/>
  <c r="AB1198" i="3"/>
  <c r="Q1198" i="3"/>
  <c r="T1204" i="3"/>
  <c r="AB1206" i="3"/>
  <c r="Q1206" i="3"/>
  <c r="T1193" i="3"/>
  <c r="AB1195" i="3"/>
  <c r="Q1195" i="3"/>
  <c r="T1201" i="3"/>
  <c r="AB1203" i="3"/>
  <c r="Q1203" i="3"/>
  <c r="T1209" i="3"/>
  <c r="T1198" i="3"/>
  <c r="AB1200" i="3"/>
  <c r="Q1200" i="3"/>
  <c r="T1206" i="3"/>
  <c r="AB1197" i="3"/>
  <c r="Q1197" i="3"/>
  <c r="AB1205" i="3"/>
  <c r="Q1205" i="3"/>
  <c r="AB1207" i="3"/>
  <c r="Q1207" i="3"/>
  <c r="Q1210" i="3"/>
  <c r="AB1210" i="3"/>
  <c r="Q1211" i="3"/>
  <c r="AB1211" i="3"/>
  <c r="Q1212" i="3"/>
  <c r="AB1212" i="3"/>
  <c r="Q1213" i="3"/>
  <c r="AB1213" i="3"/>
  <c r="Q1214" i="3"/>
  <c r="AB1214" i="3"/>
  <c r="Q1215" i="3"/>
  <c r="AB1215" i="3"/>
  <c r="Q1216" i="3"/>
  <c r="AB1216" i="3"/>
  <c r="Q1217" i="3"/>
  <c r="AB1217" i="3"/>
  <c r="Q1218" i="3"/>
  <c r="AB1218" i="3"/>
  <c r="AB1219" i="3"/>
  <c r="AB1220" i="3"/>
  <c r="AB1221" i="3"/>
  <c r="AB1222" i="3"/>
  <c r="AB1223" i="3"/>
  <c r="AB1224" i="3"/>
  <c r="T1269" i="3"/>
  <c r="AB1269" i="3"/>
  <c r="Q1269" i="3"/>
  <c r="T1272" i="3"/>
  <c r="Q1272" i="3"/>
  <c r="T1270" i="3"/>
  <c r="AB1270" i="3"/>
  <c r="Q1270" i="3"/>
  <c r="AB1280" i="3"/>
  <c r="Q1280" i="3"/>
  <c r="T1271" i="3"/>
  <c r="AB1277" i="3"/>
  <c r="Q1277" i="3"/>
  <c r="AB1281" i="3"/>
  <c r="Q1281" i="3"/>
  <c r="AB1309" i="3"/>
  <c r="Q1309" i="3"/>
  <c r="T1309" i="3"/>
  <c r="AB1305" i="3"/>
  <c r="Q1305" i="3"/>
  <c r="T1321" i="3"/>
  <c r="Q1321" i="3"/>
  <c r="AB1321" i="3"/>
  <c r="AB1278" i="3"/>
  <c r="Q1278" i="3"/>
  <c r="AB1282" i="3"/>
  <c r="Q1282" i="3"/>
  <c r="T1305" i="3"/>
  <c r="AB1306" i="3"/>
  <c r="Q1306" i="3"/>
  <c r="T1306" i="3"/>
  <c r="T1277" i="3"/>
  <c r="T1281" i="3"/>
  <c r="T1285" i="3"/>
  <c r="AB1285" i="3"/>
  <c r="Q1285" i="3"/>
  <c r="Q1271" i="3"/>
  <c r="AB1271" i="3"/>
  <c r="AB1279" i="3"/>
  <c r="Q1279" i="3"/>
  <c r="AB1283" i="3"/>
  <c r="Q1283" i="3"/>
  <c r="T1284" i="3"/>
  <c r="AB1284" i="3"/>
  <c r="Q1284" i="3"/>
  <c r="Q1268" i="3"/>
  <c r="Q1276" i="3"/>
  <c r="T1278" i="3"/>
  <c r="T1282" i="3"/>
  <c r="AB1310" i="3"/>
  <c r="Q1310" i="3"/>
  <c r="AB1307" i="3"/>
  <c r="Q1307" i="3"/>
  <c r="T1310" i="3"/>
  <c r="AB1311" i="3"/>
  <c r="Q1311" i="3"/>
  <c r="T1320" i="3"/>
  <c r="AB1320" i="3"/>
  <c r="Q1320" i="3"/>
  <c r="T1307" i="3"/>
  <c r="AB1308" i="3"/>
  <c r="Q1308" i="3"/>
  <c r="T1311" i="3"/>
  <c r="AB1312" i="3"/>
  <c r="Q1312" i="3"/>
  <c r="AB1313" i="3"/>
  <c r="Q1313" i="3"/>
  <c r="AB1314" i="3"/>
  <c r="Q1314" i="3"/>
  <c r="AB1315" i="3"/>
  <c r="Q1315" i="3"/>
  <c r="AB1316" i="3"/>
  <c r="Q1316" i="3"/>
  <c r="AB1317" i="3"/>
  <c r="Q1317" i="3"/>
  <c r="AB1318" i="3"/>
  <c r="Q1318" i="3"/>
  <c r="AB1319" i="3"/>
  <c r="Q1319" i="3"/>
  <c r="T1301" i="3"/>
  <c r="T1302" i="3"/>
  <c r="T1303" i="3"/>
  <c r="T1304" i="3"/>
  <c r="T1355" i="3"/>
  <c r="AB1357" i="3"/>
  <c r="T1358" i="3"/>
  <c r="Q1358" i="3"/>
  <c r="T1354" i="3"/>
  <c r="T1357" i="3"/>
  <c r="Q1355" i="3"/>
  <c r="T1356" i="3"/>
  <c r="Q1356" i="3"/>
  <c r="AB1389" i="3"/>
  <c r="Q1389" i="3"/>
  <c r="AB1404" i="3"/>
  <c r="AB1390" i="3"/>
  <c r="AB1392" i="3"/>
  <c r="Q1392" i="3"/>
  <c r="Q1404" i="3"/>
  <c r="T1389" i="3"/>
  <c r="Q1390" i="3"/>
  <c r="AB1391" i="3"/>
  <c r="T1390" i="3"/>
  <c r="AB1405" i="3"/>
  <c r="AB1406" i="3"/>
  <c r="AB1407" i="3"/>
  <c r="AB1409" i="3"/>
  <c r="AB1410" i="3"/>
  <c r="AB1411" i="3"/>
  <c r="AB1412" i="3"/>
  <c r="AB1413" i="3"/>
  <c r="AB1414" i="3"/>
  <c r="AB1415" i="3"/>
  <c r="AB1416" i="3"/>
  <c r="Q1415" i="3"/>
  <c r="T1416" i="3"/>
  <c r="T1410" i="3"/>
  <c r="T1411" i="3"/>
  <c r="T1412" i="3"/>
  <c r="T1413" i="3"/>
  <c r="T1414" i="3"/>
  <c r="T1415" i="3"/>
  <c r="Q1393" i="3"/>
  <c r="AB1393" i="3"/>
  <c r="Q1394" i="3"/>
  <c r="AB1394" i="3"/>
  <c r="Q1395" i="3"/>
  <c r="AB1395" i="3"/>
  <c r="Q1396" i="3"/>
  <c r="AB1396" i="3"/>
  <c r="Q1397" i="3"/>
  <c r="AB1397" i="3"/>
  <c r="Q1399" i="3"/>
  <c r="AB1399" i="3"/>
  <c r="Q1400" i="3"/>
  <c r="AB1400" i="3"/>
  <c r="Q1402" i="3"/>
  <c r="AB1402" i="3"/>
  <c r="Q1403" i="3"/>
  <c r="AB1403" i="3"/>
  <c r="AO136" i="3" l="1"/>
  <c r="AQ67" i="3"/>
  <c r="AO79" i="3"/>
  <c r="AQ79" i="3"/>
  <c r="AQ119" i="3"/>
  <c r="AO119" i="3"/>
  <c r="AQ1426" i="3"/>
  <c r="AO1426" i="3"/>
  <c r="AQ71" i="3"/>
  <c r="AO71" i="3"/>
  <c r="S5" i="3"/>
  <c r="W3" i="3"/>
  <c r="C5" i="3"/>
  <c r="H5" i="3"/>
  <c r="R5" i="3" s="1"/>
  <c r="W5" i="3" s="1"/>
  <c r="R4" i="3"/>
  <c r="W4" i="3" s="1"/>
  <c r="E7" i="3"/>
  <c r="D6" i="3"/>
  <c r="AA5" i="3" l="1"/>
  <c r="C6" i="3"/>
  <c r="S6" i="3"/>
  <c r="AA6" i="3" s="1"/>
  <c r="B5" i="3"/>
  <c r="H6" i="3"/>
  <c r="D7" i="3"/>
  <c r="E8" i="3"/>
  <c r="C7" i="3" l="1"/>
  <c r="B6" i="3"/>
  <c r="D8" i="3"/>
  <c r="S8" i="3" s="1"/>
  <c r="AA8" i="3" s="1"/>
  <c r="E9" i="3"/>
  <c r="S7" i="3"/>
  <c r="AA7" i="3" s="1"/>
  <c r="H7" i="3"/>
  <c r="R6" i="3"/>
  <c r="W6" i="3" s="1"/>
  <c r="B7" i="3" l="1"/>
  <c r="D9" i="3"/>
  <c r="D10" i="3" s="1"/>
  <c r="C8" i="3"/>
  <c r="R7" i="3"/>
  <c r="W7" i="3" s="1"/>
  <c r="E10" i="3"/>
  <c r="C9" i="3" l="1"/>
  <c r="C10" i="3" s="1"/>
  <c r="S9" i="3"/>
  <c r="AA9" i="3" s="1"/>
  <c r="B8" i="3"/>
  <c r="H8" i="3" s="1"/>
  <c r="R8" i="3" s="1"/>
  <c r="W8" i="3" s="1"/>
  <c r="S10" i="3"/>
  <c r="AA10" i="3" s="1"/>
  <c r="D11" i="3"/>
  <c r="E11" i="3"/>
  <c r="C11" i="3" l="1"/>
  <c r="E12" i="3"/>
  <c r="D12" i="3"/>
  <c r="B9" i="3"/>
  <c r="H9" i="3" s="1"/>
  <c r="H10" i="3" s="1"/>
  <c r="S11" i="3"/>
  <c r="AA11" i="3" s="1"/>
  <c r="R9" i="3" l="1"/>
  <c r="W9" i="3" s="1"/>
  <c r="C12" i="3"/>
  <c r="R10" i="3"/>
  <c r="W10" i="3" s="1"/>
  <c r="H11" i="3"/>
  <c r="S12" i="3"/>
  <c r="AA12" i="3" s="1"/>
  <c r="E13" i="3"/>
  <c r="D13" i="3"/>
  <c r="B10" i="3"/>
  <c r="B11" i="3" s="1"/>
  <c r="S13" i="3" l="1"/>
  <c r="AA13" i="3" s="1"/>
  <c r="R11" i="3"/>
  <c r="W11" i="3" s="1"/>
  <c r="H12" i="3"/>
  <c r="E14" i="3"/>
  <c r="D14" i="3"/>
  <c r="B12" i="3"/>
  <c r="C13" i="3" l="1"/>
  <c r="B13" i="3" s="1"/>
  <c r="H13" i="3" s="1"/>
  <c r="R12" i="3"/>
  <c r="W12" i="3" s="1"/>
  <c r="S14" i="3"/>
  <c r="AA14" i="3" s="1"/>
  <c r="D15" i="3"/>
  <c r="E15" i="3"/>
  <c r="C14" i="3" l="1"/>
  <c r="B14" i="3" s="1"/>
  <c r="H14" i="3" s="1"/>
  <c r="S15" i="3"/>
  <c r="AA15" i="3" s="1"/>
  <c r="E16" i="3"/>
  <c r="D16" i="3"/>
  <c r="R13" i="3"/>
  <c r="W13" i="3" s="1"/>
  <c r="C15" i="3" l="1"/>
  <c r="C16" i="3" s="1"/>
  <c r="D17" i="3"/>
  <c r="E17" i="3"/>
  <c r="R14" i="3"/>
  <c r="W14" i="3" s="1"/>
  <c r="H15" i="3"/>
  <c r="S16" i="3"/>
  <c r="AA16" i="3" s="1"/>
  <c r="B15" i="3" l="1"/>
  <c r="B16" i="3" s="1"/>
  <c r="C17" i="3"/>
  <c r="R15" i="3"/>
  <c r="W15" i="3" s="1"/>
  <c r="H16" i="3"/>
  <c r="D18" i="3"/>
  <c r="E18" i="3"/>
  <c r="S17" i="3"/>
  <c r="AA17" i="3" s="1"/>
  <c r="C18" i="3" l="1"/>
  <c r="D19" i="3"/>
  <c r="E19" i="3"/>
  <c r="S18" i="3"/>
  <c r="AA18" i="3" s="1"/>
  <c r="R16" i="3"/>
  <c r="W16" i="3" s="1"/>
  <c r="H17" i="3"/>
  <c r="B17" i="3"/>
  <c r="B18" i="3" l="1"/>
  <c r="H18" i="3" s="1"/>
  <c r="C19" i="3"/>
  <c r="R17" i="3"/>
  <c r="W17" i="3" s="1"/>
  <c r="D20" i="3"/>
  <c r="E20" i="3"/>
  <c r="S19" i="3"/>
  <c r="AA19" i="3" s="1"/>
  <c r="C20" i="3" l="1"/>
  <c r="R18" i="3"/>
  <c r="W18" i="3" s="1"/>
  <c r="E21" i="3"/>
  <c r="D21" i="3"/>
  <c r="S20" i="3"/>
  <c r="AA20" i="3" s="1"/>
  <c r="B19" i="3"/>
  <c r="H19" i="3" s="1"/>
  <c r="C21" i="3" l="1"/>
  <c r="S21" i="3"/>
  <c r="AA21" i="3" s="1"/>
  <c r="D22" i="3"/>
  <c r="E22" i="3"/>
  <c r="B20" i="3"/>
  <c r="R19" i="3"/>
  <c r="W19" i="3" s="1"/>
  <c r="H20" i="3"/>
  <c r="B21" i="3" l="1"/>
  <c r="C22" i="3"/>
  <c r="S22" i="3"/>
  <c r="AA22" i="3" s="1"/>
  <c r="D23" i="3"/>
  <c r="E23" i="3"/>
  <c r="R20" i="3"/>
  <c r="W20" i="3" s="1"/>
  <c r="H21" i="3"/>
  <c r="B22" i="3" l="1"/>
  <c r="C23" i="3"/>
  <c r="D24" i="3"/>
  <c r="E24" i="3"/>
  <c r="S23" i="3"/>
  <c r="AA23" i="3" s="1"/>
  <c r="R21" i="3"/>
  <c r="W21" i="3" s="1"/>
  <c r="H22" i="3"/>
  <c r="B23" i="3" l="1"/>
  <c r="C24" i="3"/>
  <c r="R22" i="3"/>
  <c r="W22" i="3" s="1"/>
  <c r="H23" i="3"/>
  <c r="D25" i="3"/>
  <c r="E25" i="3"/>
  <c r="S24" i="3"/>
  <c r="AA24" i="3" s="1"/>
  <c r="C25" i="3" l="1"/>
  <c r="D26" i="3"/>
  <c r="E26" i="3"/>
  <c r="S25" i="3"/>
  <c r="AA25" i="3" s="1"/>
  <c r="R23" i="3"/>
  <c r="W23" i="3" s="1"/>
  <c r="H24" i="3"/>
  <c r="B24" i="3"/>
  <c r="C26" i="3" l="1"/>
  <c r="R24" i="3"/>
  <c r="W24" i="3" s="1"/>
  <c r="H25" i="3"/>
  <c r="D27" i="3"/>
  <c r="E27" i="3"/>
  <c r="S26" i="3"/>
  <c r="AA26" i="3" s="1"/>
  <c r="B25" i="3"/>
  <c r="C27" i="3" l="1"/>
  <c r="S27" i="3"/>
  <c r="AA27" i="3" s="1"/>
  <c r="D28" i="3"/>
  <c r="E28" i="3"/>
  <c r="R25" i="3"/>
  <c r="W25" i="3" s="1"/>
  <c r="H26" i="3"/>
  <c r="B26" i="3"/>
  <c r="C28" i="3" l="1"/>
  <c r="S28" i="3"/>
  <c r="AA28" i="3" s="1"/>
  <c r="R26" i="3"/>
  <c r="W26" i="3" s="1"/>
  <c r="H27" i="3"/>
  <c r="D29" i="3"/>
  <c r="E29" i="3"/>
  <c r="B27" i="3"/>
  <c r="B28" i="3" l="1"/>
  <c r="C29" i="3"/>
  <c r="R27" i="3"/>
  <c r="W27" i="3" s="1"/>
  <c r="H28" i="3"/>
  <c r="D30" i="3"/>
  <c r="E30" i="3"/>
  <c r="S29" i="3"/>
  <c r="AA29" i="3" s="1"/>
  <c r="C30" i="3" l="1"/>
  <c r="E31" i="3"/>
  <c r="D31" i="3"/>
  <c r="B29" i="3"/>
  <c r="S30" i="3"/>
  <c r="AA30" i="3" s="1"/>
  <c r="R28" i="3"/>
  <c r="W28" i="3" s="1"/>
  <c r="H29" i="3"/>
  <c r="C31" i="3" l="1"/>
  <c r="R29" i="3"/>
  <c r="W29" i="3" s="1"/>
  <c r="H30" i="3"/>
  <c r="S31" i="3"/>
  <c r="AA31" i="3" s="1"/>
  <c r="E32" i="3"/>
  <c r="D32" i="3"/>
  <c r="B30" i="3"/>
  <c r="C32" i="3" l="1"/>
  <c r="S32" i="3"/>
  <c r="AA32" i="3" s="1"/>
  <c r="R30" i="3"/>
  <c r="W30" i="3" s="1"/>
  <c r="H31" i="3"/>
  <c r="E33" i="3"/>
  <c r="D33" i="3"/>
  <c r="B31" i="3"/>
  <c r="C33" i="3" l="1"/>
  <c r="S33" i="3"/>
  <c r="AA33" i="3" s="1"/>
  <c r="D34" i="3"/>
  <c r="E34" i="3"/>
  <c r="R31" i="3"/>
  <c r="W31" i="3" s="1"/>
  <c r="H32" i="3"/>
  <c r="B32" i="3"/>
  <c r="B33" i="3" l="1"/>
  <c r="C34" i="3"/>
  <c r="D35" i="3"/>
  <c r="E35" i="3"/>
  <c r="S34" i="3"/>
  <c r="AA34" i="3" s="1"/>
  <c r="R32" i="3"/>
  <c r="W32" i="3" s="1"/>
  <c r="H33" i="3"/>
  <c r="B34" i="3" l="1"/>
  <c r="C35" i="3"/>
  <c r="R33" i="3"/>
  <c r="W33" i="3" s="1"/>
  <c r="H34" i="3"/>
  <c r="D36" i="3"/>
  <c r="E36" i="3"/>
  <c r="S35" i="3"/>
  <c r="AA35" i="3" s="1"/>
  <c r="C36" i="3" l="1"/>
  <c r="E37" i="3"/>
  <c r="D37" i="3"/>
  <c r="S36" i="3"/>
  <c r="AA36" i="3" s="1"/>
  <c r="R34" i="3"/>
  <c r="W34" i="3" s="1"/>
  <c r="H35" i="3"/>
  <c r="B35" i="3"/>
  <c r="C37" i="3" l="1"/>
  <c r="R35" i="3"/>
  <c r="W35" i="3" s="1"/>
  <c r="H36" i="3"/>
  <c r="B36" i="3"/>
  <c r="S37" i="3"/>
  <c r="AA37" i="3" s="1"/>
  <c r="E38" i="3"/>
  <c r="D38" i="3"/>
  <c r="C38" i="3" l="1"/>
  <c r="S38" i="3"/>
  <c r="AA38" i="3" s="1"/>
  <c r="E39" i="3"/>
  <c r="D39" i="3"/>
  <c r="R36" i="3"/>
  <c r="W36" i="3" s="1"/>
  <c r="H37" i="3"/>
  <c r="B37" i="3"/>
  <c r="C39" i="3" l="1"/>
  <c r="R37" i="3"/>
  <c r="W37" i="3" s="1"/>
  <c r="H38" i="3"/>
  <c r="D40" i="3"/>
  <c r="E40" i="3"/>
  <c r="S39" i="3"/>
  <c r="AA39" i="3" s="1"/>
  <c r="B38" i="3"/>
  <c r="B39" i="3" l="1"/>
  <c r="C40" i="3"/>
  <c r="D41" i="3"/>
  <c r="E41" i="3"/>
  <c r="S40" i="3"/>
  <c r="AA40" i="3" s="1"/>
  <c r="R38" i="3"/>
  <c r="W38" i="3" s="1"/>
  <c r="H39" i="3"/>
  <c r="C41" i="3" l="1"/>
  <c r="R39" i="3"/>
  <c r="W39" i="3" s="1"/>
  <c r="H40" i="3"/>
  <c r="D42" i="3"/>
  <c r="E42" i="3"/>
  <c r="S41" i="3"/>
  <c r="AA41" i="3" s="1"/>
  <c r="B40" i="3"/>
  <c r="C42" i="3" l="1"/>
  <c r="D43" i="3"/>
  <c r="E43" i="3"/>
  <c r="S42" i="3"/>
  <c r="AA42" i="3" s="1"/>
  <c r="R40" i="3"/>
  <c r="W40" i="3" s="1"/>
  <c r="H41" i="3"/>
  <c r="B41" i="3"/>
  <c r="C43" i="3" l="1"/>
  <c r="R41" i="3"/>
  <c r="W41" i="3" s="1"/>
  <c r="H42" i="3"/>
  <c r="B42" i="3"/>
  <c r="D44" i="3"/>
  <c r="E44" i="3"/>
  <c r="S43" i="3"/>
  <c r="AA43" i="3" s="1"/>
  <c r="C44" i="3" l="1"/>
  <c r="D45" i="3"/>
  <c r="E45" i="3"/>
  <c r="S44" i="3"/>
  <c r="AA44" i="3" s="1"/>
  <c r="R42" i="3"/>
  <c r="W42" i="3" s="1"/>
  <c r="H43" i="3"/>
  <c r="B43" i="3"/>
  <c r="B44" i="3" l="1"/>
  <c r="C45" i="3"/>
  <c r="R43" i="3"/>
  <c r="W43" i="3" s="1"/>
  <c r="H44" i="3"/>
  <c r="D46" i="3"/>
  <c r="E46" i="3"/>
  <c r="S45" i="3"/>
  <c r="AA45" i="3" s="1"/>
  <c r="C46" i="3" l="1"/>
  <c r="S46" i="3"/>
  <c r="AA46" i="3" s="1"/>
  <c r="D47" i="3"/>
  <c r="E47" i="3"/>
  <c r="R44" i="3"/>
  <c r="W44" i="3" s="1"/>
  <c r="H45" i="3"/>
  <c r="B45" i="3"/>
  <c r="B46" i="3" l="1"/>
  <c r="C47" i="3"/>
  <c r="S47" i="3"/>
  <c r="AA47" i="3" s="1"/>
  <c r="R45" i="3"/>
  <c r="W45" i="3" s="1"/>
  <c r="H46" i="3"/>
  <c r="D48" i="3"/>
  <c r="E48" i="3"/>
  <c r="B47" i="3" l="1"/>
  <c r="C48" i="3"/>
  <c r="R46" i="3"/>
  <c r="W46" i="3" s="1"/>
  <c r="H47" i="3"/>
  <c r="D49" i="3"/>
  <c r="E49" i="3"/>
  <c r="S48" i="3"/>
  <c r="AA48" i="3" s="1"/>
  <c r="C49" i="3" l="1"/>
  <c r="D50" i="3"/>
  <c r="E50" i="3"/>
  <c r="B48" i="3"/>
  <c r="S49" i="3"/>
  <c r="AA49" i="3" s="1"/>
  <c r="R47" i="3"/>
  <c r="W47" i="3" s="1"/>
  <c r="H48" i="3"/>
  <c r="C50" i="3" l="1"/>
  <c r="D51" i="3"/>
  <c r="E51" i="3"/>
  <c r="R48" i="3"/>
  <c r="W48" i="3" s="1"/>
  <c r="H49" i="3"/>
  <c r="S50" i="3"/>
  <c r="AA50" i="3" s="1"/>
  <c r="B49" i="3"/>
  <c r="C51" i="3" l="1"/>
  <c r="R49" i="3"/>
  <c r="W49" i="3" s="1"/>
  <c r="H50" i="3"/>
  <c r="D52" i="3"/>
  <c r="S51" i="3"/>
  <c r="AA51" i="3" s="1"/>
  <c r="B50" i="3"/>
  <c r="C52" i="3" l="1"/>
  <c r="S52" i="3"/>
  <c r="AA52" i="3" s="1"/>
  <c r="D53" i="3"/>
  <c r="E53" i="3"/>
  <c r="B51" i="3"/>
  <c r="R50" i="3"/>
  <c r="W50" i="3" s="1"/>
  <c r="H51" i="3"/>
  <c r="B52" i="3" l="1"/>
  <c r="C53" i="3"/>
  <c r="D54" i="3"/>
  <c r="E54" i="3"/>
  <c r="S53" i="3"/>
  <c r="AA53" i="3" s="1"/>
  <c r="R51" i="3"/>
  <c r="W51" i="3" s="1"/>
  <c r="H52" i="3"/>
  <c r="B53" i="3" l="1"/>
  <c r="C54" i="3"/>
  <c r="R52" i="3"/>
  <c r="W52" i="3" s="1"/>
  <c r="H53" i="3"/>
  <c r="D55" i="3"/>
  <c r="E55" i="3"/>
  <c r="S54" i="3"/>
  <c r="AA54" i="3" s="1"/>
  <c r="C55" i="3" l="1"/>
  <c r="D56" i="3"/>
  <c r="E56" i="3"/>
  <c r="S55" i="3"/>
  <c r="AA55" i="3" s="1"/>
  <c r="R53" i="3"/>
  <c r="W53" i="3" s="1"/>
  <c r="H54" i="3"/>
  <c r="B54" i="3"/>
  <c r="B55" i="3" l="1"/>
  <c r="C56" i="3"/>
  <c r="R54" i="3"/>
  <c r="W54" i="3" s="1"/>
  <c r="H55" i="3"/>
  <c r="D57" i="3"/>
  <c r="E57" i="3"/>
  <c r="S56" i="3"/>
  <c r="AA56" i="3" s="1"/>
  <c r="C57" i="3" l="1"/>
  <c r="D58" i="3"/>
  <c r="E58" i="3"/>
  <c r="B56" i="3"/>
  <c r="H56" i="3" s="1"/>
  <c r="S57" i="3"/>
  <c r="AA57" i="3" s="1"/>
  <c r="R55" i="3"/>
  <c r="W55" i="3" s="1"/>
  <c r="C58" i="3" l="1"/>
  <c r="D59" i="3"/>
  <c r="E59" i="3"/>
  <c r="R56" i="3"/>
  <c r="W56" i="3" s="1"/>
  <c r="S58" i="3"/>
  <c r="AA58" i="3" s="1"/>
  <c r="B57" i="3"/>
  <c r="H57" i="3" s="1"/>
  <c r="C59" i="3" l="1"/>
  <c r="D60" i="3"/>
  <c r="E60" i="3"/>
  <c r="R57" i="3"/>
  <c r="W57" i="3" s="1"/>
  <c r="S59" i="3"/>
  <c r="AA59" i="3" s="1"/>
  <c r="B58" i="3"/>
  <c r="H58" i="3" s="1"/>
  <c r="C60" i="3" l="1"/>
  <c r="R58" i="3"/>
  <c r="W58" i="3" s="1"/>
  <c r="E61" i="3"/>
  <c r="D61" i="3"/>
  <c r="S60" i="3"/>
  <c r="AA60" i="3" s="1"/>
  <c r="B59" i="3"/>
  <c r="H59" i="3" s="1"/>
  <c r="C61" i="3" l="1"/>
  <c r="S61" i="3"/>
  <c r="AA61" i="3" s="1"/>
  <c r="E62" i="3"/>
  <c r="D62" i="3"/>
  <c r="B60" i="3"/>
  <c r="R59" i="3"/>
  <c r="W59" i="3" s="1"/>
  <c r="H60" i="3"/>
  <c r="B61" i="3" l="1"/>
  <c r="C62" i="3"/>
  <c r="E63" i="3"/>
  <c r="D63" i="3"/>
  <c r="S62" i="3"/>
  <c r="AA62" i="3" s="1"/>
  <c r="R60" i="3"/>
  <c r="W60" i="3" s="1"/>
  <c r="H61" i="3"/>
  <c r="B62" i="3" l="1"/>
  <c r="C63" i="3"/>
  <c r="R61" i="3"/>
  <c r="W61" i="3" s="1"/>
  <c r="H62" i="3"/>
  <c r="S63" i="3"/>
  <c r="AA63" i="3" s="1"/>
  <c r="D64" i="3"/>
  <c r="E64" i="3"/>
  <c r="C64" i="3" l="1"/>
  <c r="R62" i="3"/>
  <c r="W62" i="3" s="1"/>
  <c r="D65" i="3"/>
  <c r="E65" i="3"/>
  <c r="S64" i="3"/>
  <c r="AA64" i="3" s="1"/>
  <c r="B63" i="3"/>
  <c r="H63" i="3" s="1"/>
  <c r="C65" i="3" l="1"/>
  <c r="D66" i="3"/>
  <c r="E66" i="3"/>
  <c r="S65" i="3"/>
  <c r="AA65" i="3" s="1"/>
  <c r="R63" i="3"/>
  <c r="W63" i="3" s="1"/>
  <c r="B64" i="3"/>
  <c r="H64" i="3" s="1"/>
  <c r="C66" i="3" l="1"/>
  <c r="R64" i="3"/>
  <c r="W64" i="3" s="1"/>
  <c r="H65" i="3"/>
  <c r="B65" i="3"/>
  <c r="E67" i="3"/>
  <c r="D67" i="3"/>
  <c r="S66" i="3"/>
  <c r="AA66" i="3" s="1"/>
  <c r="Q67" i="3" l="1"/>
  <c r="C67" i="3"/>
  <c r="S67" i="3"/>
  <c r="AA67" i="3" s="1"/>
  <c r="E68" i="3"/>
  <c r="D68" i="3"/>
  <c r="B66" i="3"/>
  <c r="R65" i="3"/>
  <c r="W65" i="3" s="1"/>
  <c r="H66" i="3"/>
  <c r="C68" i="3" l="1"/>
  <c r="S68" i="3"/>
  <c r="AA68" i="3" s="1"/>
  <c r="E69" i="3"/>
  <c r="D69" i="3"/>
  <c r="R66" i="3"/>
  <c r="W66" i="3" s="1"/>
  <c r="H67" i="3"/>
  <c r="B67" i="3"/>
  <c r="B68" i="3" l="1"/>
  <c r="C69" i="3"/>
  <c r="S69" i="3"/>
  <c r="AA69" i="3" s="1"/>
  <c r="E70" i="3"/>
  <c r="D70" i="3"/>
  <c r="R67" i="3"/>
  <c r="W67" i="3" s="1"/>
  <c r="H68" i="3"/>
  <c r="B69" i="3" l="1"/>
  <c r="H69" i="3" s="1"/>
  <c r="C70" i="3"/>
  <c r="R68" i="3"/>
  <c r="W68" i="3" s="1"/>
  <c r="S70" i="3"/>
  <c r="AA70" i="3" s="1"/>
  <c r="E71" i="3"/>
  <c r="D71" i="3"/>
  <c r="Q71" i="3" l="1"/>
  <c r="T71" i="3"/>
  <c r="S71" i="3" s="1"/>
  <c r="AA71" i="3" s="1"/>
  <c r="B70" i="3"/>
  <c r="C71" i="3"/>
  <c r="E72" i="3"/>
  <c r="D72" i="3"/>
  <c r="R69" i="3"/>
  <c r="W69" i="3" s="1"/>
  <c r="H70" i="3"/>
  <c r="C72" i="3" l="1"/>
  <c r="R70" i="3"/>
  <c r="W70" i="3" s="1"/>
  <c r="H71" i="3"/>
  <c r="B71" i="3"/>
  <c r="S72" i="3"/>
  <c r="AA72" i="3" s="1"/>
  <c r="E73" i="3"/>
  <c r="D73" i="3"/>
  <c r="C73" i="3" l="1"/>
  <c r="S73" i="3"/>
  <c r="AA73" i="3" s="1"/>
  <c r="E74" i="3"/>
  <c r="D74" i="3"/>
  <c r="R71" i="3"/>
  <c r="W71" i="3" s="1"/>
  <c r="H72" i="3"/>
  <c r="B72" i="3"/>
  <c r="C74" i="3" l="1"/>
  <c r="S74" i="3"/>
  <c r="AA74" i="3" s="1"/>
  <c r="E75" i="3"/>
  <c r="D75" i="3"/>
  <c r="R72" i="3"/>
  <c r="W72" i="3" s="1"/>
  <c r="H73" i="3"/>
  <c r="B73" i="3"/>
  <c r="B74" i="3" l="1"/>
  <c r="C75" i="3"/>
  <c r="S75" i="3"/>
  <c r="AA75" i="3" s="1"/>
  <c r="E76" i="3"/>
  <c r="D76" i="3"/>
  <c r="R73" i="3"/>
  <c r="W73" i="3" s="1"/>
  <c r="H74" i="3"/>
  <c r="B75" i="3" l="1"/>
  <c r="C76" i="3"/>
  <c r="S76" i="3"/>
  <c r="AA76" i="3" s="1"/>
  <c r="E77" i="3"/>
  <c r="D77" i="3"/>
  <c r="R74" i="3"/>
  <c r="W74" i="3" s="1"/>
  <c r="H75" i="3"/>
  <c r="B76" i="3" l="1"/>
  <c r="C77" i="3"/>
  <c r="S77" i="3"/>
  <c r="AA77" i="3" s="1"/>
  <c r="R75" i="3"/>
  <c r="W75" i="3" s="1"/>
  <c r="H76" i="3"/>
  <c r="E78" i="3"/>
  <c r="D78" i="3"/>
  <c r="B77" i="3" l="1"/>
  <c r="C78" i="3"/>
  <c r="R76" i="3"/>
  <c r="W76" i="3" s="1"/>
  <c r="H77" i="3"/>
  <c r="S78" i="3"/>
  <c r="AA78" i="3" s="1"/>
  <c r="E79" i="3"/>
  <c r="D79" i="3"/>
  <c r="Q79" i="3" l="1"/>
  <c r="T79" i="3"/>
  <c r="S79" i="3" s="1"/>
  <c r="AA79" i="3" s="1"/>
  <c r="B78" i="3"/>
  <c r="H78" i="3" s="1"/>
  <c r="C79" i="3"/>
  <c r="E80" i="3"/>
  <c r="D80" i="3"/>
  <c r="R77" i="3"/>
  <c r="W77" i="3" s="1"/>
  <c r="C80" i="3" l="1"/>
  <c r="R78" i="3"/>
  <c r="W78" i="3" s="1"/>
  <c r="B79" i="3"/>
  <c r="H79" i="3" s="1"/>
  <c r="S80" i="3"/>
  <c r="AA80" i="3" s="1"/>
  <c r="E81" i="3"/>
  <c r="D81" i="3"/>
  <c r="C81" i="3" l="1"/>
  <c r="E82" i="3"/>
  <c r="D82" i="3"/>
  <c r="S81" i="3"/>
  <c r="AA81" i="3" s="1"/>
  <c r="R79" i="3"/>
  <c r="W79" i="3" s="1"/>
  <c r="H80" i="3"/>
  <c r="B80" i="3"/>
  <c r="C82" i="3" l="1"/>
  <c r="R80" i="3"/>
  <c r="W80" i="3" s="1"/>
  <c r="H81" i="3"/>
  <c r="B81" i="3"/>
  <c r="S82" i="3"/>
  <c r="AA82" i="3" s="1"/>
  <c r="E83" i="3"/>
  <c r="D83" i="3"/>
  <c r="C83" i="3" l="1"/>
  <c r="S83" i="3"/>
  <c r="AA83" i="3" s="1"/>
  <c r="E84" i="3"/>
  <c r="D84" i="3"/>
  <c r="R81" i="3"/>
  <c r="W81" i="3" s="1"/>
  <c r="H82" i="3"/>
  <c r="B82" i="3"/>
  <c r="C84" i="3" l="1"/>
  <c r="S84" i="3"/>
  <c r="AA84" i="3" s="1"/>
  <c r="E85" i="3"/>
  <c r="D85" i="3"/>
  <c r="R82" i="3"/>
  <c r="W82" i="3" s="1"/>
  <c r="H83" i="3"/>
  <c r="B83" i="3"/>
  <c r="B84" i="3" l="1"/>
  <c r="C85" i="3"/>
  <c r="S85" i="3"/>
  <c r="AA85" i="3" s="1"/>
  <c r="E86" i="3"/>
  <c r="D86" i="3"/>
  <c r="R83" i="3"/>
  <c r="W83" i="3" s="1"/>
  <c r="H84" i="3"/>
  <c r="B85" i="3" l="1"/>
  <c r="C86" i="3"/>
  <c r="R84" i="3"/>
  <c r="W84" i="3" s="1"/>
  <c r="H85" i="3"/>
  <c r="S86" i="3"/>
  <c r="AA86" i="3" s="1"/>
  <c r="E87" i="3"/>
  <c r="D87" i="3"/>
  <c r="B86" i="3" l="1"/>
  <c r="C87" i="3"/>
  <c r="E88" i="3"/>
  <c r="D88" i="3"/>
  <c r="S87" i="3"/>
  <c r="AA87" i="3" s="1"/>
  <c r="R85" i="3"/>
  <c r="W85" i="3" s="1"/>
  <c r="H86" i="3"/>
  <c r="C88" i="3" l="1"/>
  <c r="R86" i="3"/>
  <c r="W86" i="3" s="1"/>
  <c r="H87" i="3"/>
  <c r="B87" i="3"/>
  <c r="S88" i="3"/>
  <c r="AA88" i="3" s="1"/>
  <c r="E89" i="3"/>
  <c r="D89" i="3"/>
  <c r="C89" i="3" l="1"/>
  <c r="E90" i="3"/>
  <c r="D90" i="3"/>
  <c r="S89" i="3"/>
  <c r="AA89" i="3" s="1"/>
  <c r="R87" i="3"/>
  <c r="W87" i="3" s="1"/>
  <c r="H88" i="3"/>
  <c r="B88" i="3"/>
  <c r="C90" i="3" l="1"/>
  <c r="R88" i="3"/>
  <c r="W88" i="3" s="1"/>
  <c r="H89" i="3"/>
  <c r="B89" i="3"/>
  <c r="S90" i="3"/>
  <c r="AA90" i="3" s="1"/>
  <c r="E91" i="3"/>
  <c r="D91" i="3"/>
  <c r="C91" i="3" l="1"/>
  <c r="E92" i="3"/>
  <c r="D92" i="3"/>
  <c r="S91" i="3"/>
  <c r="AA91" i="3" s="1"/>
  <c r="R89" i="3"/>
  <c r="W89" i="3" s="1"/>
  <c r="H90" i="3"/>
  <c r="B90" i="3"/>
  <c r="C92" i="3" l="1"/>
  <c r="R90" i="3"/>
  <c r="W90" i="3" s="1"/>
  <c r="H91" i="3"/>
  <c r="S92" i="3"/>
  <c r="AA92" i="3" s="1"/>
  <c r="E93" i="3"/>
  <c r="D93" i="3"/>
  <c r="B91" i="3"/>
  <c r="C93" i="3" l="1"/>
  <c r="E94" i="3"/>
  <c r="D94" i="3"/>
  <c r="R91" i="3"/>
  <c r="W91" i="3" s="1"/>
  <c r="H92" i="3"/>
  <c r="S93" i="3"/>
  <c r="AA93" i="3" s="1"/>
  <c r="B92" i="3"/>
  <c r="C94" i="3" l="1"/>
  <c r="R92" i="3"/>
  <c r="W92" i="3" s="1"/>
  <c r="B93" i="3"/>
  <c r="H93" i="3" s="1"/>
  <c r="S94" i="3"/>
  <c r="AA94" i="3" s="1"/>
  <c r="E95" i="3"/>
  <c r="D95" i="3"/>
  <c r="C95" i="3" l="1"/>
  <c r="E96" i="3"/>
  <c r="D96" i="3"/>
  <c r="S95" i="3"/>
  <c r="AA95" i="3" s="1"/>
  <c r="R93" i="3"/>
  <c r="W93" i="3" s="1"/>
  <c r="B94" i="3"/>
  <c r="H94" i="3" s="1"/>
  <c r="C96" i="3" l="1"/>
  <c r="R94" i="3"/>
  <c r="W94" i="3" s="1"/>
  <c r="H95" i="3"/>
  <c r="B95" i="3"/>
  <c r="S96" i="3"/>
  <c r="AA96" i="3" s="1"/>
  <c r="E97" i="3"/>
  <c r="D97" i="3"/>
  <c r="C97" i="3" l="1"/>
  <c r="E98" i="3"/>
  <c r="D98" i="3"/>
  <c r="S97" i="3"/>
  <c r="AA97" i="3" s="1"/>
  <c r="R95" i="3"/>
  <c r="W95" i="3" s="1"/>
  <c r="H96" i="3"/>
  <c r="B96" i="3"/>
  <c r="C98" i="3" l="1"/>
  <c r="R96" i="3"/>
  <c r="W96" i="3" s="1"/>
  <c r="H97" i="3"/>
  <c r="B97" i="3"/>
  <c r="S98" i="3"/>
  <c r="AA98" i="3" s="1"/>
  <c r="D99" i="3"/>
  <c r="E99" i="3"/>
  <c r="C99" i="3" l="1"/>
  <c r="S99" i="3"/>
  <c r="AA99" i="3" s="1"/>
  <c r="D100" i="3"/>
  <c r="E100" i="3"/>
  <c r="R97" i="3"/>
  <c r="W97" i="3" s="1"/>
  <c r="H98" i="3"/>
  <c r="B98" i="3"/>
  <c r="B99" i="3" l="1"/>
  <c r="C100" i="3"/>
  <c r="S100" i="3"/>
  <c r="AA100" i="3" s="1"/>
  <c r="R98" i="3"/>
  <c r="W98" i="3" s="1"/>
  <c r="H99" i="3"/>
  <c r="D101" i="3"/>
  <c r="E101" i="3"/>
  <c r="B100" i="3" l="1"/>
  <c r="C101" i="3"/>
  <c r="R99" i="3"/>
  <c r="W99" i="3" s="1"/>
  <c r="H100" i="3"/>
  <c r="E102" i="3"/>
  <c r="D102" i="3"/>
  <c r="S101" i="3"/>
  <c r="AA101" i="3" s="1"/>
  <c r="C102" i="3" l="1"/>
  <c r="S102" i="3"/>
  <c r="AA102" i="3" s="1"/>
  <c r="E103" i="3"/>
  <c r="D103" i="3"/>
  <c r="B101" i="3"/>
  <c r="R100" i="3"/>
  <c r="W100" i="3" s="1"/>
  <c r="H101" i="3"/>
  <c r="C103" i="3" l="1"/>
  <c r="E104" i="3"/>
  <c r="D104" i="3"/>
  <c r="R101" i="3"/>
  <c r="W101" i="3" s="1"/>
  <c r="H102" i="3"/>
  <c r="S103" i="3"/>
  <c r="AA103" i="3" s="1"/>
  <c r="B102" i="3"/>
  <c r="B103" i="3" l="1"/>
  <c r="C104" i="3"/>
  <c r="R102" i="3"/>
  <c r="W102" i="3" s="1"/>
  <c r="H103" i="3"/>
  <c r="S104" i="3"/>
  <c r="AA104" i="3" s="1"/>
  <c r="E105" i="3"/>
  <c r="D105" i="3"/>
  <c r="C105" i="3" l="1"/>
  <c r="B104" i="3"/>
  <c r="E106" i="3"/>
  <c r="D106" i="3"/>
  <c r="S105" i="3"/>
  <c r="AA105" i="3" s="1"/>
  <c r="R103" i="3"/>
  <c r="W103" i="3" s="1"/>
  <c r="H104" i="3"/>
  <c r="C106" i="3" l="1"/>
  <c r="R104" i="3"/>
  <c r="W104" i="3" s="1"/>
  <c r="H105" i="3"/>
  <c r="B105" i="3"/>
  <c r="S106" i="3"/>
  <c r="AA106" i="3" s="1"/>
  <c r="D107" i="3"/>
  <c r="E107" i="3"/>
  <c r="C107" i="3" l="1"/>
  <c r="S107" i="3"/>
  <c r="AA107" i="3" s="1"/>
  <c r="E108" i="3"/>
  <c r="D108" i="3"/>
  <c r="R105" i="3"/>
  <c r="W105" i="3" s="1"/>
  <c r="H106" i="3"/>
  <c r="B106" i="3"/>
  <c r="C108" i="3" l="1"/>
  <c r="D109" i="3"/>
  <c r="E109" i="3"/>
  <c r="R106" i="3"/>
  <c r="W106" i="3" s="1"/>
  <c r="H107" i="3"/>
  <c r="S108" i="3"/>
  <c r="AA108" i="3" s="1"/>
  <c r="B107" i="3"/>
  <c r="C109" i="3" l="1"/>
  <c r="B108" i="3"/>
  <c r="R107" i="3"/>
  <c r="W107" i="3" s="1"/>
  <c r="H108" i="3"/>
  <c r="E110" i="3"/>
  <c r="D110" i="3"/>
  <c r="S109" i="3"/>
  <c r="AA109" i="3" s="1"/>
  <c r="C110" i="3" l="1"/>
  <c r="E111" i="3"/>
  <c r="D111" i="3"/>
  <c r="S110" i="3"/>
  <c r="AA110" i="3" s="1"/>
  <c r="R108" i="3"/>
  <c r="W108" i="3" s="1"/>
  <c r="H109" i="3"/>
  <c r="B109" i="3"/>
  <c r="B110" i="3" l="1"/>
  <c r="C111" i="3"/>
  <c r="R109" i="3"/>
  <c r="W109" i="3" s="1"/>
  <c r="H110" i="3"/>
  <c r="S111" i="3"/>
  <c r="AA111" i="3" s="1"/>
  <c r="E112" i="3"/>
  <c r="D112" i="3"/>
  <c r="C112" i="3" l="1"/>
  <c r="E113" i="3"/>
  <c r="D113" i="3"/>
  <c r="R110" i="3"/>
  <c r="W110" i="3" s="1"/>
  <c r="H111" i="3"/>
  <c r="S112" i="3"/>
  <c r="AA112" i="3" s="1"/>
  <c r="B111" i="3"/>
  <c r="B112" i="3" l="1"/>
  <c r="C113" i="3"/>
  <c r="S113" i="3"/>
  <c r="AA113" i="3" s="1"/>
  <c r="R111" i="3"/>
  <c r="W111" i="3" s="1"/>
  <c r="H112" i="3"/>
  <c r="E114" i="3"/>
  <c r="D114" i="3"/>
  <c r="B113" i="3" l="1"/>
  <c r="C114" i="3"/>
  <c r="R112" i="3"/>
  <c r="W112" i="3" s="1"/>
  <c r="H113" i="3"/>
  <c r="S114" i="3"/>
  <c r="AA114" i="3" s="1"/>
  <c r="D115" i="3"/>
  <c r="E115" i="3"/>
  <c r="B114" i="3" l="1"/>
  <c r="C115" i="3"/>
  <c r="S115" i="3"/>
  <c r="AA115" i="3" s="1"/>
  <c r="E116" i="3"/>
  <c r="D116" i="3"/>
  <c r="R113" i="3"/>
  <c r="W113" i="3" s="1"/>
  <c r="H114" i="3"/>
  <c r="B115" i="3" l="1"/>
  <c r="C116" i="3"/>
  <c r="E117" i="3"/>
  <c r="D117" i="3"/>
  <c r="R114" i="3"/>
  <c r="W114" i="3" s="1"/>
  <c r="H115" i="3"/>
  <c r="S116" i="3"/>
  <c r="AA116" i="3" s="1"/>
  <c r="C117" i="3" l="1"/>
  <c r="R115" i="3"/>
  <c r="W115" i="3" s="1"/>
  <c r="H116" i="3"/>
  <c r="S117" i="3"/>
  <c r="AA117" i="3" s="1"/>
  <c r="E118" i="3"/>
  <c r="D118" i="3"/>
  <c r="B116" i="3"/>
  <c r="C118" i="3" l="1"/>
  <c r="S118" i="3"/>
  <c r="AA118" i="3" s="1"/>
  <c r="R116" i="3"/>
  <c r="W116" i="3" s="1"/>
  <c r="E119" i="3"/>
  <c r="D119" i="3"/>
  <c r="B117" i="3"/>
  <c r="H117" i="3" s="1"/>
  <c r="Q119" i="3" l="1"/>
  <c r="T119" i="3"/>
  <c r="S119" i="3" s="1"/>
  <c r="AA119" i="3" s="1"/>
  <c r="C119" i="3"/>
  <c r="B118" i="3"/>
  <c r="E120" i="3"/>
  <c r="D120" i="3"/>
  <c r="R117" i="3"/>
  <c r="W117" i="3" s="1"/>
  <c r="H118" i="3"/>
  <c r="B119" i="3" l="1"/>
  <c r="C120" i="3"/>
  <c r="E121" i="3"/>
  <c r="D121" i="3"/>
  <c r="S120" i="3"/>
  <c r="AA120" i="3" s="1"/>
  <c r="R118" i="3"/>
  <c r="W118" i="3" s="1"/>
  <c r="H119" i="3"/>
  <c r="B120" i="3" l="1"/>
  <c r="C121" i="3"/>
  <c r="R119" i="3"/>
  <c r="W119" i="3" s="1"/>
  <c r="H120" i="3"/>
  <c r="S121" i="3"/>
  <c r="AA121" i="3" s="1"/>
  <c r="E122" i="3"/>
  <c r="D122" i="3"/>
  <c r="C122" i="3" l="1"/>
  <c r="D123" i="3"/>
  <c r="E123" i="3"/>
  <c r="R120" i="3"/>
  <c r="W120" i="3" s="1"/>
  <c r="H121" i="3"/>
  <c r="S122" i="3"/>
  <c r="AA122" i="3" s="1"/>
  <c r="B121" i="3"/>
  <c r="C123" i="3" l="1"/>
  <c r="R121" i="3"/>
  <c r="W121" i="3" s="1"/>
  <c r="H122" i="3"/>
  <c r="B122" i="3"/>
  <c r="E124" i="3"/>
  <c r="D124" i="3"/>
  <c r="S123" i="3"/>
  <c r="AA123" i="3" s="1"/>
  <c r="C124" i="3" l="1"/>
  <c r="S124" i="3"/>
  <c r="AA124" i="3" s="1"/>
  <c r="D125" i="3"/>
  <c r="E125" i="3"/>
  <c r="R122" i="3"/>
  <c r="W122" i="3" s="1"/>
  <c r="B123" i="3"/>
  <c r="B124" i="3" l="1"/>
  <c r="H123" i="3"/>
  <c r="R123" i="3" s="1"/>
  <c r="W123" i="3" s="1"/>
  <c r="C125" i="3"/>
  <c r="S125" i="3"/>
  <c r="AA125" i="3" s="1"/>
  <c r="E126" i="3"/>
  <c r="D126" i="3"/>
  <c r="B125" i="3" l="1"/>
  <c r="C126" i="3"/>
  <c r="H124" i="3"/>
  <c r="R124" i="3" s="1"/>
  <c r="W124" i="3" s="1"/>
  <c r="S126" i="3"/>
  <c r="AA126" i="3" s="1"/>
  <c r="E127" i="3"/>
  <c r="D127" i="3"/>
  <c r="B126" i="3" l="1"/>
  <c r="C127" i="3"/>
  <c r="H125" i="3"/>
  <c r="R125" i="3" s="1"/>
  <c r="W125" i="3" s="1"/>
  <c r="S127" i="3"/>
  <c r="AA127" i="3" s="1"/>
  <c r="E128" i="3"/>
  <c r="D128" i="3"/>
  <c r="B127" i="3" l="1"/>
  <c r="C128" i="3"/>
  <c r="H126" i="3"/>
  <c r="H127" i="3" s="1"/>
  <c r="S128" i="3"/>
  <c r="AA128" i="3" s="1"/>
  <c r="E129" i="3"/>
  <c r="D129" i="3"/>
  <c r="B128" i="3" l="1"/>
  <c r="H128" i="3" s="1"/>
  <c r="C129" i="3"/>
  <c r="R126" i="3"/>
  <c r="W126" i="3" s="1"/>
  <c r="S129" i="3"/>
  <c r="AA129" i="3" s="1"/>
  <c r="E130" i="3"/>
  <c r="D130" i="3"/>
  <c r="R127" i="3"/>
  <c r="W127" i="3" s="1"/>
  <c r="B129" i="3" l="1"/>
  <c r="C130" i="3"/>
  <c r="S130" i="3"/>
  <c r="AA130" i="3" s="1"/>
  <c r="D131" i="3"/>
  <c r="E131" i="3"/>
  <c r="R128" i="3"/>
  <c r="W128" i="3" s="1"/>
  <c r="H129" i="3"/>
  <c r="B130" i="3" l="1"/>
  <c r="C131" i="3"/>
  <c r="S131" i="3"/>
  <c r="AA131" i="3" s="1"/>
  <c r="E132" i="3"/>
  <c r="D132" i="3"/>
  <c r="R129" i="3"/>
  <c r="W129" i="3" s="1"/>
  <c r="H130" i="3"/>
  <c r="B131" i="3" l="1"/>
  <c r="C132" i="3"/>
  <c r="R130" i="3"/>
  <c r="W130" i="3" s="1"/>
  <c r="H131" i="3"/>
  <c r="D133" i="3"/>
  <c r="E133" i="3"/>
  <c r="S132" i="3"/>
  <c r="AA132" i="3" s="1"/>
  <c r="C133" i="3" l="1"/>
  <c r="E134" i="3"/>
  <c r="D134" i="3"/>
  <c r="S133" i="3"/>
  <c r="AA133" i="3" s="1"/>
  <c r="B132" i="3"/>
  <c r="R131" i="3"/>
  <c r="W131" i="3" s="1"/>
  <c r="H132" i="3"/>
  <c r="C134" i="3" l="1"/>
  <c r="S134" i="3"/>
  <c r="AA134" i="3" s="1"/>
  <c r="R132" i="3"/>
  <c r="W132" i="3" s="1"/>
  <c r="H133" i="3"/>
  <c r="E135" i="3"/>
  <c r="D135" i="3"/>
  <c r="B133" i="3"/>
  <c r="C135" i="3" l="1"/>
  <c r="S135" i="3"/>
  <c r="AA135" i="3" s="1"/>
  <c r="E136" i="3"/>
  <c r="D136" i="3"/>
  <c r="R133" i="3"/>
  <c r="W133" i="3" s="1"/>
  <c r="H134" i="3"/>
  <c r="B134" i="3"/>
  <c r="Q136" i="3" l="1"/>
  <c r="T136" i="3"/>
  <c r="S136" i="3" s="1"/>
  <c r="AA136" i="3" s="1"/>
  <c r="C136" i="3"/>
  <c r="B135" i="3"/>
  <c r="E137" i="3"/>
  <c r="D137" i="3"/>
  <c r="R134" i="3"/>
  <c r="W134" i="3" s="1"/>
  <c r="H135" i="3"/>
  <c r="B136" i="3" l="1"/>
  <c r="C137" i="3"/>
  <c r="R135" i="3"/>
  <c r="W135" i="3" s="1"/>
  <c r="H136" i="3"/>
  <c r="S137" i="3"/>
  <c r="AA137" i="3" s="1"/>
  <c r="E138" i="3"/>
  <c r="D138" i="3"/>
  <c r="C138" i="3" l="1"/>
  <c r="D139" i="3"/>
  <c r="E139" i="3"/>
  <c r="R136" i="3"/>
  <c r="W136" i="3" s="1"/>
  <c r="H137" i="3"/>
  <c r="S138" i="3"/>
  <c r="AA138" i="3" s="1"/>
  <c r="B137" i="3"/>
  <c r="C139" i="3" l="1"/>
  <c r="R137" i="3"/>
  <c r="W137" i="3" s="1"/>
  <c r="B138" i="3"/>
  <c r="H138" i="3" s="1"/>
  <c r="E140" i="3"/>
  <c r="D140" i="3"/>
  <c r="S139" i="3"/>
  <c r="AA139" i="3" s="1"/>
  <c r="C140" i="3" l="1"/>
  <c r="S140" i="3"/>
  <c r="AA140" i="3" s="1"/>
  <c r="D141" i="3"/>
  <c r="E141" i="3"/>
  <c r="R138" i="3"/>
  <c r="W138" i="3" s="1"/>
  <c r="B139" i="3"/>
  <c r="H139" i="3" s="1"/>
  <c r="B140" i="3" l="1"/>
  <c r="C141" i="3"/>
  <c r="S141" i="3"/>
  <c r="AA141" i="3" s="1"/>
  <c r="E142" i="3"/>
  <c r="D142" i="3"/>
  <c r="R139" i="3"/>
  <c r="W139" i="3" s="1"/>
  <c r="H140" i="3"/>
  <c r="B141" i="3" l="1"/>
  <c r="C142" i="3"/>
  <c r="E143" i="3"/>
  <c r="D143" i="3"/>
  <c r="S142" i="3"/>
  <c r="AA142" i="3" s="1"/>
  <c r="R140" i="3"/>
  <c r="W140" i="3" s="1"/>
  <c r="H141" i="3"/>
  <c r="B142" i="3" l="1"/>
  <c r="C143" i="3"/>
  <c r="R141" i="3"/>
  <c r="W141" i="3" s="1"/>
  <c r="H142" i="3"/>
  <c r="S143" i="3"/>
  <c r="AA143" i="3" s="1"/>
  <c r="E144" i="3"/>
  <c r="D144" i="3"/>
  <c r="C144" i="3" l="1"/>
  <c r="D145" i="3"/>
  <c r="E145" i="3"/>
  <c r="R142" i="3"/>
  <c r="W142" i="3" s="1"/>
  <c r="H143" i="3"/>
  <c r="S144" i="3"/>
  <c r="AA144" i="3" s="1"/>
  <c r="B143" i="3"/>
  <c r="B144" i="3" l="1"/>
  <c r="C145" i="3"/>
  <c r="R143" i="3"/>
  <c r="W143" i="3" s="1"/>
  <c r="H144" i="3"/>
  <c r="D146" i="3"/>
  <c r="E146" i="3"/>
  <c r="S145" i="3"/>
  <c r="AA145" i="3" s="1"/>
  <c r="C146" i="3" l="1"/>
  <c r="B145" i="3"/>
  <c r="D147" i="3"/>
  <c r="E147" i="3"/>
  <c r="S146" i="3"/>
  <c r="AA146" i="3" s="1"/>
  <c r="R144" i="3"/>
  <c r="W144" i="3" s="1"/>
  <c r="H145" i="3"/>
  <c r="C147" i="3" l="1"/>
  <c r="R145" i="3"/>
  <c r="W145" i="3" s="1"/>
  <c r="H146" i="3"/>
  <c r="D148" i="3"/>
  <c r="E148" i="3"/>
  <c r="S147" i="3"/>
  <c r="AA147" i="3" s="1"/>
  <c r="B146" i="3"/>
  <c r="Q148" i="3" l="1"/>
  <c r="T148" i="3"/>
  <c r="S148" i="3" s="1"/>
  <c r="AA148" i="3" s="1"/>
  <c r="C148" i="3"/>
  <c r="D149" i="3"/>
  <c r="E149" i="3"/>
  <c r="R146" i="3"/>
  <c r="W146" i="3" s="1"/>
  <c r="H147" i="3"/>
  <c r="B147" i="3"/>
  <c r="B148" i="3" l="1"/>
  <c r="C149" i="3"/>
  <c r="R147" i="3"/>
  <c r="W147" i="3" s="1"/>
  <c r="H148" i="3"/>
  <c r="D150" i="3"/>
  <c r="E150" i="3"/>
  <c r="S149" i="3"/>
  <c r="AA149" i="3" s="1"/>
  <c r="C150" i="3" l="1"/>
  <c r="S150" i="3"/>
  <c r="AA150" i="3" s="1"/>
  <c r="D151" i="3"/>
  <c r="E151" i="3"/>
  <c r="R148" i="3"/>
  <c r="W148" i="3" s="1"/>
  <c r="H149" i="3"/>
  <c r="B149" i="3"/>
  <c r="B150" i="3" l="1"/>
  <c r="C151" i="3"/>
  <c r="D152" i="3"/>
  <c r="E152" i="3"/>
  <c r="S151" i="3"/>
  <c r="AA151" i="3" s="1"/>
  <c r="R149" i="3"/>
  <c r="W149" i="3" s="1"/>
  <c r="H150" i="3"/>
  <c r="B151" i="3" l="1"/>
  <c r="C152" i="3"/>
  <c r="R150" i="3"/>
  <c r="W150" i="3" s="1"/>
  <c r="H151" i="3"/>
  <c r="D153" i="3"/>
  <c r="E153" i="3"/>
  <c r="S152" i="3"/>
  <c r="AA152" i="3" s="1"/>
  <c r="C153" i="3" l="1"/>
  <c r="S153" i="3"/>
  <c r="AA153" i="3" s="1"/>
  <c r="D154" i="3"/>
  <c r="E154" i="3"/>
  <c r="R151" i="3"/>
  <c r="W151" i="3" s="1"/>
  <c r="H152" i="3"/>
  <c r="B152" i="3"/>
  <c r="B153" i="3" l="1"/>
  <c r="C154" i="3"/>
  <c r="D155" i="3"/>
  <c r="E155" i="3"/>
  <c r="S154" i="3"/>
  <c r="AA154" i="3" s="1"/>
  <c r="R152" i="3"/>
  <c r="W152" i="3" s="1"/>
  <c r="H153" i="3"/>
  <c r="B154" i="3" l="1"/>
  <c r="C155" i="3"/>
  <c r="R153" i="3"/>
  <c r="W153" i="3" s="1"/>
  <c r="H154" i="3"/>
  <c r="D156" i="3"/>
  <c r="E156" i="3"/>
  <c r="S155" i="3"/>
  <c r="AA155" i="3" s="1"/>
  <c r="C156" i="3" l="1"/>
  <c r="S156" i="3"/>
  <c r="AA156" i="3" s="1"/>
  <c r="D157" i="3"/>
  <c r="E157" i="3"/>
  <c r="R154" i="3"/>
  <c r="W154" i="3" s="1"/>
  <c r="H155" i="3"/>
  <c r="B155" i="3"/>
  <c r="C157" i="3" l="1"/>
  <c r="S157" i="3"/>
  <c r="AA157" i="3" s="1"/>
  <c r="R155" i="3"/>
  <c r="W155" i="3" s="1"/>
  <c r="H156" i="3"/>
  <c r="D158" i="3"/>
  <c r="E158" i="3"/>
  <c r="B156" i="3"/>
  <c r="B157" i="3" l="1"/>
  <c r="C158" i="3"/>
  <c r="R156" i="3"/>
  <c r="W156" i="3" s="1"/>
  <c r="H157" i="3"/>
  <c r="D159" i="3"/>
  <c r="E159" i="3"/>
  <c r="S158" i="3"/>
  <c r="AA158" i="3" s="1"/>
  <c r="C159" i="3" l="1"/>
  <c r="S159" i="3"/>
  <c r="AA159" i="3" s="1"/>
  <c r="D160" i="3"/>
  <c r="E160" i="3"/>
  <c r="B158" i="3"/>
  <c r="R157" i="3"/>
  <c r="W157" i="3" s="1"/>
  <c r="H158" i="3"/>
  <c r="C160" i="3" l="1"/>
  <c r="S160" i="3"/>
  <c r="AA160" i="3" s="1"/>
  <c r="R158" i="3"/>
  <c r="W158" i="3" s="1"/>
  <c r="H159" i="3"/>
  <c r="D161" i="3"/>
  <c r="E161" i="3"/>
  <c r="B159" i="3"/>
  <c r="B160" i="3" l="1"/>
  <c r="C161" i="3"/>
  <c r="D162" i="3"/>
  <c r="E162" i="3"/>
  <c r="S161" i="3"/>
  <c r="AA161" i="3" s="1"/>
  <c r="R159" i="3"/>
  <c r="W159" i="3" s="1"/>
  <c r="H160" i="3"/>
  <c r="C162" i="3" l="1"/>
  <c r="D163" i="3"/>
  <c r="E163" i="3"/>
  <c r="R160" i="3"/>
  <c r="W160" i="3" s="1"/>
  <c r="H161" i="3"/>
  <c r="S162" i="3"/>
  <c r="AA162" i="3" s="1"/>
  <c r="B161" i="3"/>
  <c r="C163" i="3" l="1"/>
  <c r="D164" i="3"/>
  <c r="E164" i="3"/>
  <c r="R161" i="3"/>
  <c r="W161" i="3" s="1"/>
  <c r="H162" i="3"/>
  <c r="S163" i="3"/>
  <c r="AA163" i="3" s="1"/>
  <c r="B162" i="3"/>
  <c r="C164" i="3" l="1"/>
  <c r="R162" i="3"/>
  <c r="W162" i="3" s="1"/>
  <c r="H163" i="3"/>
  <c r="D165" i="3"/>
  <c r="E165" i="3"/>
  <c r="B163" i="3"/>
  <c r="S164" i="3"/>
  <c r="AA164" i="3" s="1"/>
  <c r="C165" i="3" l="1"/>
  <c r="D166" i="3"/>
  <c r="E166" i="3"/>
  <c r="S165" i="3"/>
  <c r="AA165" i="3" s="1"/>
  <c r="R163" i="3"/>
  <c r="W163" i="3" s="1"/>
  <c r="H164" i="3"/>
  <c r="B164" i="3"/>
  <c r="C166" i="3" l="1"/>
  <c r="B165" i="3"/>
  <c r="R164" i="3"/>
  <c r="W164" i="3" s="1"/>
  <c r="H165" i="3"/>
  <c r="D167" i="3"/>
  <c r="E167" i="3"/>
  <c r="S166" i="3"/>
  <c r="AA166" i="3" s="1"/>
  <c r="C167" i="3" l="1"/>
  <c r="D168" i="3"/>
  <c r="E168" i="3"/>
  <c r="S167" i="3"/>
  <c r="AA167" i="3" s="1"/>
  <c r="R165" i="3"/>
  <c r="W165" i="3" s="1"/>
  <c r="H166" i="3"/>
  <c r="B166" i="3"/>
  <c r="C168" i="3" l="1"/>
  <c r="B167" i="3"/>
  <c r="R166" i="3"/>
  <c r="W166" i="3" s="1"/>
  <c r="H167" i="3"/>
  <c r="D169" i="3"/>
  <c r="E169" i="3"/>
  <c r="S168" i="3"/>
  <c r="AA168" i="3" s="1"/>
  <c r="C169" i="3" l="1"/>
  <c r="D170" i="3"/>
  <c r="E170" i="3"/>
  <c r="S169" i="3"/>
  <c r="AA169" i="3" s="1"/>
  <c r="R167" i="3"/>
  <c r="W167" i="3" s="1"/>
  <c r="H168" i="3"/>
  <c r="B168" i="3"/>
  <c r="C170" i="3" l="1"/>
  <c r="B169" i="3"/>
  <c r="R168" i="3"/>
  <c r="W168" i="3" s="1"/>
  <c r="H169" i="3"/>
  <c r="D171" i="3"/>
  <c r="E171" i="3"/>
  <c r="S170" i="3"/>
  <c r="AA170" i="3" s="1"/>
  <c r="C171" i="3" l="1"/>
  <c r="D172" i="3"/>
  <c r="E172" i="3"/>
  <c r="S171" i="3"/>
  <c r="AA171" i="3" s="1"/>
  <c r="R169" i="3"/>
  <c r="W169" i="3" s="1"/>
  <c r="H170" i="3"/>
  <c r="B170" i="3"/>
  <c r="C172" i="3" l="1"/>
  <c r="B171" i="3"/>
  <c r="R170" i="3"/>
  <c r="W170" i="3" s="1"/>
  <c r="H171" i="3"/>
  <c r="D173" i="3"/>
  <c r="E173" i="3"/>
  <c r="S172" i="3"/>
  <c r="AA172" i="3" s="1"/>
  <c r="C173" i="3" l="1"/>
  <c r="D174" i="3"/>
  <c r="E174" i="3"/>
  <c r="S173" i="3"/>
  <c r="AA173" i="3" s="1"/>
  <c r="R171" i="3"/>
  <c r="W171" i="3" s="1"/>
  <c r="H172" i="3"/>
  <c r="B172" i="3"/>
  <c r="C174" i="3" l="1"/>
  <c r="B173" i="3"/>
  <c r="R172" i="3"/>
  <c r="W172" i="3" s="1"/>
  <c r="H173" i="3"/>
  <c r="D175" i="3"/>
  <c r="E175" i="3"/>
  <c r="S174" i="3"/>
  <c r="AA174" i="3" s="1"/>
  <c r="C175" i="3" l="1"/>
  <c r="D176" i="3"/>
  <c r="E176" i="3"/>
  <c r="S175" i="3"/>
  <c r="AA175" i="3" s="1"/>
  <c r="R173" i="3"/>
  <c r="W173" i="3" s="1"/>
  <c r="B174" i="3"/>
  <c r="H174" i="3" s="1"/>
  <c r="B175" i="3" l="1"/>
  <c r="C176" i="3"/>
  <c r="R174" i="3"/>
  <c r="W174" i="3" s="1"/>
  <c r="H175" i="3"/>
  <c r="D177" i="3"/>
  <c r="E177" i="3"/>
  <c r="S176" i="3"/>
  <c r="AA176" i="3" s="1"/>
  <c r="D178" i="3" l="1"/>
  <c r="E178" i="3"/>
  <c r="S177" i="3"/>
  <c r="AA177" i="3" s="1"/>
  <c r="R175" i="3"/>
  <c r="W175" i="3" s="1"/>
  <c r="H176" i="3"/>
  <c r="B176" i="3"/>
  <c r="C177" i="3" s="1"/>
  <c r="C178" i="3" l="1"/>
  <c r="B177" i="3"/>
  <c r="H177" i="3" s="1"/>
  <c r="R176" i="3"/>
  <c r="W176" i="3" s="1"/>
  <c r="D179" i="3"/>
  <c r="E179" i="3"/>
  <c r="S178" i="3"/>
  <c r="AA178" i="3" s="1"/>
  <c r="C179" i="3" l="1"/>
  <c r="D180" i="3"/>
  <c r="E180" i="3"/>
  <c r="S179" i="3"/>
  <c r="AA179" i="3" s="1"/>
  <c r="R177" i="3"/>
  <c r="W177" i="3" s="1"/>
  <c r="B178" i="3"/>
  <c r="H178" i="3" s="1"/>
  <c r="B179" i="3" l="1"/>
  <c r="C180" i="3"/>
  <c r="R178" i="3"/>
  <c r="W178" i="3" s="1"/>
  <c r="H179" i="3"/>
  <c r="D181" i="3"/>
  <c r="E181" i="3"/>
  <c r="S180" i="3"/>
  <c r="AA180" i="3" s="1"/>
  <c r="C181" i="3" l="1"/>
  <c r="S181" i="3"/>
  <c r="AA181" i="3" s="1"/>
  <c r="D182" i="3"/>
  <c r="E182" i="3"/>
  <c r="R179" i="3"/>
  <c r="W179" i="3" s="1"/>
  <c r="H180" i="3"/>
  <c r="B180" i="3"/>
  <c r="B181" i="3" l="1"/>
  <c r="C182" i="3"/>
  <c r="D183" i="3"/>
  <c r="E183" i="3"/>
  <c r="S182" i="3"/>
  <c r="AA182" i="3" s="1"/>
  <c r="R180" i="3"/>
  <c r="W180" i="3" s="1"/>
  <c r="H181" i="3"/>
  <c r="C183" i="3" l="1"/>
  <c r="B182" i="3"/>
  <c r="R181" i="3"/>
  <c r="W181" i="3" s="1"/>
  <c r="H182" i="3"/>
  <c r="D184" i="3"/>
  <c r="E184" i="3"/>
  <c r="S183" i="3"/>
  <c r="AA183" i="3" s="1"/>
  <c r="C184" i="3" l="1"/>
  <c r="D185" i="3"/>
  <c r="E185" i="3"/>
  <c r="S184" i="3"/>
  <c r="AA184" i="3" s="1"/>
  <c r="R182" i="3"/>
  <c r="W182" i="3" s="1"/>
  <c r="B183" i="3"/>
  <c r="B184" i="3" l="1"/>
  <c r="H183" i="3"/>
  <c r="R183" i="3" s="1"/>
  <c r="W183" i="3" s="1"/>
  <c r="C185" i="3"/>
  <c r="D186" i="3"/>
  <c r="E186" i="3"/>
  <c r="S185" i="3"/>
  <c r="AA185" i="3" s="1"/>
  <c r="H184" i="3" l="1"/>
  <c r="R184" i="3" s="1"/>
  <c r="W184" i="3" s="1"/>
  <c r="C186" i="3"/>
  <c r="D187" i="3"/>
  <c r="E187" i="3"/>
  <c r="S186" i="3"/>
  <c r="AA186" i="3" s="1"/>
  <c r="B185" i="3"/>
  <c r="B186" i="3" l="1"/>
  <c r="H185" i="3"/>
  <c r="R185" i="3" s="1"/>
  <c r="W185" i="3" s="1"/>
  <c r="C187" i="3"/>
  <c r="D188" i="3"/>
  <c r="E188" i="3"/>
  <c r="S187" i="3"/>
  <c r="AA187" i="3" s="1"/>
  <c r="H186" i="3" l="1"/>
  <c r="R186" i="3" s="1"/>
  <c r="W186" i="3" s="1"/>
  <c r="C188" i="3"/>
  <c r="E189" i="3"/>
  <c r="D189" i="3"/>
  <c r="S188" i="3"/>
  <c r="AA188" i="3" s="1"/>
  <c r="B187" i="3"/>
  <c r="H187" i="3" l="1"/>
  <c r="R187" i="3" s="1"/>
  <c r="W187" i="3" s="1"/>
  <c r="B188" i="3"/>
  <c r="C189" i="3"/>
  <c r="S189" i="3"/>
  <c r="AA189" i="3" s="1"/>
  <c r="E190" i="3"/>
  <c r="D190" i="3"/>
  <c r="C190" i="3" l="1"/>
  <c r="H188" i="3"/>
  <c r="R188" i="3" s="1"/>
  <c r="W188" i="3" s="1"/>
  <c r="S190" i="3"/>
  <c r="AA190" i="3" s="1"/>
  <c r="E191" i="3"/>
  <c r="D191" i="3"/>
  <c r="B189" i="3"/>
  <c r="C191" i="3" l="1"/>
  <c r="H189" i="3"/>
  <c r="R189" i="3" s="1"/>
  <c r="W189" i="3" s="1"/>
  <c r="S191" i="3"/>
  <c r="AA191" i="3" s="1"/>
  <c r="B190" i="3"/>
  <c r="E192" i="3"/>
  <c r="D192" i="3"/>
  <c r="C192" i="3" l="1"/>
  <c r="H190" i="3"/>
  <c r="R190" i="3" s="1"/>
  <c r="W190" i="3" s="1"/>
  <c r="S192" i="3"/>
  <c r="AA192" i="3" s="1"/>
  <c r="E193" i="3"/>
  <c r="D193" i="3"/>
  <c r="B191" i="3"/>
  <c r="C193" i="3" l="1"/>
  <c r="H191" i="3"/>
  <c r="R191" i="3" s="1"/>
  <c r="W191" i="3" s="1"/>
  <c r="S193" i="3"/>
  <c r="AA193" i="3" s="1"/>
  <c r="E194" i="3"/>
  <c r="D194" i="3"/>
  <c r="B192" i="3"/>
  <c r="C194" i="3" l="1"/>
  <c r="H192" i="3"/>
  <c r="R192" i="3" s="1"/>
  <c r="W192" i="3" s="1"/>
  <c r="S194" i="3"/>
  <c r="AA194" i="3" s="1"/>
  <c r="E195" i="3"/>
  <c r="D195" i="3"/>
  <c r="B193" i="3"/>
  <c r="C195" i="3" l="1"/>
  <c r="H193" i="3"/>
  <c r="R193" i="3" s="1"/>
  <c r="W193" i="3" s="1"/>
  <c r="S195" i="3"/>
  <c r="AA195" i="3" s="1"/>
  <c r="E196" i="3"/>
  <c r="D196" i="3"/>
  <c r="B194" i="3"/>
  <c r="C196" i="3" l="1"/>
  <c r="H194" i="3"/>
  <c r="R194" i="3" s="1"/>
  <c r="W194" i="3" s="1"/>
  <c r="S196" i="3"/>
  <c r="AA196" i="3" s="1"/>
  <c r="E197" i="3"/>
  <c r="D197" i="3"/>
  <c r="B195" i="3"/>
  <c r="B196" i="3" l="1"/>
  <c r="C197" i="3"/>
  <c r="H195" i="3"/>
  <c r="R195" i="3" s="1"/>
  <c r="W195" i="3" s="1"/>
  <c r="E198" i="3"/>
  <c r="D198" i="3"/>
  <c r="S197" i="3"/>
  <c r="AA197" i="3" s="1"/>
  <c r="B197" i="3" l="1"/>
  <c r="C198" i="3"/>
  <c r="H196" i="3"/>
  <c r="R196" i="3" s="1"/>
  <c r="W196" i="3" s="1"/>
  <c r="S198" i="3"/>
  <c r="AA198" i="3" s="1"/>
  <c r="E199" i="3"/>
  <c r="D199" i="3"/>
  <c r="B198" i="3" l="1"/>
  <c r="H197" i="3"/>
  <c r="R197" i="3" s="1"/>
  <c r="W197" i="3" s="1"/>
  <c r="C199" i="3"/>
  <c r="S199" i="3"/>
  <c r="AA199" i="3" s="1"/>
  <c r="E200" i="3"/>
  <c r="D200" i="3"/>
  <c r="B199" i="3" l="1"/>
  <c r="C200" i="3"/>
  <c r="B200" i="3" s="1"/>
  <c r="H198" i="3"/>
  <c r="R198" i="3" s="1"/>
  <c r="W198" i="3" s="1"/>
  <c r="S200" i="3"/>
  <c r="AA200" i="3" s="1"/>
  <c r="E201" i="3"/>
  <c r="D201" i="3"/>
  <c r="C201" i="3" l="1"/>
  <c r="B201" i="3" s="1"/>
  <c r="H199" i="3"/>
  <c r="R199" i="3" s="1"/>
  <c r="W199" i="3" s="1"/>
  <c r="S201" i="3"/>
  <c r="AA201" i="3" s="1"/>
  <c r="E202" i="3"/>
  <c r="D202" i="3"/>
  <c r="C202" i="3" l="1"/>
  <c r="B202" i="3" s="1"/>
  <c r="H200" i="3"/>
  <c r="R200" i="3" s="1"/>
  <c r="W200" i="3" s="1"/>
  <c r="S202" i="3"/>
  <c r="AA202" i="3" s="1"/>
  <c r="E203" i="3"/>
  <c r="D203" i="3"/>
  <c r="H201" i="3" l="1"/>
  <c r="H202" i="3" s="1"/>
  <c r="C203" i="3"/>
  <c r="B203" i="3" s="1"/>
  <c r="S203" i="3"/>
  <c r="AA203" i="3" s="1"/>
  <c r="E204" i="3"/>
  <c r="D204" i="3"/>
  <c r="R201" i="3" l="1"/>
  <c r="W201" i="3" s="1"/>
  <c r="C204" i="3"/>
  <c r="E205" i="3"/>
  <c r="D205" i="3"/>
  <c r="R202" i="3"/>
  <c r="W202" i="3" s="1"/>
  <c r="H203" i="3"/>
  <c r="S204" i="3"/>
  <c r="AA204" i="3" s="1"/>
  <c r="C205" i="3" l="1"/>
  <c r="B204" i="3"/>
  <c r="R203" i="3"/>
  <c r="W203" i="3" s="1"/>
  <c r="H204" i="3"/>
  <c r="S205" i="3"/>
  <c r="AA205" i="3" s="1"/>
  <c r="E206" i="3"/>
  <c r="D206" i="3"/>
  <c r="C206" i="3" l="1"/>
  <c r="E207" i="3"/>
  <c r="D207" i="3"/>
  <c r="R204" i="3"/>
  <c r="W204" i="3" s="1"/>
  <c r="H205" i="3"/>
  <c r="S206" i="3"/>
  <c r="AA206" i="3" s="1"/>
  <c r="B205" i="3"/>
  <c r="C207" i="3" l="1"/>
  <c r="R205" i="3"/>
  <c r="W205" i="3" s="1"/>
  <c r="H206" i="3"/>
  <c r="B206" i="3"/>
  <c r="S207" i="3"/>
  <c r="AA207" i="3" s="1"/>
  <c r="E208" i="3"/>
  <c r="D208" i="3"/>
  <c r="C208" i="3" l="1"/>
  <c r="S208" i="3"/>
  <c r="AA208" i="3" s="1"/>
  <c r="E209" i="3"/>
  <c r="D209" i="3"/>
  <c r="B207" i="3"/>
  <c r="R206" i="3"/>
  <c r="W206" i="3" s="1"/>
  <c r="H207" i="3"/>
  <c r="C209" i="3" l="1"/>
  <c r="E210" i="3"/>
  <c r="D210" i="3"/>
  <c r="R207" i="3"/>
  <c r="W207" i="3" s="1"/>
  <c r="H208" i="3"/>
  <c r="S209" i="3"/>
  <c r="AA209" i="3" s="1"/>
  <c r="B208" i="3"/>
  <c r="B209" i="3" l="1"/>
  <c r="C210" i="3"/>
  <c r="R208" i="3"/>
  <c r="W208" i="3" s="1"/>
  <c r="H209" i="3"/>
  <c r="S210" i="3"/>
  <c r="AA210" i="3" s="1"/>
  <c r="E211" i="3"/>
  <c r="D211" i="3"/>
  <c r="B210" i="3" l="1"/>
  <c r="C211" i="3"/>
  <c r="S211" i="3"/>
  <c r="AA211" i="3" s="1"/>
  <c r="E212" i="3"/>
  <c r="D212" i="3"/>
  <c r="R209" i="3"/>
  <c r="W209" i="3" s="1"/>
  <c r="H210" i="3"/>
  <c r="B211" i="3" l="1"/>
  <c r="C212" i="3"/>
  <c r="E213" i="3"/>
  <c r="D213" i="3"/>
  <c r="R210" i="3"/>
  <c r="W210" i="3" s="1"/>
  <c r="H211" i="3"/>
  <c r="S212" i="3"/>
  <c r="AA212" i="3" s="1"/>
  <c r="C213" i="3" l="1"/>
  <c r="B212" i="3"/>
  <c r="R211" i="3"/>
  <c r="W211" i="3" s="1"/>
  <c r="H212" i="3"/>
  <c r="S213" i="3"/>
  <c r="AA213" i="3" s="1"/>
  <c r="E214" i="3"/>
  <c r="D214" i="3"/>
  <c r="C214" i="3" l="1"/>
  <c r="R212" i="3"/>
  <c r="W212" i="3" s="1"/>
  <c r="S214" i="3"/>
  <c r="AA214" i="3" s="1"/>
  <c r="E215" i="3"/>
  <c r="D215" i="3"/>
  <c r="B213" i="3"/>
  <c r="H213" i="3" s="1"/>
  <c r="C215" i="3" l="1"/>
  <c r="R213" i="3"/>
  <c r="W213" i="3" s="1"/>
  <c r="S215" i="3"/>
  <c r="AA215" i="3" s="1"/>
  <c r="E216" i="3"/>
  <c r="D216" i="3"/>
  <c r="B214" i="3"/>
  <c r="H214" i="3" s="1"/>
  <c r="C216" i="3" l="1"/>
  <c r="R214" i="3"/>
  <c r="W214" i="3" s="1"/>
  <c r="H215" i="3"/>
  <c r="S216" i="3"/>
  <c r="AA216" i="3" s="1"/>
  <c r="E217" i="3"/>
  <c r="D217" i="3"/>
  <c r="B215" i="3"/>
  <c r="C217" i="3" l="1"/>
  <c r="E218" i="3"/>
  <c r="D218" i="3"/>
  <c r="S217" i="3"/>
  <c r="AA217" i="3" s="1"/>
  <c r="B216" i="3"/>
  <c r="R215" i="3"/>
  <c r="W215" i="3" s="1"/>
  <c r="H216" i="3"/>
  <c r="C218" i="3" l="1"/>
  <c r="S218" i="3"/>
  <c r="AA218" i="3" s="1"/>
  <c r="E219" i="3"/>
  <c r="D219" i="3"/>
  <c r="R216" i="3"/>
  <c r="W216" i="3" s="1"/>
  <c r="H217" i="3"/>
  <c r="B217" i="3"/>
  <c r="B218" i="3" s="1"/>
  <c r="C219" i="3" l="1"/>
  <c r="R217" i="3"/>
  <c r="W217" i="3" s="1"/>
  <c r="H218" i="3"/>
  <c r="E220" i="3"/>
  <c r="D220" i="3"/>
  <c r="S219" i="3"/>
  <c r="AA219" i="3" s="1"/>
  <c r="C220" i="3" l="1"/>
  <c r="S220" i="3"/>
  <c r="AA220" i="3" s="1"/>
  <c r="E221" i="3"/>
  <c r="D221" i="3"/>
  <c r="B219" i="3"/>
  <c r="R218" i="3"/>
  <c r="W218" i="3" s="1"/>
  <c r="H219" i="3"/>
  <c r="C221" i="3" l="1"/>
  <c r="E222" i="3"/>
  <c r="D222" i="3"/>
  <c r="R219" i="3"/>
  <c r="W219" i="3" s="1"/>
  <c r="H220" i="3"/>
  <c r="S221" i="3"/>
  <c r="AA221" i="3" s="1"/>
  <c r="B220" i="3"/>
  <c r="B221" i="3" l="1"/>
  <c r="C222" i="3"/>
  <c r="R220" i="3"/>
  <c r="W220" i="3" s="1"/>
  <c r="H221" i="3"/>
  <c r="S222" i="3"/>
  <c r="AA222" i="3" s="1"/>
  <c r="E223" i="3"/>
  <c r="D223" i="3"/>
  <c r="B222" i="3" l="1"/>
  <c r="C223" i="3"/>
  <c r="S223" i="3"/>
  <c r="AA223" i="3" s="1"/>
  <c r="E224" i="3"/>
  <c r="D224" i="3"/>
  <c r="R221" i="3"/>
  <c r="W221" i="3" s="1"/>
  <c r="H222" i="3"/>
  <c r="B223" i="3" l="1"/>
  <c r="C224" i="3"/>
  <c r="E225" i="3"/>
  <c r="D225" i="3"/>
  <c r="R222" i="3"/>
  <c r="W222" i="3" s="1"/>
  <c r="H223" i="3"/>
  <c r="S224" i="3"/>
  <c r="AA224" i="3" s="1"/>
  <c r="C225" i="3" l="1"/>
  <c r="B224" i="3"/>
  <c r="R223" i="3"/>
  <c r="W223" i="3" s="1"/>
  <c r="H224" i="3"/>
  <c r="S225" i="3"/>
  <c r="AA225" i="3" s="1"/>
  <c r="E226" i="3"/>
  <c r="D226" i="3"/>
  <c r="C226" i="3" l="1"/>
  <c r="R224" i="3"/>
  <c r="W224" i="3" s="1"/>
  <c r="H225" i="3"/>
  <c r="S226" i="3"/>
  <c r="AA226" i="3" s="1"/>
  <c r="E227" i="3"/>
  <c r="D227" i="3"/>
  <c r="B225" i="3"/>
  <c r="C227" i="3" l="1"/>
  <c r="R225" i="3"/>
  <c r="W225" i="3" s="1"/>
  <c r="H226" i="3"/>
  <c r="S227" i="3"/>
  <c r="AA227" i="3" s="1"/>
  <c r="E228" i="3"/>
  <c r="D228" i="3"/>
  <c r="B226" i="3"/>
  <c r="C228" i="3" l="1"/>
  <c r="S228" i="3"/>
  <c r="AA228" i="3" s="1"/>
  <c r="R226" i="3"/>
  <c r="W226" i="3" s="1"/>
  <c r="H227" i="3"/>
  <c r="E229" i="3"/>
  <c r="D229" i="3"/>
  <c r="C229" i="3" s="1"/>
  <c r="B227" i="3"/>
  <c r="S229" i="3" l="1"/>
  <c r="AA229" i="3" s="1"/>
  <c r="E230" i="3"/>
  <c r="D230" i="3"/>
  <c r="C230" i="3" s="1"/>
  <c r="R227" i="3"/>
  <c r="W227" i="3" s="1"/>
  <c r="H228" i="3"/>
  <c r="B228" i="3"/>
  <c r="B229" i="3" s="1"/>
  <c r="S230" i="3" l="1"/>
  <c r="AA230" i="3" s="1"/>
  <c r="E231" i="3"/>
  <c r="D231" i="3"/>
  <c r="R228" i="3"/>
  <c r="W228" i="3" s="1"/>
  <c r="H229" i="3"/>
  <c r="B230" i="3"/>
  <c r="C231" i="3" l="1"/>
  <c r="R229" i="3"/>
  <c r="W229" i="3" s="1"/>
  <c r="H230" i="3"/>
  <c r="E232" i="3"/>
  <c r="D232" i="3"/>
  <c r="S231" i="3"/>
  <c r="AA231" i="3" s="1"/>
  <c r="C232" i="3" l="1"/>
  <c r="S232" i="3"/>
  <c r="AA232" i="3" s="1"/>
  <c r="E233" i="3"/>
  <c r="D233" i="3"/>
  <c r="B231" i="3"/>
  <c r="R230" i="3"/>
  <c r="W230" i="3" s="1"/>
  <c r="H231" i="3"/>
  <c r="C233" i="3" l="1"/>
  <c r="E234" i="3"/>
  <c r="D234" i="3"/>
  <c r="R231" i="3"/>
  <c r="W231" i="3" s="1"/>
  <c r="H232" i="3"/>
  <c r="S233" i="3"/>
  <c r="AA233" i="3" s="1"/>
  <c r="B232" i="3"/>
  <c r="B233" i="3" l="1"/>
  <c r="C234" i="3"/>
  <c r="R232" i="3"/>
  <c r="W232" i="3" s="1"/>
  <c r="H233" i="3"/>
  <c r="S234" i="3"/>
  <c r="AA234" i="3" s="1"/>
  <c r="E235" i="3"/>
  <c r="D235" i="3"/>
  <c r="B234" i="3" l="1"/>
  <c r="C235" i="3"/>
  <c r="S235" i="3"/>
  <c r="AA235" i="3" s="1"/>
  <c r="D236" i="3"/>
  <c r="E236" i="3"/>
  <c r="R233" i="3"/>
  <c r="W233" i="3" s="1"/>
  <c r="H234" i="3"/>
  <c r="B235" i="3" l="1"/>
  <c r="C236" i="3"/>
  <c r="S236" i="3"/>
  <c r="AA236" i="3" s="1"/>
  <c r="R234" i="3"/>
  <c r="W234" i="3" s="1"/>
  <c r="H235" i="3"/>
  <c r="E237" i="3"/>
  <c r="D237" i="3"/>
  <c r="B236" i="3" l="1"/>
  <c r="C237" i="3"/>
  <c r="R235" i="3"/>
  <c r="W235" i="3" s="1"/>
  <c r="H236" i="3"/>
  <c r="S237" i="3"/>
  <c r="AA237" i="3" s="1"/>
  <c r="E238" i="3"/>
  <c r="D238" i="3"/>
  <c r="B237" i="3" l="1"/>
  <c r="C238" i="3"/>
  <c r="E239" i="3"/>
  <c r="D239" i="3"/>
  <c r="S238" i="3"/>
  <c r="AA238" i="3" s="1"/>
  <c r="R236" i="3"/>
  <c r="W236" i="3" s="1"/>
  <c r="H237" i="3"/>
  <c r="C239" i="3" l="1"/>
  <c r="R237" i="3"/>
  <c r="W237" i="3" s="1"/>
  <c r="B238" i="3"/>
  <c r="H238" i="3" s="1"/>
  <c r="S239" i="3"/>
  <c r="AA239" i="3" s="1"/>
  <c r="E240" i="3"/>
  <c r="D240" i="3"/>
  <c r="C240" i="3" l="1"/>
  <c r="S240" i="3"/>
  <c r="AA240" i="3" s="1"/>
  <c r="E241" i="3"/>
  <c r="D241" i="3"/>
  <c r="R238" i="3"/>
  <c r="W238" i="3" s="1"/>
  <c r="H239" i="3"/>
  <c r="B239" i="3"/>
  <c r="C241" i="3" l="1"/>
  <c r="E242" i="3"/>
  <c r="D242" i="3"/>
  <c r="R239" i="3"/>
  <c r="W239" i="3" s="1"/>
  <c r="H240" i="3"/>
  <c r="S241" i="3"/>
  <c r="AA241" i="3" s="1"/>
  <c r="B240" i="3"/>
  <c r="B241" i="3" l="1"/>
  <c r="C242" i="3"/>
  <c r="R240" i="3"/>
  <c r="W240" i="3" s="1"/>
  <c r="H241" i="3"/>
  <c r="S242" i="3"/>
  <c r="AA242" i="3" s="1"/>
  <c r="E243" i="3"/>
  <c r="D243" i="3"/>
  <c r="B242" i="3" l="1"/>
  <c r="C243" i="3"/>
  <c r="D244" i="3"/>
  <c r="E244" i="3"/>
  <c r="S243" i="3"/>
  <c r="AA243" i="3" s="1"/>
  <c r="R241" i="3"/>
  <c r="W241" i="3" s="1"/>
  <c r="H242" i="3"/>
  <c r="C244" i="3" l="1"/>
  <c r="R242" i="3"/>
  <c r="W242" i="3" s="1"/>
  <c r="B243" i="3"/>
  <c r="H243" i="3" s="1"/>
  <c r="E245" i="3"/>
  <c r="D245" i="3"/>
  <c r="S244" i="3"/>
  <c r="AA244" i="3" s="1"/>
  <c r="C245" i="3" l="1"/>
  <c r="S245" i="3"/>
  <c r="AA245" i="3" s="1"/>
  <c r="E246" i="3"/>
  <c r="D246" i="3"/>
  <c r="R243" i="3"/>
  <c r="W243" i="3" s="1"/>
  <c r="B244" i="3"/>
  <c r="H244" i="3" s="1"/>
  <c r="C246" i="3" l="1"/>
  <c r="B245" i="3"/>
  <c r="R244" i="3"/>
  <c r="W244" i="3" s="1"/>
  <c r="H245" i="3"/>
  <c r="E247" i="3"/>
  <c r="D247" i="3"/>
  <c r="S246" i="3"/>
  <c r="AA246" i="3" s="1"/>
  <c r="C247" i="3" l="1"/>
  <c r="S247" i="3"/>
  <c r="AA247" i="3" s="1"/>
  <c r="E248" i="3"/>
  <c r="D248" i="3"/>
  <c r="B246" i="3"/>
  <c r="R245" i="3"/>
  <c r="W245" i="3" s="1"/>
  <c r="H246" i="3"/>
  <c r="B247" i="3" l="1"/>
  <c r="C248" i="3"/>
  <c r="E249" i="3"/>
  <c r="D249" i="3"/>
  <c r="R246" i="3"/>
  <c r="W246" i="3" s="1"/>
  <c r="H247" i="3"/>
  <c r="S248" i="3"/>
  <c r="AA248" i="3" s="1"/>
  <c r="C249" i="3" l="1"/>
  <c r="B248" i="3"/>
  <c r="R247" i="3"/>
  <c r="W247" i="3" s="1"/>
  <c r="H248" i="3"/>
  <c r="S249" i="3"/>
  <c r="AA249" i="3" s="1"/>
  <c r="E250" i="3"/>
  <c r="D250" i="3"/>
  <c r="C250" i="3" l="1"/>
  <c r="R248" i="3"/>
  <c r="W248" i="3" s="1"/>
  <c r="S250" i="3"/>
  <c r="AA250" i="3" s="1"/>
  <c r="E251" i="3"/>
  <c r="D251" i="3"/>
  <c r="B249" i="3"/>
  <c r="H249" i="3" s="1"/>
  <c r="C251" i="3" l="1"/>
  <c r="R249" i="3"/>
  <c r="W249" i="3" s="1"/>
  <c r="H250" i="3"/>
  <c r="S251" i="3"/>
  <c r="AA251" i="3" s="1"/>
  <c r="D252" i="3"/>
  <c r="E252" i="3"/>
  <c r="B250" i="3"/>
  <c r="C252" i="3" l="1"/>
  <c r="D253" i="3"/>
  <c r="E253" i="3"/>
  <c r="R250" i="3"/>
  <c r="W250" i="3" s="1"/>
  <c r="H251" i="3"/>
  <c r="S252" i="3"/>
  <c r="AA252" i="3" s="1"/>
  <c r="B251" i="3"/>
  <c r="C253" i="3" l="1"/>
  <c r="R251" i="3"/>
  <c r="W251" i="3" s="1"/>
  <c r="H252" i="3"/>
  <c r="D254" i="3"/>
  <c r="E254" i="3"/>
  <c r="S253" i="3"/>
  <c r="AA253" i="3" s="1"/>
  <c r="B252" i="3"/>
  <c r="C254" i="3" l="1"/>
  <c r="D255" i="3"/>
  <c r="E255" i="3"/>
  <c r="S254" i="3"/>
  <c r="AA254" i="3" s="1"/>
  <c r="R252" i="3"/>
  <c r="W252" i="3" s="1"/>
  <c r="H253" i="3"/>
  <c r="B253" i="3"/>
  <c r="C255" i="3" l="1"/>
  <c r="R253" i="3"/>
  <c r="W253" i="3" s="1"/>
  <c r="D256" i="3"/>
  <c r="E256" i="3"/>
  <c r="S255" i="3"/>
  <c r="AA255" i="3" s="1"/>
  <c r="B254" i="3"/>
  <c r="H254" i="3" s="1"/>
  <c r="C256" i="3" l="1"/>
  <c r="D257" i="3"/>
  <c r="E257" i="3"/>
  <c r="S256" i="3"/>
  <c r="AA256" i="3" s="1"/>
  <c r="R254" i="3"/>
  <c r="W254" i="3" s="1"/>
  <c r="H255" i="3"/>
  <c r="B255" i="3"/>
  <c r="B256" i="3" l="1"/>
  <c r="C257" i="3"/>
  <c r="R255" i="3"/>
  <c r="W255" i="3" s="1"/>
  <c r="H256" i="3"/>
  <c r="D258" i="3"/>
  <c r="E258" i="3"/>
  <c r="S257" i="3"/>
  <c r="AA257" i="3" s="1"/>
  <c r="C258" i="3" l="1"/>
  <c r="D259" i="3"/>
  <c r="E259" i="3"/>
  <c r="S258" i="3"/>
  <c r="AA258" i="3" s="1"/>
  <c r="R256" i="3"/>
  <c r="W256" i="3" s="1"/>
  <c r="H257" i="3"/>
  <c r="B257" i="3"/>
  <c r="C259" i="3" l="1"/>
  <c r="R257" i="3"/>
  <c r="W257" i="3" s="1"/>
  <c r="D260" i="3"/>
  <c r="E260" i="3"/>
  <c r="S259" i="3"/>
  <c r="AA259" i="3" s="1"/>
  <c r="B258" i="3"/>
  <c r="H258" i="3" s="1"/>
  <c r="C260" i="3" l="1"/>
  <c r="D261" i="3"/>
  <c r="E261" i="3"/>
  <c r="S260" i="3"/>
  <c r="AA260" i="3" s="1"/>
  <c r="R258" i="3"/>
  <c r="W258" i="3" s="1"/>
  <c r="B259" i="3"/>
  <c r="H259" i="3" s="1"/>
  <c r="B260" i="3" l="1"/>
  <c r="C261" i="3"/>
  <c r="R259" i="3"/>
  <c r="W259" i="3" s="1"/>
  <c r="H260" i="3"/>
  <c r="D262" i="3"/>
  <c r="E262" i="3"/>
  <c r="S261" i="3"/>
  <c r="AA261" i="3" s="1"/>
  <c r="C262" i="3" l="1"/>
  <c r="S262" i="3"/>
  <c r="AA262" i="3" s="1"/>
  <c r="D263" i="3"/>
  <c r="E263" i="3"/>
  <c r="R260" i="3"/>
  <c r="W260" i="3" s="1"/>
  <c r="H261" i="3"/>
  <c r="B261" i="3"/>
  <c r="C263" i="3" l="1"/>
  <c r="S263" i="3"/>
  <c r="AA263" i="3" s="1"/>
  <c r="R261" i="3"/>
  <c r="W261" i="3" s="1"/>
  <c r="H262" i="3"/>
  <c r="D264" i="3"/>
  <c r="E264" i="3"/>
  <c r="B262" i="3"/>
  <c r="B263" i="3" l="1"/>
  <c r="C264" i="3"/>
  <c r="S264" i="3"/>
  <c r="AA264" i="3" s="1"/>
  <c r="R262" i="3"/>
  <c r="W262" i="3" s="1"/>
  <c r="H263" i="3"/>
  <c r="D265" i="3"/>
  <c r="E265" i="3"/>
  <c r="B264" i="3" l="1"/>
  <c r="C265" i="3"/>
  <c r="D266" i="3"/>
  <c r="E266" i="3"/>
  <c r="S265" i="3"/>
  <c r="AA265" i="3" s="1"/>
  <c r="R263" i="3"/>
  <c r="W263" i="3" s="1"/>
  <c r="H264" i="3"/>
  <c r="C266" i="3" l="1"/>
  <c r="R264" i="3"/>
  <c r="W264" i="3" s="1"/>
  <c r="H265" i="3"/>
  <c r="D267" i="3"/>
  <c r="E267" i="3"/>
  <c r="S266" i="3"/>
  <c r="AA266" i="3" s="1"/>
  <c r="B265" i="3"/>
  <c r="C267" i="3" l="1"/>
  <c r="D268" i="3"/>
  <c r="E268" i="3"/>
  <c r="S267" i="3"/>
  <c r="AA267" i="3" s="1"/>
  <c r="R265" i="3"/>
  <c r="W265" i="3" s="1"/>
  <c r="H266" i="3"/>
  <c r="B266" i="3"/>
  <c r="B267" i="3" l="1"/>
  <c r="C268" i="3"/>
  <c r="R266" i="3"/>
  <c r="W266" i="3" s="1"/>
  <c r="H267" i="3"/>
  <c r="D269" i="3"/>
  <c r="E269" i="3"/>
  <c r="S268" i="3"/>
  <c r="AA268" i="3" s="1"/>
  <c r="C269" i="3" l="1"/>
  <c r="S269" i="3"/>
  <c r="AA269" i="3" s="1"/>
  <c r="E270" i="3"/>
  <c r="D270" i="3"/>
  <c r="R267" i="3"/>
  <c r="W267" i="3" s="1"/>
  <c r="H268" i="3"/>
  <c r="B268" i="3"/>
  <c r="C270" i="3" l="1"/>
  <c r="E271" i="3"/>
  <c r="D271" i="3"/>
  <c r="R268" i="3"/>
  <c r="W268" i="3" s="1"/>
  <c r="H269" i="3"/>
  <c r="S270" i="3"/>
  <c r="AA270" i="3" s="1"/>
  <c r="B269" i="3"/>
  <c r="B270" i="3" l="1"/>
  <c r="C271" i="3"/>
  <c r="R269" i="3"/>
  <c r="W269" i="3" s="1"/>
  <c r="H270" i="3"/>
  <c r="S271" i="3"/>
  <c r="AA271" i="3" s="1"/>
  <c r="E272" i="3"/>
  <c r="D272" i="3"/>
  <c r="B271" i="3" l="1"/>
  <c r="C272" i="3"/>
  <c r="E273" i="3"/>
  <c r="D273" i="3"/>
  <c r="S272" i="3"/>
  <c r="AA272" i="3" s="1"/>
  <c r="R270" i="3"/>
  <c r="W270" i="3" s="1"/>
  <c r="H271" i="3"/>
  <c r="C273" i="3" l="1"/>
  <c r="R271" i="3"/>
  <c r="W271" i="3" s="1"/>
  <c r="H272" i="3"/>
  <c r="B272" i="3"/>
  <c r="S273" i="3"/>
  <c r="AA273" i="3" s="1"/>
  <c r="E274" i="3"/>
  <c r="D274" i="3"/>
  <c r="C274" i="3" l="1"/>
  <c r="S274" i="3"/>
  <c r="AA274" i="3" s="1"/>
  <c r="E275" i="3"/>
  <c r="D275" i="3"/>
  <c r="R272" i="3"/>
  <c r="W272" i="3" s="1"/>
  <c r="B273" i="3"/>
  <c r="H273" i="3" s="1"/>
  <c r="C275" i="3" l="1"/>
  <c r="E276" i="3"/>
  <c r="D276" i="3"/>
  <c r="R273" i="3"/>
  <c r="W273" i="3" s="1"/>
  <c r="H274" i="3"/>
  <c r="S275" i="3"/>
  <c r="AA275" i="3" s="1"/>
  <c r="B274" i="3"/>
  <c r="B275" i="3" l="1"/>
  <c r="C276" i="3"/>
  <c r="R274" i="3"/>
  <c r="W274" i="3" s="1"/>
  <c r="H275" i="3"/>
  <c r="S276" i="3"/>
  <c r="AA276" i="3" s="1"/>
  <c r="E277" i="3"/>
  <c r="D277" i="3"/>
  <c r="B276" i="3" l="1"/>
  <c r="C277" i="3"/>
  <c r="E278" i="3"/>
  <c r="D278" i="3"/>
  <c r="S277" i="3"/>
  <c r="AA277" i="3" s="1"/>
  <c r="R275" i="3"/>
  <c r="W275" i="3" s="1"/>
  <c r="H276" i="3"/>
  <c r="C278" i="3" l="1"/>
  <c r="R276" i="3"/>
  <c r="W276" i="3" s="1"/>
  <c r="H277" i="3"/>
  <c r="B277" i="3"/>
  <c r="S278" i="3"/>
  <c r="AA278" i="3" s="1"/>
  <c r="E279" i="3"/>
  <c r="D279" i="3"/>
  <c r="C279" i="3" l="1"/>
  <c r="S279" i="3"/>
  <c r="AA279" i="3" s="1"/>
  <c r="E280" i="3"/>
  <c r="D280" i="3"/>
  <c r="R277" i="3"/>
  <c r="W277" i="3" s="1"/>
  <c r="H278" i="3"/>
  <c r="B278" i="3"/>
  <c r="C280" i="3" l="1"/>
  <c r="E281" i="3"/>
  <c r="D281" i="3"/>
  <c r="R278" i="3"/>
  <c r="W278" i="3" s="1"/>
  <c r="H279" i="3"/>
  <c r="S280" i="3"/>
  <c r="AA280" i="3" s="1"/>
  <c r="B279" i="3"/>
  <c r="B280" i="3" l="1"/>
  <c r="C281" i="3"/>
  <c r="R279" i="3"/>
  <c r="W279" i="3" s="1"/>
  <c r="H280" i="3"/>
  <c r="S281" i="3"/>
  <c r="AA281" i="3" s="1"/>
  <c r="E282" i="3"/>
  <c r="D282" i="3"/>
  <c r="B281" i="3" l="1"/>
  <c r="C282" i="3"/>
  <c r="E283" i="3"/>
  <c r="D283" i="3"/>
  <c r="S282" i="3"/>
  <c r="AA282" i="3" s="1"/>
  <c r="R280" i="3"/>
  <c r="W280" i="3" s="1"/>
  <c r="H281" i="3"/>
  <c r="C283" i="3" l="1"/>
  <c r="R281" i="3"/>
  <c r="W281" i="3" s="1"/>
  <c r="H282" i="3"/>
  <c r="S283" i="3"/>
  <c r="AA283" i="3" s="1"/>
  <c r="E284" i="3"/>
  <c r="D284" i="3"/>
  <c r="B282" i="3"/>
  <c r="C284" i="3" l="1"/>
  <c r="R282" i="3"/>
  <c r="W282" i="3" s="1"/>
  <c r="H283" i="3"/>
  <c r="S284" i="3"/>
  <c r="AA284" i="3" s="1"/>
  <c r="E285" i="3"/>
  <c r="D285" i="3"/>
  <c r="B283" i="3"/>
  <c r="C285" i="3" l="1"/>
  <c r="E286" i="3"/>
  <c r="D286" i="3"/>
  <c r="R283" i="3"/>
  <c r="W283" i="3" s="1"/>
  <c r="H284" i="3"/>
  <c r="S285" i="3"/>
  <c r="AA285" i="3" s="1"/>
  <c r="B284" i="3"/>
  <c r="B285" i="3" s="1"/>
  <c r="C286" i="3" l="1"/>
  <c r="S286" i="3"/>
  <c r="AA286" i="3" s="1"/>
  <c r="E287" i="3"/>
  <c r="D287" i="3"/>
  <c r="R284" i="3"/>
  <c r="W284" i="3" s="1"/>
  <c r="H285" i="3"/>
  <c r="B286" i="3"/>
  <c r="C287" i="3" l="1"/>
  <c r="B287" i="3" s="1"/>
  <c r="S287" i="3"/>
  <c r="AA287" i="3" s="1"/>
  <c r="E288" i="3"/>
  <c r="D288" i="3"/>
  <c r="R285" i="3"/>
  <c r="W285" i="3" s="1"/>
  <c r="H286" i="3"/>
  <c r="C288" i="3" l="1"/>
  <c r="B288" i="3" s="1"/>
  <c r="S288" i="3"/>
  <c r="AA288" i="3" s="1"/>
  <c r="E289" i="3"/>
  <c r="D289" i="3"/>
  <c r="R286" i="3"/>
  <c r="W286" i="3" s="1"/>
  <c r="H287" i="3"/>
  <c r="C289" i="3" l="1"/>
  <c r="B289" i="3" s="1"/>
  <c r="S289" i="3"/>
  <c r="AA289" i="3" s="1"/>
  <c r="R287" i="3"/>
  <c r="W287" i="3" s="1"/>
  <c r="H288" i="3"/>
  <c r="E290" i="3"/>
  <c r="D290" i="3"/>
  <c r="C290" i="3" l="1"/>
  <c r="B290" i="3" s="1"/>
  <c r="R288" i="3"/>
  <c r="W288" i="3" s="1"/>
  <c r="H289" i="3"/>
  <c r="S290" i="3"/>
  <c r="AA290" i="3" s="1"/>
  <c r="E291" i="3"/>
  <c r="D291" i="3"/>
  <c r="C291" i="3" l="1"/>
  <c r="E292" i="3"/>
  <c r="D292" i="3"/>
  <c r="S291" i="3"/>
  <c r="AA291" i="3" s="1"/>
  <c r="R289" i="3"/>
  <c r="W289" i="3" s="1"/>
  <c r="H290" i="3"/>
  <c r="C292" i="3" l="1"/>
  <c r="R290" i="3"/>
  <c r="W290" i="3" s="1"/>
  <c r="H291" i="3"/>
  <c r="B291" i="3"/>
  <c r="S292" i="3"/>
  <c r="AA292" i="3" s="1"/>
  <c r="E293" i="3"/>
  <c r="D293" i="3"/>
  <c r="C293" i="3" l="1"/>
  <c r="E294" i="3"/>
  <c r="D294" i="3"/>
  <c r="S293" i="3"/>
  <c r="AA293" i="3" s="1"/>
  <c r="R291" i="3"/>
  <c r="W291" i="3" s="1"/>
  <c r="H292" i="3"/>
  <c r="B292" i="3"/>
  <c r="C294" i="3" l="1"/>
  <c r="R292" i="3"/>
  <c r="W292" i="3" s="1"/>
  <c r="B293" i="3"/>
  <c r="H293" i="3" s="1"/>
  <c r="S294" i="3"/>
  <c r="AA294" i="3" s="1"/>
  <c r="E295" i="3"/>
  <c r="D295" i="3"/>
  <c r="C295" i="3" l="1"/>
  <c r="E296" i="3"/>
  <c r="D296" i="3"/>
  <c r="R293" i="3"/>
  <c r="W293" i="3" s="1"/>
  <c r="S295" i="3"/>
  <c r="AA295" i="3" s="1"/>
  <c r="B294" i="3"/>
  <c r="H294" i="3" s="1"/>
  <c r="C296" i="3" l="1"/>
  <c r="R294" i="3"/>
  <c r="W294" i="3" s="1"/>
  <c r="H295" i="3"/>
  <c r="B295" i="3"/>
  <c r="S296" i="3"/>
  <c r="AA296" i="3" s="1"/>
  <c r="E297" i="3"/>
  <c r="D297" i="3"/>
  <c r="C297" i="3" l="1"/>
  <c r="E298" i="3"/>
  <c r="D298" i="3"/>
  <c r="S297" i="3"/>
  <c r="AA297" i="3" s="1"/>
  <c r="R295" i="3"/>
  <c r="W295" i="3" s="1"/>
  <c r="H296" i="3"/>
  <c r="B296" i="3"/>
  <c r="C298" i="3" l="1"/>
  <c r="R296" i="3"/>
  <c r="W296" i="3" s="1"/>
  <c r="S298" i="3"/>
  <c r="AA298" i="3" s="1"/>
  <c r="E299" i="3"/>
  <c r="D299" i="3"/>
  <c r="B297" i="3"/>
  <c r="H297" i="3" s="1"/>
  <c r="C299" i="3" l="1"/>
  <c r="S299" i="3"/>
  <c r="AA299" i="3" s="1"/>
  <c r="R297" i="3"/>
  <c r="W297" i="3" s="1"/>
  <c r="E300" i="3"/>
  <c r="D300" i="3"/>
  <c r="B298" i="3"/>
  <c r="H298" i="3" s="1"/>
  <c r="C300" i="3" l="1"/>
  <c r="S300" i="3"/>
  <c r="AA300" i="3" s="1"/>
  <c r="E301" i="3"/>
  <c r="D301" i="3"/>
  <c r="R298" i="3"/>
  <c r="W298" i="3" s="1"/>
  <c r="H299" i="3"/>
  <c r="B299" i="3"/>
  <c r="B300" i="3" l="1"/>
  <c r="C301" i="3"/>
  <c r="S301" i="3"/>
  <c r="AA301" i="3" s="1"/>
  <c r="E302" i="3"/>
  <c r="D302" i="3"/>
  <c r="R299" i="3"/>
  <c r="W299" i="3" s="1"/>
  <c r="H300" i="3"/>
  <c r="B301" i="3" l="1"/>
  <c r="C302" i="3"/>
  <c r="S302" i="3"/>
  <c r="AA302" i="3" s="1"/>
  <c r="E303" i="3"/>
  <c r="D303" i="3"/>
  <c r="R300" i="3"/>
  <c r="W300" i="3" s="1"/>
  <c r="H301" i="3"/>
  <c r="B302" i="3" l="1"/>
  <c r="C303" i="3"/>
  <c r="R301" i="3"/>
  <c r="W301" i="3" s="1"/>
  <c r="H302" i="3"/>
  <c r="E304" i="3"/>
  <c r="D304" i="3"/>
  <c r="S303" i="3"/>
  <c r="AA303" i="3" s="1"/>
  <c r="C304" i="3" l="1"/>
  <c r="S304" i="3"/>
  <c r="AA304" i="3" s="1"/>
  <c r="E305" i="3"/>
  <c r="D305" i="3"/>
  <c r="B303" i="3"/>
  <c r="R302" i="3"/>
  <c r="W302" i="3" s="1"/>
  <c r="B304" i="3" l="1"/>
  <c r="C305" i="3"/>
  <c r="B305" i="3" s="1"/>
  <c r="H303" i="3"/>
  <c r="H304" i="3" s="1"/>
  <c r="E306" i="3"/>
  <c r="D306" i="3"/>
  <c r="S305" i="3"/>
  <c r="AA305" i="3" s="1"/>
  <c r="C306" i="3" l="1"/>
  <c r="R303" i="3"/>
  <c r="W303" i="3" s="1"/>
  <c r="R304" i="3"/>
  <c r="W304" i="3" s="1"/>
  <c r="H305" i="3"/>
  <c r="S306" i="3"/>
  <c r="AA306" i="3" s="1"/>
  <c r="E307" i="3"/>
  <c r="D307" i="3"/>
  <c r="C307" i="3" l="1"/>
  <c r="S307" i="3"/>
  <c r="AA307" i="3" s="1"/>
  <c r="R305" i="3"/>
  <c r="W305" i="3" s="1"/>
  <c r="H306" i="3"/>
  <c r="E308" i="3"/>
  <c r="D308" i="3"/>
  <c r="B306" i="3"/>
  <c r="C308" i="3" l="1"/>
  <c r="E309" i="3"/>
  <c r="D309" i="3"/>
  <c r="S308" i="3"/>
  <c r="AA308" i="3" s="1"/>
  <c r="R306" i="3"/>
  <c r="W306" i="3" s="1"/>
  <c r="H307" i="3"/>
  <c r="B307" i="3"/>
  <c r="C309" i="3" l="1"/>
  <c r="R307" i="3"/>
  <c r="W307" i="3" s="1"/>
  <c r="S309" i="3"/>
  <c r="AA309" i="3" s="1"/>
  <c r="E310" i="3"/>
  <c r="D310" i="3"/>
  <c r="B308" i="3"/>
  <c r="H308" i="3" s="1"/>
  <c r="C310" i="3" l="1"/>
  <c r="S310" i="3"/>
  <c r="AA310" i="3" s="1"/>
  <c r="R308" i="3"/>
  <c r="W308" i="3" s="1"/>
  <c r="E311" i="3"/>
  <c r="D311" i="3"/>
  <c r="B309" i="3"/>
  <c r="H309" i="3" s="1"/>
  <c r="C311" i="3" l="1"/>
  <c r="S311" i="3"/>
  <c r="AA311" i="3" s="1"/>
  <c r="E312" i="3"/>
  <c r="D312" i="3"/>
  <c r="R309" i="3"/>
  <c r="W309" i="3" s="1"/>
  <c r="H310" i="3"/>
  <c r="B310" i="3"/>
  <c r="B311" i="3" l="1"/>
  <c r="C312" i="3"/>
  <c r="S312" i="3"/>
  <c r="AA312" i="3" s="1"/>
  <c r="E313" i="3"/>
  <c r="D313" i="3"/>
  <c r="R310" i="3"/>
  <c r="W310" i="3" s="1"/>
  <c r="H311" i="3"/>
  <c r="B312" i="3" l="1"/>
  <c r="C313" i="3"/>
  <c r="S313" i="3"/>
  <c r="AA313" i="3" s="1"/>
  <c r="E314" i="3"/>
  <c r="D314" i="3"/>
  <c r="R311" i="3"/>
  <c r="W311" i="3" s="1"/>
  <c r="H312" i="3"/>
  <c r="B313" i="3" l="1"/>
  <c r="C314" i="3"/>
  <c r="B314" i="3" s="1"/>
  <c r="S314" i="3"/>
  <c r="AA314" i="3" s="1"/>
  <c r="E315" i="3"/>
  <c r="D315" i="3"/>
  <c r="R312" i="3"/>
  <c r="W312" i="3" s="1"/>
  <c r="H313" i="3"/>
  <c r="C315" i="3" l="1"/>
  <c r="B315" i="3" s="1"/>
  <c r="S315" i="3"/>
  <c r="AA315" i="3" s="1"/>
  <c r="E316" i="3"/>
  <c r="D316" i="3"/>
  <c r="R313" i="3"/>
  <c r="W313" i="3" s="1"/>
  <c r="H314" i="3"/>
  <c r="C316" i="3" l="1"/>
  <c r="B316" i="3" s="1"/>
  <c r="S316" i="3"/>
  <c r="AA316" i="3" s="1"/>
  <c r="E317" i="3"/>
  <c r="D317" i="3"/>
  <c r="R314" i="3"/>
  <c r="W314" i="3" s="1"/>
  <c r="H315" i="3"/>
  <c r="C317" i="3" l="1"/>
  <c r="B317" i="3" s="1"/>
  <c r="S317" i="3"/>
  <c r="AA317" i="3" s="1"/>
  <c r="E318" i="3"/>
  <c r="D318" i="3"/>
  <c r="R315" i="3"/>
  <c r="W315" i="3" s="1"/>
  <c r="H316" i="3"/>
  <c r="C318" i="3" l="1"/>
  <c r="B318" i="3" s="1"/>
  <c r="S318" i="3"/>
  <c r="AA318" i="3" s="1"/>
  <c r="E319" i="3"/>
  <c r="D319" i="3"/>
  <c r="R316" i="3"/>
  <c r="W316" i="3" s="1"/>
  <c r="H317" i="3"/>
  <c r="C319" i="3" l="1"/>
  <c r="B319" i="3" s="1"/>
  <c r="E320" i="3"/>
  <c r="D320" i="3"/>
  <c r="S319" i="3"/>
  <c r="AA319" i="3" s="1"/>
  <c r="R317" i="3"/>
  <c r="W317" i="3" s="1"/>
  <c r="H318" i="3"/>
  <c r="C320" i="3" l="1"/>
  <c r="R318" i="3"/>
  <c r="W318" i="3" s="1"/>
  <c r="H319" i="3"/>
  <c r="S320" i="3"/>
  <c r="AA320" i="3" s="1"/>
  <c r="E321" i="3"/>
  <c r="D321" i="3"/>
  <c r="C321" i="3" l="1"/>
  <c r="S321" i="3"/>
  <c r="AA321" i="3" s="1"/>
  <c r="R319" i="3"/>
  <c r="W319" i="3" s="1"/>
  <c r="H320" i="3"/>
  <c r="E322" i="3"/>
  <c r="D322" i="3"/>
  <c r="B320" i="3"/>
  <c r="B321" i="3" l="1"/>
  <c r="C322" i="3"/>
  <c r="S322" i="3"/>
  <c r="AA322" i="3" s="1"/>
  <c r="E323" i="3"/>
  <c r="D323" i="3"/>
  <c r="R320" i="3"/>
  <c r="W320" i="3" s="1"/>
  <c r="H321" i="3"/>
  <c r="B322" i="3" l="1"/>
  <c r="C323" i="3"/>
  <c r="S323" i="3"/>
  <c r="AA323" i="3" s="1"/>
  <c r="R321" i="3"/>
  <c r="W321" i="3" s="1"/>
  <c r="H322" i="3"/>
  <c r="E324" i="3"/>
  <c r="D324" i="3"/>
  <c r="B323" i="3" l="1"/>
  <c r="C324" i="3"/>
  <c r="R322" i="3"/>
  <c r="W322" i="3" s="1"/>
  <c r="H323" i="3"/>
  <c r="S324" i="3"/>
  <c r="AA324" i="3" s="1"/>
  <c r="E325" i="3"/>
  <c r="D325" i="3"/>
  <c r="C325" i="3" s="1"/>
  <c r="B324" i="3"/>
  <c r="E326" i="3" l="1"/>
  <c r="D326" i="3"/>
  <c r="S325" i="3"/>
  <c r="AA325" i="3" s="1"/>
  <c r="R323" i="3"/>
  <c r="W323" i="3" s="1"/>
  <c r="H324" i="3"/>
  <c r="C326" i="3" l="1"/>
  <c r="R324" i="3"/>
  <c r="W324" i="3" s="1"/>
  <c r="H325" i="3"/>
  <c r="S326" i="3"/>
  <c r="AA326" i="3" s="1"/>
  <c r="E327" i="3"/>
  <c r="D327" i="3"/>
  <c r="B325" i="3"/>
  <c r="C327" i="3" l="1"/>
  <c r="R325" i="3"/>
  <c r="W325" i="3" s="1"/>
  <c r="H326" i="3"/>
  <c r="S327" i="3"/>
  <c r="AA327" i="3" s="1"/>
  <c r="E328" i="3"/>
  <c r="D328" i="3"/>
  <c r="B326" i="3"/>
  <c r="C328" i="3" l="1"/>
  <c r="E329" i="3"/>
  <c r="D329" i="3"/>
  <c r="R326" i="3"/>
  <c r="W326" i="3" s="1"/>
  <c r="H327" i="3"/>
  <c r="S328" i="3"/>
  <c r="AA328" i="3" s="1"/>
  <c r="B327" i="3"/>
  <c r="C329" i="3" l="1"/>
  <c r="B328" i="3"/>
  <c r="S329" i="3"/>
  <c r="AA329" i="3" s="1"/>
  <c r="R327" i="3"/>
  <c r="W327" i="3" s="1"/>
  <c r="H328" i="3"/>
  <c r="E330" i="3"/>
  <c r="D330" i="3"/>
  <c r="C330" i="3" l="1"/>
  <c r="S330" i="3"/>
  <c r="AA330" i="3" s="1"/>
  <c r="E331" i="3"/>
  <c r="D331" i="3"/>
  <c r="R328" i="3"/>
  <c r="W328" i="3" s="1"/>
  <c r="H329" i="3"/>
  <c r="B329" i="3"/>
  <c r="B330" i="3" s="1"/>
  <c r="C331" i="3" l="1"/>
  <c r="B331" i="3" s="1"/>
  <c r="S331" i="3"/>
  <c r="AA331" i="3" s="1"/>
  <c r="E332" i="3"/>
  <c r="D332" i="3"/>
  <c r="R329" i="3"/>
  <c r="W329" i="3" s="1"/>
  <c r="H330" i="3"/>
  <c r="C332" i="3" l="1"/>
  <c r="B332" i="3" s="1"/>
  <c r="S332" i="3"/>
  <c r="AA332" i="3" s="1"/>
  <c r="E333" i="3"/>
  <c r="D333" i="3"/>
  <c r="R330" i="3"/>
  <c r="W330" i="3" s="1"/>
  <c r="H331" i="3"/>
  <c r="C333" i="3" l="1"/>
  <c r="B333" i="3" s="1"/>
  <c r="E334" i="3"/>
  <c r="D334" i="3"/>
  <c r="S333" i="3"/>
  <c r="AA333" i="3" s="1"/>
  <c r="R331" i="3"/>
  <c r="W331" i="3" s="1"/>
  <c r="H332" i="3"/>
  <c r="C334" i="3" l="1"/>
  <c r="R332" i="3"/>
  <c r="W332" i="3" s="1"/>
  <c r="H333" i="3"/>
  <c r="S334" i="3"/>
  <c r="AA334" i="3" s="1"/>
  <c r="E335" i="3"/>
  <c r="D335" i="3"/>
  <c r="C335" i="3" l="1"/>
  <c r="D336" i="3"/>
  <c r="E336" i="3"/>
  <c r="S335" i="3"/>
  <c r="AA335" i="3" s="1"/>
  <c r="R333" i="3"/>
  <c r="W333" i="3" s="1"/>
  <c r="B334" i="3"/>
  <c r="H334" i="3" s="1"/>
  <c r="C336" i="3" l="1"/>
  <c r="R334" i="3"/>
  <c r="W334" i="3" s="1"/>
  <c r="H335" i="3"/>
  <c r="E337" i="3"/>
  <c r="D337" i="3"/>
  <c r="S336" i="3"/>
  <c r="AA336" i="3" s="1"/>
  <c r="B335" i="3"/>
  <c r="C337" i="3" l="1"/>
  <c r="S337" i="3"/>
  <c r="AA337" i="3" s="1"/>
  <c r="E338" i="3"/>
  <c r="D338" i="3"/>
  <c r="R335" i="3"/>
  <c r="W335" i="3" s="1"/>
  <c r="H336" i="3"/>
  <c r="B336" i="3"/>
  <c r="C338" i="3" l="1"/>
  <c r="E339" i="3"/>
  <c r="D339" i="3"/>
  <c r="R336" i="3"/>
  <c r="W336" i="3" s="1"/>
  <c r="H337" i="3"/>
  <c r="S338" i="3"/>
  <c r="AA338" i="3" s="1"/>
  <c r="B337" i="3"/>
  <c r="B338" i="3" l="1"/>
  <c r="C339" i="3"/>
  <c r="R337" i="3"/>
  <c r="W337" i="3" s="1"/>
  <c r="H338" i="3"/>
  <c r="S339" i="3"/>
  <c r="AA339" i="3" s="1"/>
  <c r="E340" i="3"/>
  <c r="D340" i="3"/>
  <c r="C340" i="3" l="1"/>
  <c r="B339" i="3"/>
  <c r="E341" i="3"/>
  <c r="D341" i="3"/>
  <c r="S340" i="3"/>
  <c r="AA340" i="3" s="1"/>
  <c r="R338" i="3"/>
  <c r="W338" i="3" s="1"/>
  <c r="H339" i="3"/>
  <c r="C341" i="3" l="1"/>
  <c r="R339" i="3"/>
  <c r="W339" i="3" s="1"/>
  <c r="H340" i="3"/>
  <c r="B340" i="3"/>
  <c r="S341" i="3"/>
  <c r="AA341" i="3" s="1"/>
  <c r="E342" i="3"/>
  <c r="D342" i="3"/>
  <c r="C342" i="3" l="1"/>
  <c r="S342" i="3"/>
  <c r="AA342" i="3" s="1"/>
  <c r="R340" i="3"/>
  <c r="W340" i="3" s="1"/>
  <c r="H341" i="3"/>
  <c r="E343" i="3"/>
  <c r="D343" i="3"/>
  <c r="B341" i="3"/>
  <c r="C343" i="3" l="1"/>
  <c r="S343" i="3"/>
  <c r="AA343" i="3" s="1"/>
  <c r="D344" i="3"/>
  <c r="E344" i="3"/>
  <c r="R341" i="3"/>
  <c r="W341" i="3" s="1"/>
  <c r="H342" i="3"/>
  <c r="B342" i="3"/>
  <c r="B343" i="3" l="1"/>
  <c r="C344" i="3"/>
  <c r="S344" i="3"/>
  <c r="AA344" i="3" s="1"/>
  <c r="E345" i="3"/>
  <c r="D345" i="3"/>
  <c r="R342" i="3"/>
  <c r="W342" i="3" s="1"/>
  <c r="H343" i="3"/>
  <c r="B344" i="3" l="1"/>
  <c r="C345" i="3"/>
  <c r="E346" i="3"/>
  <c r="D346" i="3"/>
  <c r="S345" i="3"/>
  <c r="AA345" i="3" s="1"/>
  <c r="R343" i="3"/>
  <c r="W343" i="3" s="1"/>
  <c r="H344" i="3"/>
  <c r="B345" i="3" l="1"/>
  <c r="C346" i="3"/>
  <c r="R344" i="3"/>
  <c r="W344" i="3" s="1"/>
  <c r="H345" i="3"/>
  <c r="S346" i="3"/>
  <c r="AA346" i="3" s="1"/>
  <c r="E347" i="3"/>
  <c r="D347" i="3"/>
  <c r="C347" i="3" l="1"/>
  <c r="E348" i="3"/>
  <c r="D348" i="3"/>
  <c r="S347" i="3"/>
  <c r="AA347" i="3" s="1"/>
  <c r="R345" i="3"/>
  <c r="W345" i="3" s="1"/>
  <c r="H346" i="3"/>
  <c r="B346" i="3"/>
  <c r="B347" i="3" l="1"/>
  <c r="C348" i="3"/>
  <c r="R346" i="3"/>
  <c r="W346" i="3" s="1"/>
  <c r="H347" i="3"/>
  <c r="S348" i="3"/>
  <c r="AA348" i="3" s="1"/>
  <c r="E349" i="3"/>
  <c r="D349" i="3"/>
  <c r="C349" i="3" s="1"/>
  <c r="B348" i="3"/>
  <c r="S349" i="3" l="1"/>
  <c r="AA349" i="3" s="1"/>
  <c r="R347" i="3"/>
  <c r="W347" i="3" s="1"/>
  <c r="H348" i="3"/>
  <c r="E350" i="3"/>
  <c r="D350" i="3"/>
  <c r="C350" i="3" l="1"/>
  <c r="S350" i="3"/>
  <c r="AA350" i="3" s="1"/>
  <c r="E351" i="3"/>
  <c r="D351" i="3"/>
  <c r="R348" i="3"/>
  <c r="W348" i="3" s="1"/>
  <c r="H349" i="3"/>
  <c r="B349" i="3"/>
  <c r="C351" i="3" l="1"/>
  <c r="B350" i="3"/>
  <c r="S351" i="3"/>
  <c r="AA351" i="3" s="1"/>
  <c r="D352" i="3"/>
  <c r="E352" i="3"/>
  <c r="R349" i="3"/>
  <c r="W349" i="3" s="1"/>
  <c r="H350" i="3"/>
  <c r="B351" i="3" l="1"/>
  <c r="C352" i="3"/>
  <c r="E353" i="3"/>
  <c r="D353" i="3"/>
  <c r="S352" i="3"/>
  <c r="AA352" i="3" s="1"/>
  <c r="R350" i="3"/>
  <c r="W350" i="3" s="1"/>
  <c r="H351" i="3"/>
  <c r="B352" i="3" l="1"/>
  <c r="C353" i="3"/>
  <c r="R351" i="3"/>
  <c r="W351" i="3" s="1"/>
  <c r="H352" i="3"/>
  <c r="S353" i="3"/>
  <c r="AA353" i="3" s="1"/>
  <c r="E354" i="3"/>
  <c r="D354" i="3"/>
  <c r="C354" i="3" s="1"/>
  <c r="S354" i="3" l="1"/>
  <c r="AA354" i="3" s="1"/>
  <c r="R352" i="3"/>
  <c r="W352" i="3" s="1"/>
  <c r="H353" i="3"/>
  <c r="E355" i="3"/>
  <c r="D355" i="3"/>
  <c r="B353" i="3"/>
  <c r="C355" i="3" l="1"/>
  <c r="S355" i="3"/>
  <c r="AA355" i="3" s="1"/>
  <c r="E356" i="3"/>
  <c r="D356" i="3"/>
  <c r="R353" i="3"/>
  <c r="W353" i="3" s="1"/>
  <c r="B354" i="3"/>
  <c r="H354" i="3" s="1"/>
  <c r="C356" i="3" l="1"/>
  <c r="B355" i="3"/>
  <c r="D357" i="3"/>
  <c r="E357" i="3"/>
  <c r="S356" i="3"/>
  <c r="AA356" i="3" s="1"/>
  <c r="R354" i="3"/>
  <c r="W354" i="3" s="1"/>
  <c r="H355" i="3"/>
  <c r="B356" i="3" l="1"/>
  <c r="C357" i="3"/>
  <c r="R355" i="3"/>
  <c r="W355" i="3" s="1"/>
  <c r="H356" i="3"/>
  <c r="D358" i="3"/>
  <c r="E358" i="3"/>
  <c r="S357" i="3"/>
  <c r="AA357" i="3" s="1"/>
  <c r="C358" i="3" l="1"/>
  <c r="D359" i="3"/>
  <c r="E359" i="3"/>
  <c r="S358" i="3"/>
  <c r="AA358" i="3" s="1"/>
  <c r="R356" i="3"/>
  <c r="W356" i="3" s="1"/>
  <c r="B357" i="3"/>
  <c r="H357" i="3" s="1"/>
  <c r="C359" i="3" l="1"/>
  <c r="R357" i="3"/>
  <c r="W357" i="3" s="1"/>
  <c r="D360" i="3"/>
  <c r="E360" i="3"/>
  <c r="S359" i="3"/>
  <c r="AA359" i="3" s="1"/>
  <c r="B358" i="3"/>
  <c r="H358" i="3" s="1"/>
  <c r="C360" i="3" l="1"/>
  <c r="D361" i="3"/>
  <c r="E361" i="3"/>
  <c r="S360" i="3"/>
  <c r="AA360" i="3" s="1"/>
  <c r="R358" i="3"/>
  <c r="W358" i="3" s="1"/>
  <c r="H359" i="3"/>
  <c r="B359" i="3"/>
  <c r="C361" i="3" l="1"/>
  <c r="R359" i="3"/>
  <c r="W359" i="3" s="1"/>
  <c r="H360" i="3"/>
  <c r="B360" i="3"/>
  <c r="D362" i="3"/>
  <c r="E362" i="3"/>
  <c r="S361" i="3"/>
  <c r="AA361" i="3" s="1"/>
  <c r="C362" i="3" l="1"/>
  <c r="D363" i="3"/>
  <c r="E363" i="3"/>
  <c r="S362" i="3"/>
  <c r="AA362" i="3" s="1"/>
  <c r="R360" i="3"/>
  <c r="W360" i="3" s="1"/>
  <c r="H361" i="3"/>
  <c r="B361" i="3"/>
  <c r="B362" i="3" l="1"/>
  <c r="C363" i="3"/>
  <c r="R361" i="3"/>
  <c r="W361" i="3" s="1"/>
  <c r="H362" i="3"/>
  <c r="D364" i="3"/>
  <c r="E364" i="3"/>
  <c r="S363" i="3"/>
  <c r="AA363" i="3" s="1"/>
  <c r="C364" i="3" l="1"/>
  <c r="D365" i="3"/>
  <c r="E365" i="3"/>
  <c r="S364" i="3"/>
  <c r="AA364" i="3" s="1"/>
  <c r="R362" i="3"/>
  <c r="W362" i="3" s="1"/>
  <c r="B363" i="3"/>
  <c r="B364" i="3" s="1"/>
  <c r="H363" i="3" l="1"/>
  <c r="R363" i="3" s="1"/>
  <c r="W363" i="3" s="1"/>
  <c r="C365" i="3"/>
  <c r="D366" i="3"/>
  <c r="E366" i="3"/>
  <c r="S365" i="3"/>
  <c r="AA365" i="3" s="1"/>
  <c r="H364" i="3" l="1"/>
  <c r="R364" i="3" s="1"/>
  <c r="W364" i="3" s="1"/>
  <c r="C366" i="3"/>
  <c r="D367" i="3"/>
  <c r="E367" i="3"/>
  <c r="S366" i="3"/>
  <c r="AA366" i="3" s="1"/>
  <c r="B365" i="3"/>
  <c r="H365" i="3" l="1"/>
  <c r="R365" i="3" s="1"/>
  <c r="W365" i="3" s="1"/>
  <c r="C367" i="3"/>
  <c r="D368" i="3"/>
  <c r="E368" i="3"/>
  <c r="S367" i="3"/>
  <c r="AA367" i="3" s="1"/>
  <c r="B366" i="3"/>
  <c r="H366" i="3" l="1"/>
  <c r="R366" i="3" s="1"/>
  <c r="W366" i="3" s="1"/>
  <c r="C368" i="3"/>
  <c r="D369" i="3"/>
  <c r="E369" i="3"/>
  <c r="S368" i="3"/>
  <c r="AA368" i="3" s="1"/>
  <c r="B367" i="3"/>
  <c r="C369" i="3" l="1"/>
  <c r="H367" i="3"/>
  <c r="R367" i="3" s="1"/>
  <c r="W367" i="3" s="1"/>
  <c r="D370" i="3"/>
  <c r="E370" i="3"/>
  <c r="S369" i="3"/>
  <c r="AA369" i="3" s="1"/>
  <c r="B368" i="3"/>
  <c r="H368" i="3" l="1"/>
  <c r="H369" i="3" s="1"/>
  <c r="C370" i="3"/>
  <c r="D371" i="3"/>
  <c r="E371" i="3"/>
  <c r="S370" i="3"/>
  <c r="AA370" i="3" s="1"/>
  <c r="B369" i="3"/>
  <c r="R368" i="3" l="1"/>
  <c r="W368" i="3" s="1"/>
  <c r="C371" i="3"/>
  <c r="R369" i="3"/>
  <c r="W369" i="3" s="1"/>
  <c r="H370" i="3"/>
  <c r="B370" i="3"/>
  <c r="D372" i="3"/>
  <c r="E372" i="3"/>
  <c r="S371" i="3"/>
  <c r="AA371" i="3" s="1"/>
  <c r="C372" i="3" l="1"/>
  <c r="D373" i="3"/>
  <c r="E373" i="3"/>
  <c r="S372" i="3"/>
  <c r="AA372" i="3" s="1"/>
  <c r="R370" i="3"/>
  <c r="W370" i="3" s="1"/>
  <c r="H371" i="3"/>
  <c r="B371" i="3"/>
  <c r="C373" i="3" l="1"/>
  <c r="R371" i="3"/>
  <c r="W371" i="3" s="1"/>
  <c r="H372" i="3"/>
  <c r="B372" i="3"/>
  <c r="D374" i="3"/>
  <c r="E374" i="3"/>
  <c r="S373" i="3"/>
  <c r="AA373" i="3" s="1"/>
  <c r="C374" i="3" l="1"/>
  <c r="D375" i="3"/>
  <c r="E375" i="3"/>
  <c r="S374" i="3"/>
  <c r="AA374" i="3" s="1"/>
  <c r="R372" i="3"/>
  <c r="W372" i="3" s="1"/>
  <c r="H373" i="3"/>
  <c r="B373" i="3"/>
  <c r="B374" i="3" l="1"/>
  <c r="C375" i="3"/>
  <c r="R373" i="3"/>
  <c r="W373" i="3" s="1"/>
  <c r="H374" i="3"/>
  <c r="D376" i="3"/>
  <c r="E376" i="3"/>
  <c r="S375" i="3"/>
  <c r="AA375" i="3" s="1"/>
  <c r="C376" i="3" l="1"/>
  <c r="D377" i="3"/>
  <c r="E377" i="3"/>
  <c r="S376" i="3"/>
  <c r="AA376" i="3" s="1"/>
  <c r="R374" i="3"/>
  <c r="W374" i="3" s="1"/>
  <c r="H375" i="3"/>
  <c r="B375" i="3"/>
  <c r="B376" i="3" l="1"/>
  <c r="C377" i="3"/>
  <c r="R375" i="3"/>
  <c r="W375" i="3" s="1"/>
  <c r="H376" i="3"/>
  <c r="D378" i="3"/>
  <c r="E378" i="3"/>
  <c r="S377" i="3"/>
  <c r="AA377" i="3" s="1"/>
  <c r="C378" i="3" l="1"/>
  <c r="D379" i="3"/>
  <c r="E379" i="3"/>
  <c r="S378" i="3"/>
  <c r="AA378" i="3" s="1"/>
  <c r="R376" i="3"/>
  <c r="W376" i="3" s="1"/>
  <c r="H377" i="3"/>
  <c r="B377" i="3"/>
  <c r="B378" i="3" l="1"/>
  <c r="C379" i="3"/>
  <c r="R377" i="3"/>
  <c r="W377" i="3" s="1"/>
  <c r="H378" i="3"/>
  <c r="D380" i="3"/>
  <c r="E380" i="3"/>
  <c r="S379" i="3"/>
  <c r="AA379" i="3" s="1"/>
  <c r="C380" i="3" l="1"/>
  <c r="D381" i="3"/>
  <c r="E381" i="3"/>
  <c r="S380" i="3"/>
  <c r="AA380" i="3" s="1"/>
  <c r="R378" i="3"/>
  <c r="W378" i="3" s="1"/>
  <c r="B379" i="3"/>
  <c r="H379" i="3" s="1"/>
  <c r="B380" i="3" l="1"/>
  <c r="C381" i="3"/>
  <c r="R379" i="3"/>
  <c r="W379" i="3" s="1"/>
  <c r="H380" i="3"/>
  <c r="D382" i="3"/>
  <c r="E382" i="3"/>
  <c r="S381" i="3"/>
  <c r="AA381" i="3" s="1"/>
  <c r="C382" i="3" l="1"/>
  <c r="D383" i="3"/>
  <c r="E383" i="3"/>
  <c r="S382" i="3"/>
  <c r="AA382" i="3" s="1"/>
  <c r="R380" i="3"/>
  <c r="W380" i="3" s="1"/>
  <c r="H381" i="3"/>
  <c r="B381" i="3"/>
  <c r="B382" i="3" l="1"/>
  <c r="C383" i="3"/>
  <c r="R381" i="3"/>
  <c r="W381" i="3" s="1"/>
  <c r="H382" i="3"/>
  <c r="D384" i="3"/>
  <c r="E384" i="3"/>
  <c r="S383" i="3"/>
  <c r="AA383" i="3" s="1"/>
  <c r="C384" i="3" l="1"/>
  <c r="D385" i="3"/>
  <c r="E385" i="3"/>
  <c r="S384" i="3"/>
  <c r="AA384" i="3" s="1"/>
  <c r="R382" i="3"/>
  <c r="W382" i="3" s="1"/>
  <c r="H383" i="3"/>
  <c r="B383" i="3"/>
  <c r="B384" i="3" l="1"/>
  <c r="C385" i="3"/>
  <c r="R383" i="3"/>
  <c r="W383" i="3" s="1"/>
  <c r="H384" i="3"/>
  <c r="D386" i="3"/>
  <c r="E386" i="3"/>
  <c r="S385" i="3"/>
  <c r="AA385" i="3" s="1"/>
  <c r="C386" i="3" l="1"/>
  <c r="D387" i="3"/>
  <c r="E387" i="3"/>
  <c r="S386" i="3"/>
  <c r="AA386" i="3" s="1"/>
  <c r="R384" i="3"/>
  <c r="W384" i="3" s="1"/>
  <c r="H385" i="3"/>
  <c r="B385" i="3"/>
  <c r="B386" i="3" l="1"/>
  <c r="C387" i="3"/>
  <c r="R385" i="3"/>
  <c r="W385" i="3" s="1"/>
  <c r="H386" i="3"/>
  <c r="D388" i="3"/>
  <c r="E388" i="3"/>
  <c r="S387" i="3"/>
  <c r="AA387" i="3" s="1"/>
  <c r="C388" i="3" l="1"/>
  <c r="D389" i="3"/>
  <c r="E389" i="3"/>
  <c r="S388" i="3"/>
  <c r="AA388" i="3" s="1"/>
  <c r="R386" i="3"/>
  <c r="W386" i="3" s="1"/>
  <c r="H387" i="3"/>
  <c r="B387" i="3"/>
  <c r="B388" i="3" l="1"/>
  <c r="C389" i="3"/>
  <c r="R387" i="3"/>
  <c r="W387" i="3" s="1"/>
  <c r="H388" i="3"/>
  <c r="D390" i="3"/>
  <c r="E390" i="3"/>
  <c r="S389" i="3"/>
  <c r="AA389" i="3" s="1"/>
  <c r="C390" i="3" l="1"/>
  <c r="D391" i="3"/>
  <c r="E391" i="3"/>
  <c r="S390" i="3"/>
  <c r="AA390" i="3" s="1"/>
  <c r="R388" i="3"/>
  <c r="W388" i="3" s="1"/>
  <c r="H389" i="3"/>
  <c r="B389" i="3"/>
  <c r="B390" i="3" l="1"/>
  <c r="C391" i="3"/>
  <c r="R389" i="3"/>
  <c r="W389" i="3" s="1"/>
  <c r="H390" i="3"/>
  <c r="D392" i="3"/>
  <c r="E392" i="3"/>
  <c r="S391" i="3"/>
  <c r="AA391" i="3" s="1"/>
  <c r="C392" i="3" l="1"/>
  <c r="D393" i="3"/>
  <c r="E393" i="3"/>
  <c r="S392" i="3"/>
  <c r="AA392" i="3" s="1"/>
  <c r="R390" i="3"/>
  <c r="W390" i="3" s="1"/>
  <c r="H391" i="3"/>
  <c r="B391" i="3"/>
  <c r="B392" i="3" l="1"/>
  <c r="C393" i="3"/>
  <c r="R391" i="3"/>
  <c r="W391" i="3" s="1"/>
  <c r="H392" i="3"/>
  <c r="D394" i="3"/>
  <c r="E394" i="3"/>
  <c r="S393" i="3"/>
  <c r="AA393" i="3" s="1"/>
  <c r="C394" i="3" l="1"/>
  <c r="D395" i="3"/>
  <c r="E395" i="3"/>
  <c r="S394" i="3"/>
  <c r="AA394" i="3" s="1"/>
  <c r="R392" i="3"/>
  <c r="W392" i="3" s="1"/>
  <c r="B393" i="3"/>
  <c r="B394" i="3" l="1"/>
  <c r="H393" i="3"/>
  <c r="R393" i="3" s="1"/>
  <c r="W393" i="3" s="1"/>
  <c r="C395" i="3"/>
  <c r="D396" i="3"/>
  <c r="E396" i="3"/>
  <c r="S395" i="3"/>
  <c r="AA395" i="3" s="1"/>
  <c r="H394" i="3" l="1"/>
  <c r="R394" i="3" s="1"/>
  <c r="W394" i="3" s="1"/>
  <c r="C396" i="3"/>
  <c r="D397" i="3"/>
  <c r="E397" i="3"/>
  <c r="S396" i="3"/>
  <c r="AA396" i="3" s="1"/>
  <c r="B395" i="3"/>
  <c r="B396" i="3" l="1"/>
  <c r="H395" i="3"/>
  <c r="R395" i="3" s="1"/>
  <c r="W395" i="3" s="1"/>
  <c r="C397" i="3"/>
  <c r="D398" i="3"/>
  <c r="E398" i="3"/>
  <c r="S397" i="3"/>
  <c r="AA397" i="3" s="1"/>
  <c r="H396" i="3" l="1"/>
  <c r="R396" i="3" s="1"/>
  <c r="W396" i="3" s="1"/>
  <c r="C398" i="3"/>
  <c r="D399" i="3"/>
  <c r="E399" i="3"/>
  <c r="S398" i="3"/>
  <c r="AA398" i="3" s="1"/>
  <c r="B397" i="3"/>
  <c r="B398" i="3" s="1"/>
  <c r="H397" i="3" l="1"/>
  <c r="R397" i="3" s="1"/>
  <c r="W397" i="3" s="1"/>
  <c r="C399" i="3"/>
  <c r="D400" i="3"/>
  <c r="E400" i="3"/>
  <c r="S399" i="3"/>
  <c r="AA399" i="3" s="1"/>
  <c r="C400" i="3" l="1"/>
  <c r="H398" i="3"/>
  <c r="H399" i="3" s="1"/>
  <c r="D401" i="3"/>
  <c r="E401" i="3"/>
  <c r="S400" i="3"/>
  <c r="AA400" i="3" s="1"/>
  <c r="B399" i="3"/>
  <c r="B400" i="3" s="1"/>
  <c r="R398" i="3" l="1"/>
  <c r="W398" i="3" s="1"/>
  <c r="C401" i="3"/>
  <c r="R399" i="3"/>
  <c r="W399" i="3" s="1"/>
  <c r="H400" i="3"/>
  <c r="D402" i="3"/>
  <c r="E402" i="3"/>
  <c r="S401" i="3"/>
  <c r="AA401" i="3" s="1"/>
  <c r="C402" i="3" l="1"/>
  <c r="E403" i="3"/>
  <c r="D403" i="3"/>
  <c r="S402" i="3"/>
  <c r="AA402" i="3" s="1"/>
  <c r="R400" i="3"/>
  <c r="W400" i="3" s="1"/>
  <c r="H401" i="3"/>
  <c r="B401" i="3"/>
  <c r="B402" i="3" l="1"/>
  <c r="C403" i="3"/>
  <c r="R401" i="3"/>
  <c r="W401" i="3" s="1"/>
  <c r="H402" i="3"/>
  <c r="S403" i="3"/>
  <c r="AA403" i="3" s="1"/>
  <c r="E404" i="3"/>
  <c r="D404" i="3"/>
  <c r="C404" i="3" l="1"/>
  <c r="R402" i="3"/>
  <c r="W402" i="3" s="1"/>
  <c r="H403" i="3"/>
  <c r="S404" i="3"/>
  <c r="AA404" i="3" s="1"/>
  <c r="E405" i="3"/>
  <c r="D405" i="3"/>
  <c r="B403" i="3"/>
  <c r="C405" i="3" l="1"/>
  <c r="S405" i="3"/>
  <c r="AA405" i="3" s="1"/>
  <c r="R403" i="3"/>
  <c r="W403" i="3" s="1"/>
  <c r="H404" i="3"/>
  <c r="E406" i="3"/>
  <c r="D406" i="3"/>
  <c r="B404" i="3"/>
  <c r="B405" i="3" s="1"/>
  <c r="C406" i="3" l="1"/>
  <c r="B406" i="3" s="1"/>
  <c r="S406" i="3"/>
  <c r="AA406" i="3" s="1"/>
  <c r="E407" i="3"/>
  <c r="D407" i="3"/>
  <c r="R404" i="3"/>
  <c r="W404" i="3" s="1"/>
  <c r="H405" i="3"/>
  <c r="C407" i="3" l="1"/>
  <c r="S407" i="3"/>
  <c r="AA407" i="3" s="1"/>
  <c r="R405" i="3"/>
  <c r="W405" i="3" s="1"/>
  <c r="H406" i="3"/>
  <c r="E408" i="3"/>
  <c r="D408" i="3"/>
  <c r="B407" i="3"/>
  <c r="C408" i="3" l="1"/>
  <c r="R406" i="3"/>
  <c r="W406" i="3" s="1"/>
  <c r="H407" i="3"/>
  <c r="S408" i="3"/>
  <c r="AA408" i="3" s="1"/>
  <c r="E409" i="3"/>
  <c r="D409" i="3"/>
  <c r="B408" i="3"/>
  <c r="C409" i="3" l="1"/>
  <c r="B409" i="3" s="1"/>
  <c r="S409" i="3"/>
  <c r="AA409" i="3" s="1"/>
  <c r="E410" i="3"/>
  <c r="D410" i="3"/>
  <c r="R407" i="3"/>
  <c r="W407" i="3" s="1"/>
  <c r="H408" i="3"/>
  <c r="C410" i="3" l="1"/>
  <c r="B410" i="3" s="1"/>
  <c r="S410" i="3"/>
  <c r="AA410" i="3" s="1"/>
  <c r="E411" i="3"/>
  <c r="D411" i="3"/>
  <c r="R408" i="3"/>
  <c r="W408" i="3" s="1"/>
  <c r="H409" i="3"/>
  <c r="C411" i="3" l="1"/>
  <c r="B411" i="3" s="1"/>
  <c r="S411" i="3"/>
  <c r="AA411" i="3" s="1"/>
  <c r="R409" i="3"/>
  <c r="W409" i="3" s="1"/>
  <c r="H410" i="3"/>
  <c r="E412" i="3"/>
  <c r="D412" i="3"/>
  <c r="C412" i="3" l="1"/>
  <c r="B412" i="3" s="1"/>
  <c r="R410" i="3"/>
  <c r="W410" i="3" s="1"/>
  <c r="H411" i="3"/>
  <c r="S412" i="3"/>
  <c r="AA412" i="3" s="1"/>
  <c r="E413" i="3"/>
  <c r="D413" i="3"/>
  <c r="C413" i="3" l="1"/>
  <c r="R411" i="3"/>
  <c r="W411" i="3" s="1"/>
  <c r="H412" i="3"/>
  <c r="S413" i="3"/>
  <c r="AA413" i="3" s="1"/>
  <c r="E414" i="3"/>
  <c r="D414" i="3"/>
  <c r="C414" i="3" l="1"/>
  <c r="R412" i="3"/>
  <c r="W412" i="3" s="1"/>
  <c r="S414" i="3"/>
  <c r="AA414" i="3" s="1"/>
  <c r="E415" i="3"/>
  <c r="D415" i="3"/>
  <c r="B413" i="3"/>
  <c r="H413" i="3" s="1"/>
  <c r="C415" i="3" l="1"/>
  <c r="R413" i="3"/>
  <c r="W413" i="3" s="1"/>
  <c r="S415" i="3"/>
  <c r="AA415" i="3" s="1"/>
  <c r="E416" i="3"/>
  <c r="D416" i="3"/>
  <c r="B414" i="3"/>
  <c r="H414" i="3" s="1"/>
  <c r="C416" i="3" l="1"/>
  <c r="R414" i="3"/>
  <c r="W414" i="3" s="1"/>
  <c r="H415" i="3"/>
  <c r="S416" i="3"/>
  <c r="AA416" i="3" s="1"/>
  <c r="E417" i="3"/>
  <c r="D417" i="3"/>
  <c r="B415" i="3"/>
  <c r="C417" i="3" l="1"/>
  <c r="R415" i="3"/>
  <c r="W415" i="3" s="1"/>
  <c r="H416" i="3"/>
  <c r="S417" i="3"/>
  <c r="AA417" i="3" s="1"/>
  <c r="E418" i="3"/>
  <c r="D418" i="3"/>
  <c r="B416" i="3"/>
  <c r="C418" i="3" l="1"/>
  <c r="S418" i="3"/>
  <c r="AA418" i="3" s="1"/>
  <c r="R416" i="3"/>
  <c r="W416" i="3" s="1"/>
  <c r="E419" i="3"/>
  <c r="D419" i="3"/>
  <c r="B417" i="3"/>
  <c r="H417" i="3" s="1"/>
  <c r="B418" i="3" l="1"/>
  <c r="C419" i="3"/>
  <c r="S419" i="3"/>
  <c r="AA419" i="3" s="1"/>
  <c r="D420" i="3"/>
  <c r="E420" i="3"/>
  <c r="R417" i="3"/>
  <c r="W417" i="3" s="1"/>
  <c r="H418" i="3"/>
  <c r="B419" i="3"/>
  <c r="C420" i="3" l="1"/>
  <c r="D421" i="3"/>
  <c r="E421" i="3"/>
  <c r="R418" i="3"/>
  <c r="W418" i="3" s="1"/>
  <c r="H419" i="3"/>
  <c r="S420" i="3"/>
  <c r="AA420" i="3" s="1"/>
  <c r="C421" i="3" l="1"/>
  <c r="R419" i="3"/>
  <c r="W419" i="3" s="1"/>
  <c r="H420" i="3"/>
  <c r="B420" i="3"/>
  <c r="D422" i="3"/>
  <c r="E422" i="3"/>
  <c r="S421" i="3"/>
  <c r="AA421" i="3" s="1"/>
  <c r="C422" i="3" l="1"/>
  <c r="S422" i="3"/>
  <c r="AA422" i="3" s="1"/>
  <c r="D423" i="3"/>
  <c r="E423" i="3"/>
  <c r="R420" i="3"/>
  <c r="W420" i="3" s="1"/>
  <c r="H421" i="3"/>
  <c r="B421" i="3"/>
  <c r="B422" i="3" l="1"/>
  <c r="C423" i="3"/>
  <c r="D424" i="3"/>
  <c r="E424" i="3"/>
  <c r="S423" i="3"/>
  <c r="AA423" i="3" s="1"/>
  <c r="R421" i="3"/>
  <c r="W421" i="3" s="1"/>
  <c r="H422" i="3"/>
  <c r="B423" i="3" l="1"/>
  <c r="C424" i="3"/>
  <c r="R422" i="3"/>
  <c r="W422" i="3" s="1"/>
  <c r="H423" i="3"/>
  <c r="D425" i="3"/>
  <c r="E425" i="3"/>
  <c r="S424" i="3"/>
  <c r="AA424" i="3" s="1"/>
  <c r="C425" i="3" l="1"/>
  <c r="D426" i="3"/>
  <c r="E426" i="3"/>
  <c r="S425" i="3"/>
  <c r="AA425" i="3" s="1"/>
  <c r="R423" i="3"/>
  <c r="W423" i="3" s="1"/>
  <c r="B424" i="3"/>
  <c r="H424" i="3" s="1"/>
  <c r="C426" i="3" l="1"/>
  <c r="R424" i="3"/>
  <c r="W424" i="3" s="1"/>
  <c r="H425" i="3"/>
  <c r="D427" i="3"/>
  <c r="E427" i="3"/>
  <c r="S426" i="3"/>
  <c r="AA426" i="3" s="1"/>
  <c r="B425" i="3"/>
  <c r="C427" i="3" l="1"/>
  <c r="S427" i="3"/>
  <c r="AA427" i="3" s="1"/>
  <c r="D428" i="3"/>
  <c r="E428" i="3"/>
  <c r="R425" i="3"/>
  <c r="W425" i="3" s="1"/>
  <c r="H426" i="3"/>
  <c r="B426" i="3"/>
  <c r="C428" i="3" l="1"/>
  <c r="S428" i="3"/>
  <c r="AA428" i="3" s="1"/>
  <c r="D429" i="3"/>
  <c r="E429" i="3"/>
  <c r="R426" i="3"/>
  <c r="W426" i="3" s="1"/>
  <c r="H427" i="3"/>
  <c r="B427" i="3"/>
  <c r="B428" i="3" l="1"/>
  <c r="C429" i="3"/>
  <c r="S429" i="3"/>
  <c r="AA429" i="3" s="1"/>
  <c r="D430" i="3"/>
  <c r="E430" i="3"/>
  <c r="R427" i="3"/>
  <c r="W427" i="3" s="1"/>
  <c r="H428" i="3"/>
  <c r="B429" i="3" l="1"/>
  <c r="C430" i="3"/>
  <c r="D431" i="3"/>
  <c r="E431" i="3"/>
  <c r="S430" i="3"/>
  <c r="AA430" i="3" s="1"/>
  <c r="R428" i="3"/>
  <c r="W428" i="3" s="1"/>
  <c r="H429" i="3"/>
  <c r="B430" i="3" l="1"/>
  <c r="C431" i="3"/>
  <c r="R429" i="3"/>
  <c r="W429" i="3" s="1"/>
  <c r="H430" i="3"/>
  <c r="D432" i="3"/>
  <c r="E432" i="3"/>
  <c r="S431" i="3"/>
  <c r="AA431" i="3" s="1"/>
  <c r="C432" i="3" l="1"/>
  <c r="D433" i="3"/>
  <c r="E433" i="3"/>
  <c r="S432" i="3"/>
  <c r="AA432" i="3" s="1"/>
  <c r="R430" i="3"/>
  <c r="W430" i="3" s="1"/>
  <c r="H431" i="3"/>
  <c r="B431" i="3"/>
  <c r="C433" i="3" l="1"/>
  <c r="R431" i="3"/>
  <c r="W431" i="3" s="1"/>
  <c r="H432" i="3"/>
  <c r="D434" i="3"/>
  <c r="E434" i="3"/>
  <c r="S433" i="3"/>
  <c r="AA433" i="3" s="1"/>
  <c r="B432" i="3"/>
  <c r="C434" i="3" l="1"/>
  <c r="D435" i="3"/>
  <c r="E435" i="3"/>
  <c r="S434" i="3"/>
  <c r="AA434" i="3" s="1"/>
  <c r="R432" i="3"/>
  <c r="W432" i="3" s="1"/>
  <c r="H433" i="3"/>
  <c r="B433" i="3"/>
  <c r="C435" i="3" l="1"/>
  <c r="R433" i="3"/>
  <c r="W433" i="3" s="1"/>
  <c r="E436" i="3"/>
  <c r="D436" i="3"/>
  <c r="S435" i="3"/>
  <c r="AA435" i="3" s="1"/>
  <c r="B434" i="3"/>
  <c r="H434" i="3" s="1"/>
  <c r="C436" i="3" l="1"/>
  <c r="S436" i="3"/>
  <c r="AA436" i="3" s="1"/>
  <c r="E437" i="3"/>
  <c r="D437" i="3"/>
  <c r="R434" i="3"/>
  <c r="W434" i="3" s="1"/>
  <c r="H435" i="3"/>
  <c r="B435" i="3"/>
  <c r="C437" i="3" l="1"/>
  <c r="D438" i="3"/>
  <c r="E438" i="3"/>
  <c r="R435" i="3"/>
  <c r="W435" i="3" s="1"/>
  <c r="H436" i="3"/>
  <c r="S437" i="3"/>
  <c r="AA437" i="3" s="1"/>
  <c r="B436" i="3"/>
  <c r="B437" i="3" l="1"/>
  <c r="C438" i="3"/>
  <c r="R436" i="3"/>
  <c r="W436" i="3" s="1"/>
  <c r="H437" i="3"/>
  <c r="E439" i="3"/>
  <c r="D439" i="3"/>
  <c r="S438" i="3"/>
  <c r="AA438" i="3" s="1"/>
  <c r="C439" i="3" l="1"/>
  <c r="S439" i="3"/>
  <c r="AA439" i="3" s="1"/>
  <c r="E440" i="3"/>
  <c r="D440" i="3"/>
  <c r="R437" i="3"/>
  <c r="W437" i="3" s="1"/>
  <c r="B438" i="3"/>
  <c r="H438" i="3" s="1"/>
  <c r="C440" i="3" l="1"/>
  <c r="B439" i="3"/>
  <c r="R438" i="3"/>
  <c r="W438" i="3" s="1"/>
  <c r="H439" i="3"/>
  <c r="D441" i="3"/>
  <c r="E441" i="3"/>
  <c r="S440" i="3"/>
  <c r="AA440" i="3" s="1"/>
  <c r="C441" i="3" l="1"/>
  <c r="E442" i="3"/>
  <c r="D442" i="3"/>
  <c r="B440" i="3"/>
  <c r="S441" i="3"/>
  <c r="AA441" i="3" s="1"/>
  <c r="R439" i="3"/>
  <c r="W439" i="3" s="1"/>
  <c r="H440" i="3"/>
  <c r="C442" i="3" l="1"/>
  <c r="S442" i="3"/>
  <c r="AA442" i="3" s="1"/>
  <c r="E443" i="3"/>
  <c r="D443" i="3"/>
  <c r="R440" i="3"/>
  <c r="W440" i="3" s="1"/>
  <c r="H441" i="3"/>
  <c r="B441" i="3"/>
  <c r="C443" i="3" l="1"/>
  <c r="E444" i="3"/>
  <c r="D444" i="3"/>
  <c r="R441" i="3"/>
  <c r="W441" i="3" s="1"/>
  <c r="H442" i="3"/>
  <c r="S443" i="3"/>
  <c r="AA443" i="3" s="1"/>
  <c r="B442" i="3"/>
  <c r="C444" i="3" l="1"/>
  <c r="B443" i="3"/>
  <c r="R442" i="3"/>
  <c r="W442" i="3" s="1"/>
  <c r="H443" i="3"/>
  <c r="S444" i="3"/>
  <c r="AA444" i="3" s="1"/>
  <c r="E445" i="3"/>
  <c r="D445" i="3"/>
  <c r="C445" i="3" l="1"/>
  <c r="S445" i="3"/>
  <c r="AA445" i="3" s="1"/>
  <c r="R443" i="3"/>
  <c r="W443" i="3" s="1"/>
  <c r="H444" i="3"/>
  <c r="D446" i="3"/>
  <c r="E446" i="3"/>
  <c r="B444" i="3"/>
  <c r="B445" i="3" s="1"/>
  <c r="C446" i="3" l="1"/>
  <c r="B446" i="3" s="1"/>
  <c r="E447" i="3"/>
  <c r="D447" i="3"/>
  <c r="S446" i="3"/>
  <c r="AA446" i="3" s="1"/>
  <c r="R444" i="3"/>
  <c r="W444" i="3" s="1"/>
  <c r="H445" i="3"/>
  <c r="C447" i="3" l="1"/>
  <c r="R445" i="3"/>
  <c r="W445" i="3" s="1"/>
  <c r="H446" i="3"/>
  <c r="S447" i="3"/>
  <c r="AA447" i="3" s="1"/>
  <c r="E448" i="3"/>
  <c r="D448" i="3"/>
  <c r="C448" i="3" l="1"/>
  <c r="D449" i="3"/>
  <c r="E449" i="3"/>
  <c r="R446" i="3"/>
  <c r="W446" i="3" s="1"/>
  <c r="H447" i="3"/>
  <c r="S448" i="3"/>
  <c r="AA448" i="3" s="1"/>
  <c r="B447" i="3"/>
  <c r="C449" i="3" l="1"/>
  <c r="R447" i="3"/>
  <c r="W447" i="3" s="1"/>
  <c r="H448" i="3"/>
  <c r="B448" i="3"/>
  <c r="E450" i="3"/>
  <c r="D450" i="3"/>
  <c r="S449" i="3"/>
  <c r="AA449" i="3" s="1"/>
  <c r="C450" i="3" l="1"/>
  <c r="S450" i="3"/>
  <c r="AA450" i="3" s="1"/>
  <c r="E451" i="3"/>
  <c r="D451" i="3"/>
  <c r="R448" i="3"/>
  <c r="W448" i="3" s="1"/>
  <c r="H449" i="3"/>
  <c r="B449" i="3"/>
  <c r="B450" i="3" s="1"/>
  <c r="C451" i="3" l="1"/>
  <c r="S451" i="3"/>
  <c r="AA451" i="3" s="1"/>
  <c r="R449" i="3"/>
  <c r="W449" i="3" s="1"/>
  <c r="H450" i="3"/>
  <c r="E452" i="3"/>
  <c r="D452" i="3"/>
  <c r="B451" i="3"/>
  <c r="C452" i="3" l="1"/>
  <c r="B452" i="3" s="1"/>
  <c r="R450" i="3"/>
  <c r="W450" i="3" s="1"/>
  <c r="H451" i="3"/>
  <c r="S452" i="3"/>
  <c r="AA452" i="3" s="1"/>
  <c r="E453" i="3"/>
  <c r="D453" i="3"/>
  <c r="C453" i="3" l="1"/>
  <c r="D454" i="3"/>
  <c r="E454" i="3"/>
  <c r="S453" i="3"/>
  <c r="AA453" i="3" s="1"/>
  <c r="R451" i="3"/>
  <c r="W451" i="3" s="1"/>
  <c r="H452" i="3"/>
  <c r="C454" i="3" l="1"/>
  <c r="R452" i="3"/>
  <c r="W452" i="3" s="1"/>
  <c r="B453" i="3"/>
  <c r="H453" i="3" s="1"/>
  <c r="E455" i="3"/>
  <c r="D455" i="3"/>
  <c r="S454" i="3"/>
  <c r="AA454" i="3" s="1"/>
  <c r="C455" i="3" l="1"/>
  <c r="S455" i="3"/>
  <c r="AA455" i="3" s="1"/>
  <c r="D456" i="3"/>
  <c r="E456" i="3"/>
  <c r="R453" i="3"/>
  <c r="W453" i="3" s="1"/>
  <c r="H454" i="3"/>
  <c r="B454" i="3"/>
  <c r="B455" i="3" l="1"/>
  <c r="C456" i="3"/>
  <c r="D457" i="3"/>
  <c r="E457" i="3"/>
  <c r="S456" i="3"/>
  <c r="AA456" i="3" s="1"/>
  <c r="R454" i="3"/>
  <c r="W454" i="3" s="1"/>
  <c r="H455" i="3"/>
  <c r="B456" i="3" l="1"/>
  <c r="C457" i="3"/>
  <c r="R455" i="3"/>
  <c r="W455" i="3" s="1"/>
  <c r="H456" i="3"/>
  <c r="E458" i="3"/>
  <c r="D458" i="3"/>
  <c r="S457" i="3"/>
  <c r="AA457" i="3" s="1"/>
  <c r="C458" i="3" l="1"/>
  <c r="E459" i="3"/>
  <c r="D459" i="3"/>
  <c r="S458" i="3"/>
  <c r="AA458" i="3" s="1"/>
  <c r="R456" i="3"/>
  <c r="W456" i="3" s="1"/>
  <c r="H457" i="3"/>
  <c r="B457" i="3"/>
  <c r="C459" i="3" l="1"/>
  <c r="R457" i="3"/>
  <c r="W457" i="3" s="1"/>
  <c r="H458" i="3"/>
  <c r="S459" i="3"/>
  <c r="AA459" i="3" s="1"/>
  <c r="E460" i="3"/>
  <c r="D460" i="3"/>
  <c r="B458" i="3"/>
  <c r="C460" i="3" l="1"/>
  <c r="E461" i="3"/>
  <c r="D461" i="3"/>
  <c r="S460" i="3"/>
  <c r="AA460" i="3" s="1"/>
  <c r="R458" i="3"/>
  <c r="W458" i="3" s="1"/>
  <c r="H459" i="3"/>
  <c r="B459" i="3"/>
  <c r="C461" i="3" l="1"/>
  <c r="R459" i="3"/>
  <c r="W459" i="3" s="1"/>
  <c r="H460" i="3"/>
  <c r="B460" i="3"/>
  <c r="S461" i="3"/>
  <c r="AA461" i="3" s="1"/>
  <c r="E462" i="3"/>
  <c r="D462" i="3"/>
  <c r="C462" i="3" l="1"/>
  <c r="E463" i="3"/>
  <c r="D463" i="3"/>
  <c r="S462" i="3"/>
  <c r="AA462" i="3" s="1"/>
  <c r="R460" i="3"/>
  <c r="W460" i="3" s="1"/>
  <c r="H461" i="3"/>
  <c r="B461" i="3"/>
  <c r="C463" i="3" l="1"/>
  <c r="R461" i="3"/>
  <c r="W461" i="3" s="1"/>
  <c r="H462" i="3"/>
  <c r="S463" i="3"/>
  <c r="AA463" i="3" s="1"/>
  <c r="D464" i="3"/>
  <c r="E464" i="3"/>
  <c r="B462" i="3"/>
  <c r="C464" i="3" l="1"/>
  <c r="D465" i="3"/>
  <c r="E465" i="3"/>
  <c r="R462" i="3"/>
  <c r="W462" i="3" s="1"/>
  <c r="H463" i="3"/>
  <c r="S464" i="3"/>
  <c r="AA464" i="3" s="1"/>
  <c r="B463" i="3"/>
  <c r="B464" i="3" l="1"/>
  <c r="C465" i="3"/>
  <c r="R463" i="3"/>
  <c r="W463" i="3" s="1"/>
  <c r="H464" i="3"/>
  <c r="E466" i="3"/>
  <c r="D466" i="3"/>
  <c r="S465" i="3"/>
  <c r="AA465" i="3" s="1"/>
  <c r="C466" i="3" l="1"/>
  <c r="E467" i="3"/>
  <c r="D467" i="3"/>
  <c r="S466" i="3"/>
  <c r="AA466" i="3" s="1"/>
  <c r="B465" i="3"/>
  <c r="R464" i="3"/>
  <c r="W464" i="3" s="1"/>
  <c r="H465" i="3"/>
  <c r="C467" i="3" l="1"/>
  <c r="R465" i="3"/>
  <c r="W465" i="3" s="1"/>
  <c r="H466" i="3"/>
  <c r="S467" i="3"/>
  <c r="AA467" i="3" s="1"/>
  <c r="E468" i="3"/>
  <c r="D468" i="3"/>
  <c r="B466" i="3"/>
  <c r="C468" i="3" l="1"/>
  <c r="E469" i="3"/>
  <c r="D469" i="3"/>
  <c r="R466" i="3"/>
  <c r="W466" i="3" s="1"/>
  <c r="H467" i="3"/>
  <c r="S468" i="3"/>
  <c r="AA468" i="3" s="1"/>
  <c r="B467" i="3"/>
  <c r="C469" i="3" l="1"/>
  <c r="B468" i="3"/>
  <c r="R467" i="3"/>
  <c r="W467" i="3" s="1"/>
  <c r="H468" i="3"/>
  <c r="S469" i="3"/>
  <c r="AA469" i="3" s="1"/>
  <c r="E470" i="3"/>
  <c r="D470" i="3"/>
  <c r="C470" i="3" l="1"/>
  <c r="R468" i="3"/>
  <c r="W468" i="3" s="1"/>
  <c r="H469" i="3"/>
  <c r="S470" i="3"/>
  <c r="AA470" i="3" s="1"/>
  <c r="E471" i="3"/>
  <c r="D471" i="3"/>
  <c r="B469" i="3"/>
  <c r="C471" i="3" l="1"/>
  <c r="R469" i="3"/>
  <c r="W469" i="3" s="1"/>
  <c r="H470" i="3"/>
  <c r="S471" i="3"/>
  <c r="AA471" i="3" s="1"/>
  <c r="D472" i="3"/>
  <c r="E472" i="3"/>
  <c r="B470" i="3"/>
  <c r="C472" i="3" l="1"/>
  <c r="R470" i="3"/>
  <c r="W470" i="3" s="1"/>
  <c r="H471" i="3"/>
  <c r="D473" i="3"/>
  <c r="E473" i="3"/>
  <c r="S472" i="3"/>
  <c r="AA472" i="3" s="1"/>
  <c r="B471" i="3"/>
  <c r="C473" i="3" l="1"/>
  <c r="E474" i="3"/>
  <c r="D474" i="3"/>
  <c r="S473" i="3"/>
  <c r="AA473" i="3" s="1"/>
  <c r="R471" i="3"/>
  <c r="W471" i="3" s="1"/>
  <c r="H472" i="3"/>
  <c r="B472" i="3"/>
  <c r="C474" i="3" l="1"/>
  <c r="S474" i="3"/>
  <c r="AA474" i="3" s="1"/>
  <c r="E475" i="3"/>
  <c r="D475" i="3"/>
  <c r="R472" i="3"/>
  <c r="W472" i="3" s="1"/>
  <c r="H473" i="3"/>
  <c r="B473" i="3"/>
  <c r="C475" i="3" l="1"/>
  <c r="E476" i="3"/>
  <c r="D476" i="3"/>
  <c r="R473" i="3"/>
  <c r="W473" i="3" s="1"/>
  <c r="S475" i="3"/>
  <c r="AA475" i="3" s="1"/>
  <c r="B474" i="3"/>
  <c r="H474" i="3" s="1"/>
  <c r="C476" i="3" l="1"/>
  <c r="B475" i="3"/>
  <c r="R474" i="3"/>
  <c r="W474" i="3" s="1"/>
  <c r="H475" i="3"/>
  <c r="S476" i="3"/>
  <c r="AA476" i="3" s="1"/>
  <c r="E477" i="3"/>
  <c r="D477" i="3"/>
  <c r="C477" i="3" l="1"/>
  <c r="R475" i="3"/>
  <c r="W475" i="3" s="1"/>
  <c r="S477" i="3"/>
  <c r="AA477" i="3" s="1"/>
  <c r="E478" i="3"/>
  <c r="D478" i="3"/>
  <c r="B476" i="3"/>
  <c r="H476" i="3" s="1"/>
  <c r="C478" i="3" l="1"/>
  <c r="S478" i="3"/>
  <c r="AA478" i="3" s="1"/>
  <c r="R476" i="3"/>
  <c r="W476" i="3" s="1"/>
  <c r="E479" i="3"/>
  <c r="D479" i="3"/>
  <c r="B477" i="3"/>
  <c r="H477" i="3" s="1"/>
  <c r="C479" i="3" l="1"/>
  <c r="S479" i="3"/>
  <c r="AA479" i="3" s="1"/>
  <c r="D480" i="3"/>
  <c r="E480" i="3"/>
  <c r="R477" i="3"/>
  <c r="W477" i="3" s="1"/>
  <c r="B478" i="3"/>
  <c r="B479" i="3" s="1"/>
  <c r="H478" i="3" l="1"/>
  <c r="R478" i="3" s="1"/>
  <c r="W478" i="3" s="1"/>
  <c r="C480" i="3"/>
  <c r="B480" i="3" s="1"/>
  <c r="D481" i="3"/>
  <c r="E481" i="3"/>
  <c r="S480" i="3"/>
  <c r="AA480" i="3" s="1"/>
  <c r="H479" i="3" l="1"/>
  <c r="R479" i="3" s="1"/>
  <c r="W479" i="3" s="1"/>
  <c r="C481" i="3"/>
  <c r="E482" i="3"/>
  <c r="D482" i="3"/>
  <c r="S481" i="3"/>
  <c r="AA481" i="3" s="1"/>
  <c r="H480" i="3" l="1"/>
  <c r="R480" i="3" s="1"/>
  <c r="W480" i="3" s="1"/>
  <c r="C482" i="3"/>
  <c r="E483" i="3"/>
  <c r="D483" i="3"/>
  <c r="S482" i="3"/>
  <c r="AA482" i="3" s="1"/>
  <c r="B481" i="3"/>
  <c r="H481" i="3" l="1"/>
  <c r="R481" i="3" s="1"/>
  <c r="W481" i="3" s="1"/>
  <c r="C483" i="3"/>
  <c r="S483" i="3"/>
  <c r="AA483" i="3" s="1"/>
  <c r="E484" i="3"/>
  <c r="D484" i="3"/>
  <c r="B482" i="3"/>
  <c r="C484" i="3" l="1"/>
  <c r="H482" i="3"/>
  <c r="R482" i="3" s="1"/>
  <c r="W482" i="3" s="1"/>
  <c r="S484" i="3"/>
  <c r="AA484" i="3" s="1"/>
  <c r="E485" i="3"/>
  <c r="D485" i="3"/>
  <c r="C485" i="3" s="1"/>
  <c r="B483" i="3"/>
  <c r="H483" i="3" l="1"/>
  <c r="R483" i="3" s="1"/>
  <c r="W483" i="3" s="1"/>
  <c r="S485" i="3"/>
  <c r="AA485" i="3" s="1"/>
  <c r="E486" i="3"/>
  <c r="D486" i="3"/>
  <c r="B484" i="3"/>
  <c r="H484" i="3" l="1"/>
  <c r="R484" i="3" s="1"/>
  <c r="W484" i="3" s="1"/>
  <c r="C486" i="3"/>
  <c r="E487" i="3"/>
  <c r="D487" i="3"/>
  <c r="B485" i="3"/>
  <c r="S486" i="3"/>
  <c r="AA486" i="3" s="1"/>
  <c r="H485" i="3" l="1"/>
  <c r="R485" i="3" s="1"/>
  <c r="W485" i="3" s="1"/>
  <c r="C487" i="3"/>
  <c r="B486" i="3"/>
  <c r="S487" i="3"/>
  <c r="AA487" i="3" s="1"/>
  <c r="D488" i="3"/>
  <c r="E488" i="3"/>
  <c r="H486" i="3" l="1"/>
  <c r="R486" i="3" s="1"/>
  <c r="W486" i="3" s="1"/>
  <c r="C488" i="3"/>
  <c r="S488" i="3"/>
  <c r="AA488" i="3" s="1"/>
  <c r="D489" i="3"/>
  <c r="E489" i="3"/>
  <c r="B487" i="3"/>
  <c r="B488" i="3" l="1"/>
  <c r="H487" i="3"/>
  <c r="R487" i="3" s="1"/>
  <c r="W487" i="3" s="1"/>
  <c r="C489" i="3"/>
  <c r="B489" i="3" s="1"/>
  <c r="E490" i="3"/>
  <c r="D490" i="3"/>
  <c r="S489" i="3"/>
  <c r="AA489" i="3" s="1"/>
  <c r="H488" i="3" l="1"/>
  <c r="R488" i="3" s="1"/>
  <c r="W488" i="3" s="1"/>
  <c r="C490" i="3"/>
  <c r="S490" i="3"/>
  <c r="AA490" i="3" s="1"/>
  <c r="E491" i="3"/>
  <c r="D491" i="3"/>
  <c r="C491" i="3" l="1"/>
  <c r="H489" i="3"/>
  <c r="H490" i="3" s="1"/>
  <c r="E492" i="3"/>
  <c r="D492" i="3"/>
  <c r="C492" i="3" s="1"/>
  <c r="S491" i="3"/>
  <c r="AA491" i="3" s="1"/>
  <c r="B490" i="3"/>
  <c r="R489" i="3" l="1"/>
  <c r="W489" i="3" s="1"/>
  <c r="R490" i="3"/>
  <c r="W490" i="3" s="1"/>
  <c r="H491" i="3"/>
  <c r="B491" i="3"/>
  <c r="S492" i="3"/>
  <c r="AA492" i="3" s="1"/>
  <c r="E493" i="3"/>
  <c r="D493" i="3"/>
  <c r="C493" i="3" l="1"/>
  <c r="E494" i="3"/>
  <c r="D494" i="3"/>
  <c r="S493" i="3"/>
  <c r="AA493" i="3" s="1"/>
  <c r="R491" i="3"/>
  <c r="W491" i="3" s="1"/>
  <c r="H492" i="3"/>
  <c r="B492" i="3"/>
  <c r="C494" i="3" l="1"/>
  <c r="R492" i="3"/>
  <c r="W492" i="3" s="1"/>
  <c r="H493" i="3"/>
  <c r="S494" i="3"/>
  <c r="AA494" i="3" s="1"/>
  <c r="E495" i="3"/>
  <c r="D495" i="3"/>
  <c r="C495" i="3" s="1"/>
  <c r="B493" i="3"/>
  <c r="S495" i="3" l="1"/>
  <c r="AA495" i="3" s="1"/>
  <c r="R493" i="3"/>
  <c r="W493" i="3" s="1"/>
  <c r="E496" i="3"/>
  <c r="D496" i="3"/>
  <c r="B494" i="3"/>
  <c r="H494" i="3" s="1"/>
  <c r="C496" i="3" l="1"/>
  <c r="S496" i="3"/>
  <c r="AA496" i="3" s="1"/>
  <c r="E497" i="3"/>
  <c r="D497" i="3"/>
  <c r="R494" i="3"/>
  <c r="W494" i="3" s="1"/>
  <c r="H495" i="3"/>
  <c r="B495" i="3"/>
  <c r="C497" i="3" l="1"/>
  <c r="B496" i="3"/>
  <c r="S497" i="3"/>
  <c r="AA497" i="3" s="1"/>
  <c r="E498" i="3"/>
  <c r="D498" i="3"/>
  <c r="R495" i="3"/>
  <c r="W495" i="3" s="1"/>
  <c r="H496" i="3"/>
  <c r="B497" i="3" l="1"/>
  <c r="C498" i="3"/>
  <c r="S498" i="3"/>
  <c r="AA498" i="3" s="1"/>
  <c r="E499" i="3"/>
  <c r="D499" i="3"/>
  <c r="R496" i="3"/>
  <c r="W496" i="3" s="1"/>
  <c r="H497" i="3"/>
  <c r="B498" i="3" l="1"/>
  <c r="C499" i="3"/>
  <c r="S499" i="3"/>
  <c r="AA499" i="3" s="1"/>
  <c r="E500" i="3"/>
  <c r="D500" i="3"/>
  <c r="R497" i="3"/>
  <c r="W497" i="3" s="1"/>
  <c r="H498" i="3"/>
  <c r="B499" i="3" l="1"/>
  <c r="C500" i="3"/>
  <c r="S500" i="3"/>
  <c r="AA500" i="3" s="1"/>
  <c r="E501" i="3"/>
  <c r="D501" i="3"/>
  <c r="R498" i="3"/>
  <c r="W498" i="3" s="1"/>
  <c r="H499" i="3"/>
  <c r="B500" i="3" l="1"/>
  <c r="C501" i="3"/>
  <c r="B501" i="3" s="1"/>
  <c r="R499" i="3"/>
  <c r="W499" i="3" s="1"/>
  <c r="H500" i="3"/>
  <c r="S501" i="3"/>
  <c r="AA501" i="3" s="1"/>
  <c r="E502" i="3"/>
  <c r="D502" i="3"/>
  <c r="C502" i="3" l="1"/>
  <c r="B502" i="3" s="1"/>
  <c r="S502" i="3"/>
  <c r="AA502" i="3" s="1"/>
  <c r="E503" i="3"/>
  <c r="D503" i="3"/>
  <c r="R500" i="3"/>
  <c r="W500" i="3" s="1"/>
  <c r="H501" i="3"/>
  <c r="C503" i="3" l="1"/>
  <c r="E504" i="3"/>
  <c r="D504" i="3"/>
  <c r="R501" i="3"/>
  <c r="W501" i="3" s="1"/>
  <c r="H502" i="3"/>
  <c r="S503" i="3"/>
  <c r="AA503" i="3" s="1"/>
  <c r="C504" i="3" l="1"/>
  <c r="R502" i="3"/>
  <c r="W502" i="3" s="1"/>
  <c r="H503" i="3"/>
  <c r="S504" i="3"/>
  <c r="AA504" i="3" s="1"/>
  <c r="B503" i="3"/>
  <c r="D505" i="3"/>
  <c r="E505" i="3"/>
  <c r="C505" i="3" l="1"/>
  <c r="D506" i="3"/>
  <c r="E506" i="3"/>
  <c r="R503" i="3"/>
  <c r="W503" i="3" s="1"/>
  <c r="H504" i="3"/>
  <c r="S505" i="3"/>
  <c r="AA505" i="3" s="1"/>
  <c r="B504" i="3"/>
  <c r="C506" i="3" l="1"/>
  <c r="D507" i="3"/>
  <c r="E507" i="3"/>
  <c r="S506" i="3"/>
  <c r="AA506" i="3" s="1"/>
  <c r="R504" i="3"/>
  <c r="W504" i="3" s="1"/>
  <c r="H505" i="3"/>
  <c r="B505" i="3"/>
  <c r="C507" i="3" l="1"/>
  <c r="R505" i="3"/>
  <c r="W505" i="3" s="1"/>
  <c r="H506" i="3"/>
  <c r="B506" i="3"/>
  <c r="D508" i="3"/>
  <c r="E508" i="3"/>
  <c r="S507" i="3"/>
  <c r="AA507" i="3" s="1"/>
  <c r="C508" i="3" l="1"/>
  <c r="D509" i="3"/>
  <c r="E509" i="3"/>
  <c r="S508" i="3"/>
  <c r="AA508" i="3" s="1"/>
  <c r="R506" i="3"/>
  <c r="W506" i="3" s="1"/>
  <c r="H507" i="3"/>
  <c r="B507" i="3"/>
  <c r="B508" i="3" l="1"/>
  <c r="C509" i="3"/>
  <c r="R507" i="3"/>
  <c r="W507" i="3" s="1"/>
  <c r="H508" i="3"/>
  <c r="D510" i="3"/>
  <c r="E510" i="3"/>
  <c r="S509" i="3"/>
  <c r="AA509" i="3" s="1"/>
  <c r="C510" i="3" l="1"/>
  <c r="D511" i="3"/>
  <c r="E511" i="3"/>
  <c r="S510" i="3"/>
  <c r="AA510" i="3" s="1"/>
  <c r="R508" i="3"/>
  <c r="W508" i="3" s="1"/>
  <c r="H509" i="3"/>
  <c r="B509" i="3"/>
  <c r="C511" i="3" l="1"/>
  <c r="R509" i="3"/>
  <c r="W509" i="3" s="1"/>
  <c r="H510" i="3"/>
  <c r="D512" i="3"/>
  <c r="E512" i="3"/>
  <c r="S511" i="3"/>
  <c r="AA511" i="3" s="1"/>
  <c r="B510" i="3"/>
  <c r="C512" i="3" l="1"/>
  <c r="D513" i="3"/>
  <c r="E513" i="3"/>
  <c r="S512" i="3"/>
  <c r="AA512" i="3" s="1"/>
  <c r="R510" i="3"/>
  <c r="W510" i="3" s="1"/>
  <c r="H511" i="3"/>
  <c r="B511" i="3"/>
  <c r="C513" i="3" l="1"/>
  <c r="R511" i="3"/>
  <c r="W511" i="3" s="1"/>
  <c r="H512" i="3"/>
  <c r="D514" i="3"/>
  <c r="E514" i="3"/>
  <c r="S513" i="3"/>
  <c r="AA513" i="3" s="1"/>
  <c r="B512" i="3"/>
  <c r="B513" i="3" s="1"/>
  <c r="C514" i="3" l="1"/>
  <c r="D515" i="3"/>
  <c r="E515" i="3"/>
  <c r="R512" i="3"/>
  <c r="W512" i="3" s="1"/>
  <c r="H513" i="3"/>
  <c r="S514" i="3"/>
  <c r="AA514" i="3" s="1"/>
  <c r="C515" i="3" l="1"/>
  <c r="R513" i="3"/>
  <c r="W513" i="3" s="1"/>
  <c r="D516" i="3"/>
  <c r="E516" i="3"/>
  <c r="S515" i="3"/>
  <c r="AA515" i="3" s="1"/>
  <c r="B514" i="3"/>
  <c r="H514" i="3" s="1"/>
  <c r="C516" i="3" l="1"/>
  <c r="R514" i="3"/>
  <c r="W514" i="3" s="1"/>
  <c r="H515" i="3"/>
  <c r="D517" i="3"/>
  <c r="E517" i="3"/>
  <c r="S516" i="3"/>
  <c r="AA516" i="3" s="1"/>
  <c r="B515" i="3"/>
  <c r="B516" i="3" s="1"/>
  <c r="C517" i="3" l="1"/>
  <c r="D518" i="3"/>
  <c r="E518" i="3"/>
  <c r="S517" i="3"/>
  <c r="AA517" i="3" s="1"/>
  <c r="R515" i="3"/>
  <c r="W515" i="3" s="1"/>
  <c r="H516" i="3"/>
  <c r="C518" i="3" l="1"/>
  <c r="R516" i="3"/>
  <c r="W516" i="3" s="1"/>
  <c r="H517" i="3"/>
  <c r="D519" i="3"/>
  <c r="E519" i="3"/>
  <c r="S518" i="3"/>
  <c r="AA518" i="3" s="1"/>
  <c r="B517" i="3"/>
  <c r="C519" i="3" l="1"/>
  <c r="D520" i="3"/>
  <c r="E520" i="3"/>
  <c r="S519" i="3"/>
  <c r="AA519" i="3" s="1"/>
  <c r="R517" i="3"/>
  <c r="W517" i="3" s="1"/>
  <c r="H518" i="3"/>
  <c r="B518" i="3"/>
  <c r="C520" i="3" l="1"/>
  <c r="R518" i="3"/>
  <c r="W518" i="3" s="1"/>
  <c r="H519" i="3"/>
  <c r="D521" i="3"/>
  <c r="E521" i="3"/>
  <c r="S520" i="3"/>
  <c r="AA520" i="3" s="1"/>
  <c r="B519" i="3"/>
  <c r="C521" i="3" l="1"/>
  <c r="D522" i="3"/>
  <c r="E522" i="3"/>
  <c r="S521" i="3"/>
  <c r="AA521" i="3" s="1"/>
  <c r="R519" i="3"/>
  <c r="W519" i="3" s="1"/>
  <c r="H520" i="3"/>
  <c r="B520" i="3"/>
  <c r="C522" i="3" l="1"/>
  <c r="R520" i="3"/>
  <c r="W520" i="3" s="1"/>
  <c r="H521" i="3"/>
  <c r="D523" i="3"/>
  <c r="E523" i="3"/>
  <c r="S522" i="3"/>
  <c r="AA522" i="3" s="1"/>
  <c r="B521" i="3"/>
  <c r="C523" i="3" l="1"/>
  <c r="D524" i="3"/>
  <c r="E524" i="3"/>
  <c r="S523" i="3"/>
  <c r="AA523" i="3" s="1"/>
  <c r="R521" i="3"/>
  <c r="W521" i="3" s="1"/>
  <c r="H522" i="3"/>
  <c r="B522" i="3"/>
  <c r="C524" i="3" l="1"/>
  <c r="R522" i="3"/>
  <c r="W522" i="3" s="1"/>
  <c r="H523" i="3"/>
  <c r="B523" i="3"/>
  <c r="D525" i="3"/>
  <c r="E525" i="3"/>
  <c r="S524" i="3"/>
  <c r="AA524" i="3" s="1"/>
  <c r="C525" i="3" l="1"/>
  <c r="D526" i="3"/>
  <c r="E526" i="3"/>
  <c r="S525" i="3"/>
  <c r="AA525" i="3" s="1"/>
  <c r="R523" i="3"/>
  <c r="W523" i="3" s="1"/>
  <c r="H524" i="3"/>
  <c r="B524" i="3"/>
  <c r="C526" i="3" l="1"/>
  <c r="B525" i="3"/>
  <c r="R524" i="3"/>
  <c r="W524" i="3" s="1"/>
  <c r="H525" i="3"/>
  <c r="D527" i="3"/>
  <c r="E527" i="3"/>
  <c r="S526" i="3"/>
  <c r="AA526" i="3" s="1"/>
  <c r="C527" i="3" l="1"/>
  <c r="D528" i="3"/>
  <c r="E528" i="3"/>
  <c r="S527" i="3"/>
  <c r="AA527" i="3" s="1"/>
  <c r="R525" i="3"/>
  <c r="W525" i="3" s="1"/>
  <c r="H526" i="3"/>
  <c r="B526" i="3"/>
  <c r="C528" i="3" l="1"/>
  <c r="R526" i="3"/>
  <c r="W526" i="3" s="1"/>
  <c r="H527" i="3"/>
  <c r="B527" i="3"/>
  <c r="D529" i="3"/>
  <c r="E529" i="3"/>
  <c r="S528" i="3"/>
  <c r="AA528" i="3" s="1"/>
  <c r="C529" i="3" l="1"/>
  <c r="D530" i="3"/>
  <c r="E530" i="3"/>
  <c r="S529" i="3"/>
  <c r="AA529" i="3" s="1"/>
  <c r="R527" i="3"/>
  <c r="W527" i="3" s="1"/>
  <c r="H528" i="3"/>
  <c r="B528" i="3"/>
  <c r="B529" i="3" l="1"/>
  <c r="C530" i="3"/>
  <c r="R528" i="3"/>
  <c r="W528" i="3" s="1"/>
  <c r="H529" i="3"/>
  <c r="D531" i="3"/>
  <c r="E531" i="3"/>
  <c r="S530" i="3"/>
  <c r="AA530" i="3" s="1"/>
  <c r="C531" i="3" l="1"/>
  <c r="D532" i="3"/>
  <c r="E532" i="3"/>
  <c r="S531" i="3"/>
  <c r="AA531" i="3" s="1"/>
  <c r="R529" i="3"/>
  <c r="W529" i="3" s="1"/>
  <c r="H530" i="3"/>
  <c r="B530" i="3"/>
  <c r="C532" i="3" l="1"/>
  <c r="R530" i="3"/>
  <c r="W530" i="3" s="1"/>
  <c r="H531" i="3"/>
  <c r="D533" i="3"/>
  <c r="E533" i="3"/>
  <c r="S532" i="3"/>
  <c r="AA532" i="3" s="1"/>
  <c r="B531" i="3"/>
  <c r="C533" i="3" l="1"/>
  <c r="D534" i="3"/>
  <c r="E534" i="3"/>
  <c r="S533" i="3"/>
  <c r="AA533" i="3" s="1"/>
  <c r="R531" i="3"/>
  <c r="W531" i="3" s="1"/>
  <c r="H532" i="3"/>
  <c r="B532" i="3"/>
  <c r="C534" i="3" l="1"/>
  <c r="R532" i="3"/>
  <c r="W532" i="3" s="1"/>
  <c r="H533" i="3"/>
  <c r="D535" i="3"/>
  <c r="E535" i="3"/>
  <c r="S534" i="3"/>
  <c r="AA534" i="3" s="1"/>
  <c r="B533" i="3"/>
  <c r="C535" i="3" l="1"/>
  <c r="D536" i="3"/>
  <c r="E536" i="3"/>
  <c r="S535" i="3"/>
  <c r="AA535" i="3" s="1"/>
  <c r="R533" i="3"/>
  <c r="W533" i="3" s="1"/>
  <c r="H534" i="3"/>
  <c r="B534" i="3"/>
  <c r="C536" i="3" l="1"/>
  <c r="R534" i="3"/>
  <c r="W534" i="3" s="1"/>
  <c r="H535" i="3"/>
  <c r="D537" i="3"/>
  <c r="E537" i="3"/>
  <c r="S536" i="3"/>
  <c r="AA536" i="3" s="1"/>
  <c r="B535" i="3"/>
  <c r="C537" i="3" l="1"/>
  <c r="D538" i="3"/>
  <c r="E538" i="3"/>
  <c r="S537" i="3"/>
  <c r="AA537" i="3" s="1"/>
  <c r="R535" i="3"/>
  <c r="W535" i="3" s="1"/>
  <c r="H536" i="3"/>
  <c r="B536" i="3"/>
  <c r="C538" i="3" l="1"/>
  <c r="R536" i="3"/>
  <c r="W536" i="3" s="1"/>
  <c r="D539" i="3"/>
  <c r="E539" i="3"/>
  <c r="S538" i="3"/>
  <c r="AA538" i="3" s="1"/>
  <c r="B537" i="3"/>
  <c r="H537" i="3" s="1"/>
  <c r="C539" i="3" l="1"/>
  <c r="D540" i="3"/>
  <c r="E540" i="3"/>
  <c r="S539" i="3"/>
  <c r="AA539" i="3" s="1"/>
  <c r="R537" i="3"/>
  <c r="W537" i="3" s="1"/>
  <c r="B538" i="3"/>
  <c r="H538" i="3" s="1"/>
  <c r="C540" i="3" l="1"/>
  <c r="R538" i="3"/>
  <c r="W538" i="3" s="1"/>
  <c r="H539" i="3"/>
  <c r="D541" i="3"/>
  <c r="E541" i="3"/>
  <c r="S540" i="3"/>
  <c r="AA540" i="3" s="1"/>
  <c r="B539" i="3"/>
  <c r="C541" i="3" l="1"/>
  <c r="D542" i="3"/>
  <c r="E542" i="3"/>
  <c r="S541" i="3"/>
  <c r="AA541" i="3" s="1"/>
  <c r="R539" i="3"/>
  <c r="W539" i="3" s="1"/>
  <c r="H540" i="3"/>
  <c r="B540" i="3"/>
  <c r="C542" i="3" l="1"/>
  <c r="R540" i="3"/>
  <c r="W540" i="3" s="1"/>
  <c r="H541" i="3"/>
  <c r="D543" i="3"/>
  <c r="E543" i="3"/>
  <c r="S542" i="3"/>
  <c r="AA542" i="3" s="1"/>
  <c r="B541" i="3"/>
  <c r="C543" i="3" l="1"/>
  <c r="D544" i="3"/>
  <c r="E544" i="3"/>
  <c r="S543" i="3"/>
  <c r="AA543" i="3" s="1"/>
  <c r="R541" i="3"/>
  <c r="W541" i="3" s="1"/>
  <c r="H542" i="3"/>
  <c r="B542" i="3"/>
  <c r="C544" i="3" l="1"/>
  <c r="R542" i="3"/>
  <c r="W542" i="3" s="1"/>
  <c r="E545" i="3"/>
  <c r="D545" i="3"/>
  <c r="S544" i="3"/>
  <c r="AA544" i="3" s="1"/>
  <c r="B543" i="3"/>
  <c r="H543" i="3" s="1"/>
  <c r="C545" i="3" l="1"/>
  <c r="S545" i="3"/>
  <c r="AA545" i="3" s="1"/>
  <c r="E546" i="3"/>
  <c r="D546" i="3"/>
  <c r="R543" i="3"/>
  <c r="W543" i="3" s="1"/>
  <c r="B544" i="3"/>
  <c r="H544" i="3" s="1"/>
  <c r="C546" i="3" l="1"/>
  <c r="R544" i="3"/>
  <c r="W544" i="3" s="1"/>
  <c r="H545" i="3"/>
  <c r="S546" i="3"/>
  <c r="AA546" i="3" s="1"/>
  <c r="E547" i="3"/>
  <c r="D547" i="3"/>
  <c r="C547" i="3" s="1"/>
  <c r="B545" i="3"/>
  <c r="B546" i="3" s="1"/>
  <c r="E548" i="3" l="1"/>
  <c r="D548" i="3"/>
  <c r="S547" i="3"/>
  <c r="AA547" i="3" s="1"/>
  <c r="R545" i="3"/>
  <c r="W545" i="3" s="1"/>
  <c r="H546" i="3"/>
  <c r="C548" i="3" l="1"/>
  <c r="R546" i="3"/>
  <c r="W546" i="3" s="1"/>
  <c r="H547" i="3"/>
  <c r="B547" i="3"/>
  <c r="S548" i="3"/>
  <c r="AA548" i="3" s="1"/>
  <c r="E549" i="3"/>
  <c r="D549" i="3"/>
  <c r="C549" i="3" l="1"/>
  <c r="E550" i="3"/>
  <c r="D550" i="3"/>
  <c r="S549" i="3"/>
  <c r="AA549" i="3" s="1"/>
  <c r="R547" i="3"/>
  <c r="W547" i="3" s="1"/>
  <c r="B548" i="3"/>
  <c r="H548" i="3" s="1"/>
  <c r="C550" i="3" l="1"/>
  <c r="R548" i="3"/>
  <c r="W548" i="3" s="1"/>
  <c r="B549" i="3"/>
  <c r="H549" i="3" s="1"/>
  <c r="S550" i="3"/>
  <c r="AA550" i="3" s="1"/>
  <c r="E551" i="3"/>
  <c r="D551" i="3"/>
  <c r="C551" i="3" l="1"/>
  <c r="S551" i="3"/>
  <c r="AA551" i="3" s="1"/>
  <c r="R549" i="3"/>
  <c r="W549" i="3" s="1"/>
  <c r="H550" i="3"/>
  <c r="E552" i="3"/>
  <c r="D552" i="3"/>
  <c r="B550" i="3"/>
  <c r="B551" i="3" s="1"/>
  <c r="C552" i="3" l="1"/>
  <c r="B552" i="3" s="1"/>
  <c r="R550" i="3"/>
  <c r="W550" i="3" s="1"/>
  <c r="H551" i="3"/>
  <c r="S552" i="3"/>
  <c r="AA552" i="3" s="1"/>
  <c r="E553" i="3"/>
  <c r="D553" i="3"/>
  <c r="C553" i="3" l="1"/>
  <c r="S553" i="3"/>
  <c r="AA553" i="3" s="1"/>
  <c r="R551" i="3"/>
  <c r="W551" i="3" s="1"/>
  <c r="H552" i="3"/>
  <c r="E554" i="3"/>
  <c r="D554" i="3"/>
  <c r="C554" i="3" l="1"/>
  <c r="S554" i="3"/>
  <c r="AA554" i="3" s="1"/>
  <c r="E555" i="3"/>
  <c r="D555" i="3"/>
  <c r="R552" i="3"/>
  <c r="W552" i="3" s="1"/>
  <c r="H553" i="3"/>
  <c r="B553" i="3"/>
  <c r="B554" i="3" s="1"/>
  <c r="C555" i="3" l="1"/>
  <c r="B555" i="3" s="1"/>
  <c r="S555" i="3"/>
  <c r="AA555" i="3" s="1"/>
  <c r="R553" i="3"/>
  <c r="W553" i="3" s="1"/>
  <c r="H554" i="3"/>
  <c r="E556" i="3"/>
  <c r="D556" i="3"/>
  <c r="C556" i="3" l="1"/>
  <c r="B556" i="3" s="1"/>
  <c r="R554" i="3"/>
  <c r="W554" i="3" s="1"/>
  <c r="H555" i="3"/>
  <c r="S556" i="3"/>
  <c r="AA556" i="3" s="1"/>
  <c r="E557" i="3"/>
  <c r="D557" i="3"/>
  <c r="C557" i="3" l="1"/>
  <c r="E558" i="3"/>
  <c r="D558" i="3"/>
  <c r="S557" i="3"/>
  <c r="AA557" i="3" s="1"/>
  <c r="R555" i="3"/>
  <c r="W555" i="3" s="1"/>
  <c r="H556" i="3"/>
  <c r="C558" i="3" l="1"/>
  <c r="R556" i="3"/>
  <c r="W556" i="3" s="1"/>
  <c r="H557" i="3"/>
  <c r="B557" i="3"/>
  <c r="S558" i="3"/>
  <c r="AA558" i="3" s="1"/>
  <c r="E559" i="3"/>
  <c r="D559" i="3"/>
  <c r="C559" i="3" l="1"/>
  <c r="E560" i="3"/>
  <c r="D560" i="3"/>
  <c r="S559" i="3"/>
  <c r="AA559" i="3" s="1"/>
  <c r="R557" i="3"/>
  <c r="W557" i="3" s="1"/>
  <c r="B558" i="3"/>
  <c r="H558" i="3" s="1"/>
  <c r="C560" i="3" l="1"/>
  <c r="R558" i="3"/>
  <c r="W558" i="3" s="1"/>
  <c r="B559" i="3"/>
  <c r="H559" i="3" s="1"/>
  <c r="S560" i="3"/>
  <c r="AA560" i="3" s="1"/>
  <c r="E561" i="3"/>
  <c r="D561" i="3"/>
  <c r="C561" i="3" l="1"/>
  <c r="E562" i="3"/>
  <c r="D562" i="3"/>
  <c r="S561" i="3"/>
  <c r="AA561" i="3" s="1"/>
  <c r="R559" i="3"/>
  <c r="W559" i="3" s="1"/>
  <c r="H560" i="3"/>
  <c r="B560" i="3"/>
  <c r="C562" i="3" l="1"/>
  <c r="R560" i="3"/>
  <c r="W560" i="3" s="1"/>
  <c r="H561" i="3"/>
  <c r="B561" i="3"/>
  <c r="S562" i="3"/>
  <c r="AA562" i="3" s="1"/>
  <c r="E563" i="3"/>
  <c r="D563" i="3"/>
  <c r="C563" i="3" l="1"/>
  <c r="E564" i="3"/>
  <c r="D564" i="3"/>
  <c r="S563" i="3"/>
  <c r="AA563" i="3" s="1"/>
  <c r="R561" i="3"/>
  <c r="W561" i="3" s="1"/>
  <c r="H562" i="3"/>
  <c r="B562" i="3"/>
  <c r="C564" i="3" l="1"/>
  <c r="R562" i="3"/>
  <c r="W562" i="3" s="1"/>
  <c r="H563" i="3"/>
  <c r="B563" i="3"/>
  <c r="S564" i="3"/>
  <c r="AA564" i="3" s="1"/>
  <c r="E565" i="3"/>
  <c r="D565" i="3"/>
  <c r="C565" i="3" l="1"/>
  <c r="E566" i="3"/>
  <c r="D566" i="3"/>
  <c r="S565" i="3"/>
  <c r="AA565" i="3" s="1"/>
  <c r="R563" i="3"/>
  <c r="W563" i="3" s="1"/>
  <c r="H564" i="3"/>
  <c r="B564" i="3"/>
  <c r="C566" i="3" l="1"/>
  <c r="R564" i="3"/>
  <c r="W564" i="3" s="1"/>
  <c r="H565" i="3"/>
  <c r="B565" i="3"/>
  <c r="S566" i="3"/>
  <c r="AA566" i="3" s="1"/>
  <c r="E567" i="3"/>
  <c r="D567" i="3"/>
  <c r="C567" i="3" l="1"/>
  <c r="E568" i="3"/>
  <c r="D568" i="3"/>
  <c r="S567" i="3"/>
  <c r="AA567" i="3" s="1"/>
  <c r="R565" i="3"/>
  <c r="W565" i="3" s="1"/>
  <c r="H566" i="3"/>
  <c r="B566" i="3"/>
  <c r="C568" i="3" l="1"/>
  <c r="R566" i="3"/>
  <c r="W566" i="3" s="1"/>
  <c r="H567" i="3"/>
  <c r="S568" i="3"/>
  <c r="AA568" i="3" s="1"/>
  <c r="E569" i="3"/>
  <c r="D569" i="3"/>
  <c r="C569" i="3" s="1"/>
  <c r="B567" i="3"/>
  <c r="S569" i="3" l="1"/>
  <c r="AA569" i="3" s="1"/>
  <c r="R567" i="3"/>
  <c r="W567" i="3" s="1"/>
  <c r="H568" i="3"/>
  <c r="E570" i="3"/>
  <c r="D570" i="3"/>
  <c r="B568" i="3"/>
  <c r="C570" i="3" l="1"/>
  <c r="S570" i="3"/>
  <c r="AA570" i="3" s="1"/>
  <c r="E571" i="3"/>
  <c r="D571" i="3"/>
  <c r="R568" i="3"/>
  <c r="W568" i="3" s="1"/>
  <c r="H569" i="3"/>
  <c r="B569" i="3"/>
  <c r="B570" i="3" s="1"/>
  <c r="C571" i="3" l="1"/>
  <c r="B571" i="3" s="1"/>
  <c r="S571" i="3"/>
  <c r="AA571" i="3" s="1"/>
  <c r="E572" i="3"/>
  <c r="D572" i="3"/>
  <c r="R569" i="3"/>
  <c r="W569" i="3" s="1"/>
  <c r="H570" i="3"/>
  <c r="C572" i="3" l="1"/>
  <c r="B572" i="3" s="1"/>
  <c r="S572" i="3"/>
  <c r="AA572" i="3" s="1"/>
  <c r="E573" i="3"/>
  <c r="D573" i="3"/>
  <c r="R570" i="3"/>
  <c r="W570" i="3" s="1"/>
  <c r="H571" i="3"/>
  <c r="C573" i="3" l="1"/>
  <c r="B573" i="3" s="1"/>
  <c r="S573" i="3"/>
  <c r="AA573" i="3" s="1"/>
  <c r="E574" i="3"/>
  <c r="D574" i="3"/>
  <c r="R571" i="3"/>
  <c r="W571" i="3" s="1"/>
  <c r="H572" i="3"/>
  <c r="C574" i="3" l="1"/>
  <c r="B574" i="3" s="1"/>
  <c r="S574" i="3"/>
  <c r="AA574" i="3" s="1"/>
  <c r="E575" i="3"/>
  <c r="D575" i="3"/>
  <c r="R572" i="3"/>
  <c r="W572" i="3" s="1"/>
  <c r="H573" i="3"/>
  <c r="C575" i="3" l="1"/>
  <c r="B575" i="3" s="1"/>
  <c r="S575" i="3"/>
  <c r="AA575" i="3" s="1"/>
  <c r="E576" i="3"/>
  <c r="D576" i="3"/>
  <c r="R573" i="3"/>
  <c r="W573" i="3" s="1"/>
  <c r="H574" i="3"/>
  <c r="C576" i="3" l="1"/>
  <c r="B576" i="3" s="1"/>
  <c r="S576" i="3"/>
  <c r="AA576" i="3" s="1"/>
  <c r="E577" i="3"/>
  <c r="D577" i="3"/>
  <c r="R574" i="3"/>
  <c r="W574" i="3" s="1"/>
  <c r="H575" i="3"/>
  <c r="C577" i="3" l="1"/>
  <c r="B577" i="3" s="1"/>
  <c r="S577" i="3"/>
  <c r="AA577" i="3" s="1"/>
  <c r="E578" i="3"/>
  <c r="D578" i="3"/>
  <c r="R575" i="3"/>
  <c r="W575" i="3" s="1"/>
  <c r="H576" i="3"/>
  <c r="C578" i="3" l="1"/>
  <c r="B578" i="3" s="1"/>
  <c r="R576" i="3"/>
  <c r="W576" i="3" s="1"/>
  <c r="H577" i="3"/>
  <c r="S578" i="3"/>
  <c r="AA578" i="3" s="1"/>
  <c r="E579" i="3"/>
  <c r="D579" i="3"/>
  <c r="C579" i="3" l="1"/>
  <c r="E580" i="3"/>
  <c r="D580" i="3"/>
  <c r="S579" i="3"/>
  <c r="AA579" i="3" s="1"/>
  <c r="R577" i="3"/>
  <c r="W577" i="3" s="1"/>
  <c r="H578" i="3"/>
  <c r="C580" i="3" l="1"/>
  <c r="R578" i="3"/>
  <c r="W578" i="3" s="1"/>
  <c r="H579" i="3"/>
  <c r="B579" i="3"/>
  <c r="S580" i="3"/>
  <c r="AA580" i="3" s="1"/>
  <c r="E581" i="3"/>
  <c r="D581" i="3"/>
  <c r="C581" i="3" l="1"/>
  <c r="E582" i="3"/>
  <c r="D582" i="3"/>
  <c r="S581" i="3"/>
  <c r="AA581" i="3" s="1"/>
  <c r="R579" i="3"/>
  <c r="W579" i="3" s="1"/>
  <c r="H580" i="3"/>
  <c r="B580" i="3"/>
  <c r="C582" i="3" l="1"/>
  <c r="R580" i="3"/>
  <c r="W580" i="3" s="1"/>
  <c r="H581" i="3"/>
  <c r="B581" i="3"/>
  <c r="S582" i="3"/>
  <c r="AA582" i="3" s="1"/>
  <c r="E583" i="3"/>
  <c r="D583" i="3"/>
  <c r="C583" i="3" l="1"/>
  <c r="E584" i="3"/>
  <c r="D584" i="3"/>
  <c r="S583" i="3"/>
  <c r="AA583" i="3" s="1"/>
  <c r="R581" i="3"/>
  <c r="W581" i="3" s="1"/>
  <c r="H582" i="3"/>
  <c r="B582" i="3"/>
  <c r="C584" i="3" l="1"/>
  <c r="R582" i="3"/>
  <c r="W582" i="3" s="1"/>
  <c r="H583" i="3"/>
  <c r="S584" i="3"/>
  <c r="AA584" i="3" s="1"/>
  <c r="E585" i="3"/>
  <c r="D585" i="3"/>
  <c r="B583" i="3"/>
  <c r="C585" i="3" l="1"/>
  <c r="S585" i="3"/>
  <c r="AA585" i="3" s="1"/>
  <c r="R583" i="3"/>
  <c r="W583" i="3" s="1"/>
  <c r="H584" i="3"/>
  <c r="E586" i="3"/>
  <c r="D586" i="3"/>
  <c r="B584" i="3"/>
  <c r="C586" i="3" l="1"/>
  <c r="S586" i="3"/>
  <c r="AA586" i="3" s="1"/>
  <c r="E587" i="3"/>
  <c r="D587" i="3"/>
  <c r="R584" i="3"/>
  <c r="W584" i="3" s="1"/>
  <c r="H585" i="3"/>
  <c r="B585" i="3"/>
  <c r="C587" i="3" l="1"/>
  <c r="B586" i="3"/>
  <c r="S587" i="3"/>
  <c r="AA587" i="3" s="1"/>
  <c r="E588" i="3"/>
  <c r="D588" i="3"/>
  <c r="R585" i="3"/>
  <c r="W585" i="3" s="1"/>
  <c r="H586" i="3"/>
  <c r="B587" i="3" l="1"/>
  <c r="C588" i="3"/>
  <c r="S588" i="3"/>
  <c r="AA588" i="3" s="1"/>
  <c r="E589" i="3"/>
  <c r="D589" i="3"/>
  <c r="R586" i="3"/>
  <c r="W586" i="3" s="1"/>
  <c r="H587" i="3"/>
  <c r="B588" i="3" l="1"/>
  <c r="C589" i="3"/>
  <c r="S589" i="3"/>
  <c r="AA589" i="3" s="1"/>
  <c r="E590" i="3"/>
  <c r="D590" i="3"/>
  <c r="R587" i="3"/>
  <c r="W587" i="3" s="1"/>
  <c r="H588" i="3"/>
  <c r="B589" i="3" l="1"/>
  <c r="C590" i="3"/>
  <c r="B590" i="3" s="1"/>
  <c r="S590" i="3"/>
  <c r="AA590" i="3" s="1"/>
  <c r="E591" i="3"/>
  <c r="D591" i="3"/>
  <c r="R588" i="3"/>
  <c r="W588" i="3" s="1"/>
  <c r="H589" i="3"/>
  <c r="C591" i="3" l="1"/>
  <c r="B591" i="3" s="1"/>
  <c r="S591" i="3"/>
  <c r="AA591" i="3" s="1"/>
  <c r="E592" i="3"/>
  <c r="D592" i="3"/>
  <c r="R589" i="3"/>
  <c r="W589" i="3" s="1"/>
  <c r="H590" i="3"/>
  <c r="C592" i="3" l="1"/>
  <c r="B592" i="3" s="1"/>
  <c r="S592" i="3"/>
  <c r="AA592" i="3" s="1"/>
  <c r="E593" i="3"/>
  <c r="D593" i="3"/>
  <c r="R590" i="3"/>
  <c r="W590" i="3" s="1"/>
  <c r="H591" i="3"/>
  <c r="C593" i="3" l="1"/>
  <c r="B593" i="3" s="1"/>
  <c r="S593" i="3"/>
  <c r="AA593" i="3" s="1"/>
  <c r="E594" i="3"/>
  <c r="D594" i="3"/>
  <c r="R591" i="3"/>
  <c r="W591" i="3" s="1"/>
  <c r="H592" i="3"/>
  <c r="C594" i="3" l="1"/>
  <c r="B594" i="3" s="1"/>
  <c r="S594" i="3"/>
  <c r="AA594" i="3" s="1"/>
  <c r="E595" i="3"/>
  <c r="D595" i="3"/>
  <c r="R592" i="3"/>
  <c r="W592" i="3" s="1"/>
  <c r="H593" i="3"/>
  <c r="C595" i="3" l="1"/>
  <c r="B595" i="3" s="1"/>
  <c r="S595" i="3"/>
  <c r="AA595" i="3" s="1"/>
  <c r="E596" i="3"/>
  <c r="D596" i="3"/>
  <c r="R593" i="3"/>
  <c r="W593" i="3" s="1"/>
  <c r="H594" i="3"/>
  <c r="C596" i="3" l="1"/>
  <c r="B596" i="3" s="1"/>
  <c r="S596" i="3"/>
  <c r="AA596" i="3" s="1"/>
  <c r="E597" i="3"/>
  <c r="D597" i="3"/>
  <c r="R594" i="3"/>
  <c r="W594" i="3" s="1"/>
  <c r="H595" i="3"/>
  <c r="C597" i="3" l="1"/>
  <c r="B597" i="3" s="1"/>
  <c r="S597" i="3"/>
  <c r="AA597" i="3" s="1"/>
  <c r="E598" i="3"/>
  <c r="D598" i="3"/>
  <c r="R595" i="3"/>
  <c r="W595" i="3" s="1"/>
  <c r="H596" i="3"/>
  <c r="C598" i="3" l="1"/>
  <c r="B598" i="3" s="1"/>
  <c r="S598" i="3"/>
  <c r="AA598" i="3" s="1"/>
  <c r="E599" i="3"/>
  <c r="D599" i="3"/>
  <c r="R596" i="3"/>
  <c r="W596" i="3" s="1"/>
  <c r="H597" i="3"/>
  <c r="C599" i="3" l="1"/>
  <c r="B599" i="3" s="1"/>
  <c r="S599" i="3"/>
  <c r="AA599" i="3" s="1"/>
  <c r="E600" i="3"/>
  <c r="D600" i="3"/>
  <c r="R597" i="3"/>
  <c r="W597" i="3" s="1"/>
  <c r="H598" i="3"/>
  <c r="C600" i="3" l="1"/>
  <c r="B600" i="3" s="1"/>
  <c r="S600" i="3"/>
  <c r="AA600" i="3" s="1"/>
  <c r="E601" i="3"/>
  <c r="D601" i="3"/>
  <c r="R598" i="3"/>
  <c r="W598" i="3" s="1"/>
  <c r="H599" i="3"/>
  <c r="C601" i="3" l="1"/>
  <c r="B601" i="3" s="1"/>
  <c r="S601" i="3"/>
  <c r="AA601" i="3" s="1"/>
  <c r="E602" i="3"/>
  <c r="D602" i="3"/>
  <c r="R599" i="3"/>
  <c r="W599" i="3" s="1"/>
  <c r="H600" i="3"/>
  <c r="C602" i="3" l="1"/>
  <c r="B602" i="3" s="1"/>
  <c r="S602" i="3"/>
  <c r="AA602" i="3" s="1"/>
  <c r="E603" i="3"/>
  <c r="D603" i="3"/>
  <c r="R600" i="3"/>
  <c r="W600" i="3" s="1"/>
  <c r="H601" i="3"/>
  <c r="C603" i="3" l="1"/>
  <c r="B603" i="3" s="1"/>
  <c r="S603" i="3"/>
  <c r="AA603" i="3" s="1"/>
  <c r="E604" i="3"/>
  <c r="D604" i="3"/>
  <c r="R601" i="3"/>
  <c r="W601" i="3" s="1"/>
  <c r="H602" i="3"/>
  <c r="C604" i="3" l="1"/>
  <c r="S604" i="3"/>
  <c r="AA604" i="3" s="1"/>
  <c r="E605" i="3"/>
  <c r="D605" i="3"/>
  <c r="R602" i="3"/>
  <c r="W602" i="3" s="1"/>
  <c r="H603" i="3"/>
  <c r="B604" i="3"/>
  <c r="C605" i="3" l="1"/>
  <c r="B605" i="3" s="1"/>
  <c r="S605" i="3"/>
  <c r="AA605" i="3" s="1"/>
  <c r="E606" i="3"/>
  <c r="D606" i="3"/>
  <c r="R603" i="3"/>
  <c r="W603" i="3" s="1"/>
  <c r="H604" i="3"/>
  <c r="C606" i="3" l="1"/>
  <c r="B606" i="3" s="1"/>
  <c r="E607" i="3"/>
  <c r="D607" i="3"/>
  <c r="S606" i="3"/>
  <c r="AA606" i="3" s="1"/>
  <c r="R604" i="3"/>
  <c r="W604" i="3" s="1"/>
  <c r="H605" i="3"/>
  <c r="C607" i="3" l="1"/>
  <c r="R605" i="3"/>
  <c r="W605" i="3" s="1"/>
  <c r="H606" i="3"/>
  <c r="S607" i="3"/>
  <c r="AA607" i="3" s="1"/>
  <c r="E608" i="3"/>
  <c r="D608" i="3"/>
  <c r="C608" i="3" l="1"/>
  <c r="S608" i="3"/>
  <c r="AA608" i="3" s="1"/>
  <c r="R606" i="3"/>
  <c r="W606" i="3" s="1"/>
  <c r="H607" i="3"/>
  <c r="E609" i="3"/>
  <c r="D609" i="3"/>
  <c r="B607" i="3"/>
  <c r="C609" i="3" l="1"/>
  <c r="S609" i="3"/>
  <c r="AA609" i="3" s="1"/>
  <c r="E610" i="3"/>
  <c r="D610" i="3"/>
  <c r="R607" i="3"/>
  <c r="W607" i="3" s="1"/>
  <c r="H608" i="3"/>
  <c r="B608" i="3"/>
  <c r="C610" i="3" l="1"/>
  <c r="B609" i="3"/>
  <c r="S610" i="3"/>
  <c r="AA610" i="3" s="1"/>
  <c r="E611" i="3"/>
  <c r="D611" i="3"/>
  <c r="R608" i="3"/>
  <c r="W608" i="3" s="1"/>
  <c r="H609" i="3"/>
  <c r="C611" i="3" l="1"/>
  <c r="B610" i="3"/>
  <c r="S611" i="3"/>
  <c r="AA611" i="3" s="1"/>
  <c r="D612" i="3"/>
  <c r="E612" i="3"/>
  <c r="R609" i="3"/>
  <c r="W609" i="3" s="1"/>
  <c r="H610" i="3"/>
  <c r="B611" i="3" l="1"/>
  <c r="C612" i="3"/>
  <c r="E613" i="3"/>
  <c r="D613" i="3"/>
  <c r="S612" i="3"/>
  <c r="AA612" i="3" s="1"/>
  <c r="R610" i="3"/>
  <c r="W610" i="3" s="1"/>
  <c r="H611" i="3"/>
  <c r="B612" i="3" l="1"/>
  <c r="C613" i="3"/>
  <c r="R611" i="3"/>
  <c r="W611" i="3" s="1"/>
  <c r="H612" i="3"/>
  <c r="S613" i="3"/>
  <c r="AA613" i="3" s="1"/>
  <c r="D614" i="3"/>
  <c r="E614" i="3"/>
  <c r="C614" i="3" l="1"/>
  <c r="E615" i="3"/>
  <c r="D615" i="3"/>
  <c r="R612" i="3"/>
  <c r="W612" i="3" s="1"/>
  <c r="H613" i="3"/>
  <c r="S614" i="3"/>
  <c r="AA614" i="3" s="1"/>
  <c r="B613" i="3"/>
  <c r="C615" i="3" l="1"/>
  <c r="R613" i="3"/>
  <c r="W613" i="3" s="1"/>
  <c r="H614" i="3"/>
  <c r="B614" i="3"/>
  <c r="S615" i="3"/>
  <c r="AA615" i="3" s="1"/>
  <c r="D616" i="3"/>
  <c r="E616" i="3"/>
  <c r="C616" i="3" l="1"/>
  <c r="S616" i="3"/>
  <c r="AA616" i="3" s="1"/>
  <c r="E617" i="3"/>
  <c r="D617" i="3"/>
  <c r="R614" i="3"/>
  <c r="W614" i="3" s="1"/>
  <c r="H615" i="3"/>
  <c r="B615" i="3"/>
  <c r="C617" i="3" l="1"/>
  <c r="D618" i="3"/>
  <c r="E618" i="3"/>
  <c r="R615" i="3"/>
  <c r="W615" i="3" s="1"/>
  <c r="H616" i="3"/>
  <c r="S617" i="3"/>
  <c r="AA617" i="3" s="1"/>
  <c r="B616" i="3"/>
  <c r="C618" i="3" l="1"/>
  <c r="B617" i="3"/>
  <c r="R616" i="3"/>
  <c r="W616" i="3" s="1"/>
  <c r="H617" i="3"/>
  <c r="E619" i="3"/>
  <c r="D619" i="3"/>
  <c r="S618" i="3"/>
  <c r="AA618" i="3" s="1"/>
  <c r="C619" i="3" l="1"/>
  <c r="S619" i="3"/>
  <c r="AA619" i="3" s="1"/>
  <c r="D620" i="3"/>
  <c r="E620" i="3"/>
  <c r="R617" i="3"/>
  <c r="W617" i="3" s="1"/>
  <c r="B618" i="3"/>
  <c r="H618" i="3" s="1"/>
  <c r="B619" i="3" l="1"/>
  <c r="C620" i="3"/>
  <c r="E621" i="3"/>
  <c r="D621" i="3"/>
  <c r="R618" i="3"/>
  <c r="W618" i="3" s="1"/>
  <c r="H619" i="3"/>
  <c r="S620" i="3"/>
  <c r="AA620" i="3" s="1"/>
  <c r="C621" i="3" l="1"/>
  <c r="R619" i="3"/>
  <c r="W619" i="3" s="1"/>
  <c r="H620" i="3"/>
  <c r="S621" i="3"/>
  <c r="AA621" i="3" s="1"/>
  <c r="D622" i="3"/>
  <c r="E622" i="3"/>
  <c r="B620" i="3"/>
  <c r="C622" i="3" l="1"/>
  <c r="S622" i="3"/>
  <c r="AA622" i="3" s="1"/>
  <c r="R620" i="3"/>
  <c r="W620" i="3" s="1"/>
  <c r="H621" i="3"/>
  <c r="E623" i="3"/>
  <c r="D623" i="3"/>
  <c r="B621" i="3"/>
  <c r="B622" i="3" s="1"/>
  <c r="C623" i="3" l="1"/>
  <c r="S623" i="3"/>
  <c r="AA623" i="3" s="1"/>
  <c r="D624" i="3"/>
  <c r="E624" i="3"/>
  <c r="R621" i="3"/>
  <c r="W621" i="3" s="1"/>
  <c r="H622" i="3"/>
  <c r="B623" i="3"/>
  <c r="C624" i="3" l="1"/>
  <c r="B624" i="3" s="1"/>
  <c r="E625" i="3"/>
  <c r="D625" i="3"/>
  <c r="S624" i="3"/>
  <c r="AA624" i="3" s="1"/>
  <c r="R622" i="3"/>
  <c r="W622" i="3" s="1"/>
  <c r="H623" i="3"/>
  <c r="C625" i="3" l="1"/>
  <c r="R623" i="3"/>
  <c r="W623" i="3" s="1"/>
  <c r="H624" i="3"/>
  <c r="S625" i="3"/>
  <c r="AA625" i="3" s="1"/>
  <c r="D626" i="3"/>
  <c r="E626" i="3"/>
  <c r="C626" i="3" l="1"/>
  <c r="S626" i="3"/>
  <c r="AA626" i="3" s="1"/>
  <c r="R624" i="3"/>
  <c r="W624" i="3" s="1"/>
  <c r="H625" i="3"/>
  <c r="E627" i="3"/>
  <c r="D627" i="3"/>
  <c r="B625" i="3"/>
  <c r="B626" i="3" s="1"/>
  <c r="C627" i="3" l="1"/>
  <c r="B627" i="3" s="1"/>
  <c r="D628" i="3"/>
  <c r="E628" i="3"/>
  <c r="S627" i="3"/>
  <c r="AA627" i="3" s="1"/>
  <c r="R625" i="3"/>
  <c r="W625" i="3" s="1"/>
  <c r="H626" i="3"/>
  <c r="C628" i="3" l="1"/>
  <c r="R626" i="3"/>
  <c r="W626" i="3" s="1"/>
  <c r="H627" i="3"/>
  <c r="E629" i="3"/>
  <c r="D629" i="3"/>
  <c r="S628" i="3"/>
  <c r="AA628" i="3" s="1"/>
  <c r="C629" i="3" l="1"/>
  <c r="D630" i="3"/>
  <c r="E630" i="3"/>
  <c r="S629" i="3"/>
  <c r="AA629" i="3" s="1"/>
  <c r="R627" i="3"/>
  <c r="W627" i="3" s="1"/>
  <c r="H628" i="3"/>
  <c r="B628" i="3"/>
  <c r="C630" i="3" l="1"/>
  <c r="R628" i="3"/>
  <c r="W628" i="3" s="1"/>
  <c r="H629" i="3"/>
  <c r="E631" i="3"/>
  <c r="D631" i="3"/>
  <c r="S630" i="3"/>
  <c r="AA630" i="3" s="1"/>
  <c r="B629" i="3"/>
  <c r="C631" i="3" l="1"/>
  <c r="S631" i="3"/>
  <c r="AA631" i="3" s="1"/>
  <c r="D632" i="3"/>
  <c r="E632" i="3"/>
  <c r="R629" i="3"/>
  <c r="W629" i="3" s="1"/>
  <c r="H630" i="3"/>
  <c r="B630" i="3"/>
  <c r="C632" i="3" l="1"/>
  <c r="R630" i="3"/>
  <c r="W630" i="3" s="1"/>
  <c r="H631" i="3"/>
  <c r="S632" i="3"/>
  <c r="AA632" i="3" s="1"/>
  <c r="E633" i="3"/>
  <c r="D633" i="3"/>
  <c r="C633" i="3" s="1"/>
  <c r="B631" i="3"/>
  <c r="B632" i="3" s="1"/>
  <c r="S633" i="3" l="1"/>
  <c r="AA633" i="3" s="1"/>
  <c r="B633" i="3"/>
  <c r="E634" i="3"/>
  <c r="D634" i="3"/>
  <c r="C634" i="3" s="1"/>
  <c r="R631" i="3"/>
  <c r="W631" i="3" s="1"/>
  <c r="H632" i="3"/>
  <c r="E635" i="3" l="1"/>
  <c r="D635" i="3"/>
  <c r="C635" i="3" s="1"/>
  <c r="R632" i="3"/>
  <c r="W632" i="3" s="1"/>
  <c r="H633" i="3"/>
  <c r="S634" i="3"/>
  <c r="AA634" i="3" s="1"/>
  <c r="B634" i="3"/>
  <c r="R633" i="3" l="1"/>
  <c r="W633" i="3" s="1"/>
  <c r="H634" i="3"/>
  <c r="S635" i="3"/>
  <c r="AA635" i="3" s="1"/>
  <c r="D636" i="3"/>
  <c r="E636" i="3"/>
  <c r="B635" i="3"/>
  <c r="C636" i="3" l="1"/>
  <c r="B636" i="3" s="1"/>
  <c r="S636" i="3"/>
  <c r="AA636" i="3" s="1"/>
  <c r="D637" i="3"/>
  <c r="E637" i="3"/>
  <c r="R634" i="3"/>
  <c r="W634" i="3" s="1"/>
  <c r="H635" i="3"/>
  <c r="C637" i="3" l="1"/>
  <c r="B637" i="3" s="1"/>
  <c r="E638" i="3"/>
  <c r="D638" i="3"/>
  <c r="S637" i="3"/>
  <c r="AA637" i="3" s="1"/>
  <c r="R635" i="3"/>
  <c r="W635" i="3" s="1"/>
  <c r="H636" i="3"/>
  <c r="C638" i="3" l="1"/>
  <c r="R636" i="3"/>
  <c r="W636" i="3" s="1"/>
  <c r="H637" i="3"/>
  <c r="S638" i="3"/>
  <c r="AA638" i="3" s="1"/>
  <c r="E639" i="3"/>
  <c r="D639" i="3"/>
  <c r="C639" i="3" l="1"/>
  <c r="R637" i="3"/>
  <c r="W637" i="3" s="1"/>
  <c r="H638" i="3"/>
  <c r="S639" i="3"/>
  <c r="AA639" i="3" s="1"/>
  <c r="E640" i="3"/>
  <c r="D640" i="3"/>
  <c r="C640" i="3" s="1"/>
  <c r="B638" i="3"/>
  <c r="R638" i="3" l="1"/>
  <c r="W638" i="3" s="1"/>
  <c r="H639" i="3"/>
  <c r="S640" i="3"/>
  <c r="AA640" i="3" s="1"/>
  <c r="E641" i="3"/>
  <c r="D641" i="3"/>
  <c r="C641" i="3" s="1"/>
  <c r="B639" i="3"/>
  <c r="R639" i="3" l="1"/>
  <c r="W639" i="3" s="1"/>
  <c r="H640" i="3"/>
  <c r="S641" i="3"/>
  <c r="AA641" i="3" s="1"/>
  <c r="E642" i="3"/>
  <c r="D642" i="3"/>
  <c r="B640" i="3"/>
  <c r="C642" i="3" l="1"/>
  <c r="S642" i="3"/>
  <c r="AA642" i="3" s="1"/>
  <c r="R640" i="3"/>
  <c r="W640" i="3" s="1"/>
  <c r="H641" i="3"/>
  <c r="E643" i="3"/>
  <c r="D643" i="3"/>
  <c r="C643" i="3" s="1"/>
  <c r="B641" i="3"/>
  <c r="B642" i="3" s="1"/>
  <c r="S643" i="3" l="1"/>
  <c r="AA643" i="3" s="1"/>
  <c r="D644" i="3"/>
  <c r="E644" i="3"/>
  <c r="B643" i="3"/>
  <c r="R641" i="3"/>
  <c r="W641" i="3" s="1"/>
  <c r="H642" i="3"/>
  <c r="C644" i="3" l="1"/>
  <c r="B644" i="3" s="1"/>
  <c r="D645" i="3"/>
  <c r="E645" i="3"/>
  <c r="R642" i="3"/>
  <c r="W642" i="3" s="1"/>
  <c r="H643" i="3"/>
  <c r="S644" i="3"/>
  <c r="AA644" i="3" s="1"/>
  <c r="C645" i="3" l="1"/>
  <c r="R643" i="3"/>
  <c r="W643" i="3" s="1"/>
  <c r="H644" i="3"/>
  <c r="E646" i="3"/>
  <c r="D646" i="3"/>
  <c r="S645" i="3"/>
  <c r="AA645" i="3" s="1"/>
  <c r="C646" i="3" l="1"/>
  <c r="E647" i="3"/>
  <c r="D647" i="3"/>
  <c r="S646" i="3"/>
  <c r="AA646" i="3" s="1"/>
  <c r="R644" i="3"/>
  <c r="W644" i="3" s="1"/>
  <c r="H645" i="3"/>
  <c r="B645" i="3"/>
  <c r="C647" i="3" l="1"/>
  <c r="R645" i="3"/>
  <c r="W645" i="3" s="1"/>
  <c r="H646" i="3"/>
  <c r="S647" i="3"/>
  <c r="AA647" i="3" s="1"/>
  <c r="E648" i="3"/>
  <c r="D648" i="3"/>
  <c r="B646" i="3"/>
  <c r="C648" i="3" l="1"/>
  <c r="S648" i="3"/>
  <c r="AA648" i="3" s="1"/>
  <c r="R646" i="3"/>
  <c r="W646" i="3" s="1"/>
  <c r="H647" i="3"/>
  <c r="E649" i="3"/>
  <c r="D649" i="3"/>
  <c r="B647" i="3"/>
  <c r="C649" i="3" l="1"/>
  <c r="S649" i="3"/>
  <c r="AA649" i="3" s="1"/>
  <c r="E650" i="3"/>
  <c r="D650" i="3"/>
  <c r="R647" i="3"/>
  <c r="W647" i="3" s="1"/>
  <c r="H648" i="3"/>
  <c r="B648" i="3"/>
  <c r="B649" i="3" l="1"/>
  <c r="C650" i="3"/>
  <c r="S650" i="3"/>
  <c r="AA650" i="3" s="1"/>
  <c r="E651" i="3"/>
  <c r="D651" i="3"/>
  <c r="R648" i="3"/>
  <c r="W648" i="3" s="1"/>
  <c r="H649" i="3"/>
  <c r="B650" i="3" l="1"/>
  <c r="C651" i="3"/>
  <c r="S651" i="3"/>
  <c r="AA651" i="3" s="1"/>
  <c r="D652" i="3"/>
  <c r="E652" i="3"/>
  <c r="R649" i="3"/>
  <c r="W649" i="3" s="1"/>
  <c r="H650" i="3"/>
  <c r="B651" i="3" l="1"/>
  <c r="C652" i="3"/>
  <c r="B652" i="3" s="1"/>
  <c r="D653" i="3"/>
  <c r="E653" i="3"/>
  <c r="S652" i="3"/>
  <c r="AA652" i="3" s="1"/>
  <c r="R650" i="3"/>
  <c r="W650" i="3" s="1"/>
  <c r="H651" i="3"/>
  <c r="C653" i="3" l="1"/>
  <c r="R651" i="3"/>
  <c r="W651" i="3" s="1"/>
  <c r="H652" i="3"/>
  <c r="E654" i="3"/>
  <c r="D654" i="3"/>
  <c r="S653" i="3"/>
  <c r="AA653" i="3" s="1"/>
  <c r="C654" i="3" l="1"/>
  <c r="S654" i="3"/>
  <c r="AA654" i="3" s="1"/>
  <c r="D655" i="3"/>
  <c r="E655" i="3"/>
  <c r="R652" i="3"/>
  <c r="W652" i="3" s="1"/>
  <c r="B653" i="3"/>
  <c r="B654" i="3" s="1"/>
  <c r="H653" i="3" l="1"/>
  <c r="R653" i="3" s="1"/>
  <c r="W653" i="3" s="1"/>
  <c r="C655" i="3"/>
  <c r="D656" i="3"/>
  <c r="E656" i="3"/>
  <c r="S655" i="3"/>
  <c r="AA655" i="3" s="1"/>
  <c r="H654" i="3" l="1"/>
  <c r="R654" i="3" s="1"/>
  <c r="W654" i="3" s="1"/>
  <c r="C656" i="3"/>
  <c r="D657" i="3"/>
  <c r="E657" i="3"/>
  <c r="S656" i="3"/>
  <c r="AA656" i="3" s="1"/>
  <c r="B655" i="3"/>
  <c r="H655" i="3" l="1"/>
  <c r="R655" i="3" s="1"/>
  <c r="W655" i="3" s="1"/>
  <c r="C657" i="3"/>
  <c r="D658" i="3"/>
  <c r="E658" i="3"/>
  <c r="S657" i="3"/>
  <c r="AA657" i="3" s="1"/>
  <c r="B656" i="3"/>
  <c r="H656" i="3" s="1"/>
  <c r="C658" i="3" l="1"/>
  <c r="D659" i="3"/>
  <c r="E659" i="3"/>
  <c r="S658" i="3"/>
  <c r="AA658" i="3" s="1"/>
  <c r="R656" i="3"/>
  <c r="W656" i="3" s="1"/>
  <c r="B657" i="3"/>
  <c r="H657" i="3" s="1"/>
  <c r="C659" i="3" l="1"/>
  <c r="R657" i="3"/>
  <c r="W657" i="3" s="1"/>
  <c r="D660" i="3"/>
  <c r="E660" i="3"/>
  <c r="S659" i="3"/>
  <c r="AA659" i="3" s="1"/>
  <c r="B658" i="3"/>
  <c r="H658" i="3" s="1"/>
  <c r="C660" i="3" l="1"/>
  <c r="D661" i="3"/>
  <c r="E661" i="3"/>
  <c r="S660" i="3"/>
  <c r="AA660" i="3" s="1"/>
  <c r="R658" i="3"/>
  <c r="W658" i="3" s="1"/>
  <c r="H659" i="3"/>
  <c r="B659" i="3"/>
  <c r="B660" i="3" l="1"/>
  <c r="C661" i="3"/>
  <c r="R659" i="3"/>
  <c r="W659" i="3" s="1"/>
  <c r="H660" i="3"/>
  <c r="D662" i="3"/>
  <c r="E662" i="3"/>
  <c r="S661" i="3"/>
  <c r="AA661" i="3" s="1"/>
  <c r="C662" i="3" l="1"/>
  <c r="D663" i="3"/>
  <c r="E663" i="3"/>
  <c r="S662" i="3"/>
  <c r="AA662" i="3" s="1"/>
  <c r="R660" i="3"/>
  <c r="W660" i="3" s="1"/>
  <c r="H661" i="3"/>
  <c r="B661" i="3"/>
  <c r="B662" i="3" l="1"/>
  <c r="C663" i="3"/>
  <c r="R661" i="3"/>
  <c r="W661" i="3" s="1"/>
  <c r="H662" i="3"/>
  <c r="D664" i="3"/>
  <c r="E664" i="3"/>
  <c r="S663" i="3"/>
  <c r="AA663" i="3" s="1"/>
  <c r="C664" i="3" l="1"/>
  <c r="S664" i="3"/>
  <c r="AA664" i="3" s="1"/>
  <c r="D665" i="3"/>
  <c r="E665" i="3"/>
  <c r="R662" i="3"/>
  <c r="W662" i="3" s="1"/>
  <c r="B663" i="3"/>
  <c r="H663" i="3" s="1"/>
  <c r="C665" i="3" l="1"/>
  <c r="R663" i="3"/>
  <c r="W663" i="3" s="1"/>
  <c r="D666" i="3"/>
  <c r="E666" i="3"/>
  <c r="S665" i="3"/>
  <c r="AA665" i="3" s="1"/>
  <c r="B664" i="3"/>
  <c r="H664" i="3" s="1"/>
  <c r="C666" i="3" l="1"/>
  <c r="R664" i="3"/>
  <c r="W664" i="3" s="1"/>
  <c r="H665" i="3"/>
  <c r="D667" i="3"/>
  <c r="E667" i="3"/>
  <c r="B665" i="3"/>
  <c r="S666" i="3"/>
  <c r="AA666" i="3" s="1"/>
  <c r="B666" i="3" l="1"/>
  <c r="C667" i="3"/>
  <c r="D668" i="3"/>
  <c r="E668" i="3"/>
  <c r="S667" i="3"/>
  <c r="AA667" i="3" s="1"/>
  <c r="R665" i="3"/>
  <c r="W665" i="3" s="1"/>
  <c r="H666" i="3"/>
  <c r="C668" i="3" l="1"/>
  <c r="D669" i="3"/>
  <c r="E669" i="3"/>
  <c r="R666" i="3"/>
  <c r="W666" i="3" s="1"/>
  <c r="H667" i="3"/>
  <c r="S668" i="3"/>
  <c r="AA668" i="3" s="1"/>
  <c r="B667" i="3"/>
  <c r="C669" i="3" l="1"/>
  <c r="R667" i="3"/>
  <c r="W667" i="3" s="1"/>
  <c r="D670" i="3"/>
  <c r="E670" i="3"/>
  <c r="S669" i="3"/>
  <c r="AA669" i="3" s="1"/>
  <c r="B668" i="3"/>
  <c r="H668" i="3" s="1"/>
  <c r="C670" i="3" l="1"/>
  <c r="E671" i="3"/>
  <c r="D671" i="3"/>
  <c r="S670" i="3"/>
  <c r="AA670" i="3" s="1"/>
  <c r="B669" i="3"/>
  <c r="R668" i="3"/>
  <c r="W668" i="3" s="1"/>
  <c r="H669" i="3"/>
  <c r="C671" i="3" l="1"/>
  <c r="R669" i="3"/>
  <c r="W669" i="3" s="1"/>
  <c r="H670" i="3"/>
  <c r="S671" i="3"/>
  <c r="AA671" i="3" s="1"/>
  <c r="E672" i="3"/>
  <c r="D672" i="3"/>
  <c r="C672" i="3" s="1"/>
  <c r="B670" i="3"/>
  <c r="E673" i="3" l="1"/>
  <c r="D673" i="3"/>
  <c r="S672" i="3"/>
  <c r="AA672" i="3" s="1"/>
  <c r="B671" i="3"/>
  <c r="R670" i="3"/>
  <c r="W670" i="3" s="1"/>
  <c r="H671" i="3"/>
  <c r="C673" i="3" l="1"/>
  <c r="B672" i="3"/>
  <c r="S673" i="3"/>
  <c r="AA673" i="3" s="1"/>
  <c r="R671" i="3"/>
  <c r="W671" i="3" s="1"/>
  <c r="H672" i="3"/>
  <c r="E674" i="3"/>
  <c r="D674" i="3"/>
  <c r="C674" i="3" s="1"/>
  <c r="S674" i="3" l="1"/>
  <c r="AA674" i="3" s="1"/>
  <c r="E675" i="3"/>
  <c r="D675" i="3"/>
  <c r="R672" i="3"/>
  <c r="W672" i="3" s="1"/>
  <c r="H673" i="3"/>
  <c r="B673" i="3"/>
  <c r="B674" i="3" s="1"/>
  <c r="C675" i="3" l="1"/>
  <c r="B675" i="3" s="1"/>
  <c r="S675" i="3"/>
  <c r="AA675" i="3" s="1"/>
  <c r="E676" i="3"/>
  <c r="D676" i="3"/>
  <c r="R673" i="3"/>
  <c r="W673" i="3" s="1"/>
  <c r="H674" i="3"/>
  <c r="C676" i="3" l="1"/>
  <c r="B676" i="3" s="1"/>
  <c r="S676" i="3"/>
  <c r="AA676" i="3" s="1"/>
  <c r="E677" i="3"/>
  <c r="D677" i="3"/>
  <c r="R674" i="3"/>
  <c r="W674" i="3" s="1"/>
  <c r="H675" i="3"/>
  <c r="C677" i="3" l="1"/>
  <c r="B677" i="3" s="1"/>
  <c r="S677" i="3"/>
  <c r="AA677" i="3" s="1"/>
  <c r="R675" i="3"/>
  <c r="W675" i="3" s="1"/>
  <c r="H676" i="3"/>
  <c r="E678" i="3"/>
  <c r="D678" i="3"/>
  <c r="C678" i="3" l="1"/>
  <c r="B678" i="3" s="1"/>
  <c r="R676" i="3"/>
  <c r="W676" i="3" s="1"/>
  <c r="H677" i="3"/>
  <c r="S678" i="3"/>
  <c r="AA678" i="3" s="1"/>
  <c r="E679" i="3"/>
  <c r="D679" i="3"/>
  <c r="C679" i="3" l="1"/>
  <c r="E680" i="3"/>
  <c r="D680" i="3"/>
  <c r="S679" i="3"/>
  <c r="AA679" i="3" s="1"/>
  <c r="R677" i="3"/>
  <c r="W677" i="3" s="1"/>
  <c r="H678" i="3"/>
  <c r="C680" i="3" l="1"/>
  <c r="R678" i="3"/>
  <c r="W678" i="3" s="1"/>
  <c r="S680" i="3"/>
  <c r="AA680" i="3" s="1"/>
  <c r="E681" i="3"/>
  <c r="D681" i="3"/>
  <c r="B679" i="3"/>
  <c r="H679" i="3" s="1"/>
  <c r="C681" i="3" l="1"/>
  <c r="R679" i="3"/>
  <c r="W679" i="3" s="1"/>
  <c r="H680" i="3"/>
  <c r="S681" i="3"/>
  <c r="AA681" i="3" s="1"/>
  <c r="E682" i="3"/>
  <c r="D682" i="3"/>
  <c r="B680" i="3"/>
  <c r="C682" i="3" l="1"/>
  <c r="R680" i="3"/>
  <c r="W680" i="3" s="1"/>
  <c r="H681" i="3"/>
  <c r="S682" i="3"/>
  <c r="AA682" i="3" s="1"/>
  <c r="D683" i="3"/>
  <c r="E683" i="3"/>
  <c r="B681" i="3"/>
  <c r="C683" i="3" l="1"/>
  <c r="S683" i="3"/>
  <c r="AA683" i="3" s="1"/>
  <c r="R681" i="3"/>
  <c r="W681" i="3" s="1"/>
  <c r="H682" i="3"/>
  <c r="E684" i="3"/>
  <c r="D684" i="3"/>
  <c r="B682" i="3"/>
  <c r="B683" i="3" s="1"/>
  <c r="C684" i="3" l="1"/>
  <c r="B684" i="3" s="1"/>
  <c r="S684" i="3"/>
  <c r="AA684" i="3" s="1"/>
  <c r="E685" i="3"/>
  <c r="D685" i="3"/>
  <c r="R682" i="3"/>
  <c r="W682" i="3" s="1"/>
  <c r="H683" i="3"/>
  <c r="C685" i="3" l="1"/>
  <c r="B685" i="3" s="1"/>
  <c r="S685" i="3"/>
  <c r="AA685" i="3" s="1"/>
  <c r="E686" i="3"/>
  <c r="D686" i="3"/>
  <c r="R683" i="3"/>
  <c r="W683" i="3" s="1"/>
  <c r="H684" i="3"/>
  <c r="C686" i="3" l="1"/>
  <c r="B686" i="3" s="1"/>
  <c r="S686" i="3"/>
  <c r="AA686" i="3" s="1"/>
  <c r="E687" i="3"/>
  <c r="D687" i="3"/>
  <c r="R684" i="3"/>
  <c r="W684" i="3" s="1"/>
  <c r="H685" i="3"/>
  <c r="C687" i="3" l="1"/>
  <c r="B687" i="3" s="1"/>
  <c r="E688" i="3"/>
  <c r="D688" i="3"/>
  <c r="S687" i="3"/>
  <c r="AA687" i="3" s="1"/>
  <c r="R685" i="3"/>
  <c r="W685" i="3" s="1"/>
  <c r="H686" i="3"/>
  <c r="C688" i="3" l="1"/>
  <c r="R686" i="3"/>
  <c r="W686" i="3" s="1"/>
  <c r="H687" i="3"/>
  <c r="S688" i="3"/>
  <c r="AA688" i="3" s="1"/>
  <c r="E689" i="3"/>
  <c r="D689" i="3"/>
  <c r="C689" i="3" l="1"/>
  <c r="S689" i="3"/>
  <c r="AA689" i="3" s="1"/>
  <c r="R687" i="3"/>
  <c r="W687" i="3" s="1"/>
  <c r="H688" i="3"/>
  <c r="E690" i="3"/>
  <c r="D690" i="3"/>
  <c r="B688" i="3"/>
  <c r="C690" i="3" l="1"/>
  <c r="S690" i="3"/>
  <c r="AA690" i="3" s="1"/>
  <c r="D691" i="3"/>
  <c r="E691" i="3"/>
  <c r="R688" i="3"/>
  <c r="W688" i="3" s="1"/>
  <c r="H689" i="3"/>
  <c r="B689" i="3"/>
  <c r="B690" i="3" l="1"/>
  <c r="C691" i="3"/>
  <c r="S691" i="3"/>
  <c r="AA691" i="3" s="1"/>
  <c r="E692" i="3"/>
  <c r="D692" i="3"/>
  <c r="R689" i="3"/>
  <c r="W689" i="3" s="1"/>
  <c r="H690" i="3"/>
  <c r="B691" i="3" l="1"/>
  <c r="C692" i="3"/>
  <c r="B692" i="3" s="1"/>
  <c r="S692" i="3"/>
  <c r="AA692" i="3" s="1"/>
  <c r="E693" i="3"/>
  <c r="D693" i="3"/>
  <c r="R690" i="3"/>
  <c r="W690" i="3" s="1"/>
  <c r="H691" i="3"/>
  <c r="C693" i="3" l="1"/>
  <c r="B693" i="3" s="1"/>
  <c r="S693" i="3"/>
  <c r="AA693" i="3" s="1"/>
  <c r="E694" i="3"/>
  <c r="D694" i="3"/>
  <c r="R691" i="3"/>
  <c r="W691" i="3" s="1"/>
  <c r="H692" i="3"/>
  <c r="C694" i="3" l="1"/>
  <c r="B694" i="3" s="1"/>
  <c r="E695" i="3"/>
  <c r="D695" i="3"/>
  <c r="S694" i="3"/>
  <c r="AA694" i="3" s="1"/>
  <c r="R692" i="3"/>
  <c r="W692" i="3" s="1"/>
  <c r="H693" i="3"/>
  <c r="C695" i="3" l="1"/>
  <c r="R693" i="3"/>
  <c r="W693" i="3" s="1"/>
  <c r="H694" i="3"/>
  <c r="S695" i="3"/>
  <c r="AA695" i="3" s="1"/>
  <c r="E696" i="3"/>
  <c r="D696" i="3"/>
  <c r="C696" i="3" l="1"/>
  <c r="S696" i="3"/>
  <c r="AA696" i="3" s="1"/>
  <c r="R694" i="3"/>
  <c r="W694" i="3" s="1"/>
  <c r="H695" i="3"/>
  <c r="E697" i="3"/>
  <c r="D697" i="3"/>
  <c r="B695" i="3"/>
  <c r="B696" i="3" s="1"/>
  <c r="C697" i="3" l="1"/>
  <c r="B697" i="3" s="1"/>
  <c r="S697" i="3"/>
  <c r="AA697" i="3" s="1"/>
  <c r="E698" i="3"/>
  <c r="D698" i="3"/>
  <c r="R695" i="3"/>
  <c r="W695" i="3" s="1"/>
  <c r="H696" i="3"/>
  <c r="C698" i="3" l="1"/>
  <c r="B698" i="3" s="1"/>
  <c r="S698" i="3"/>
  <c r="AA698" i="3" s="1"/>
  <c r="E699" i="3"/>
  <c r="D699" i="3"/>
  <c r="R696" i="3"/>
  <c r="W696" i="3" s="1"/>
  <c r="H697" i="3"/>
  <c r="C699" i="3" l="1"/>
  <c r="B699" i="3" s="1"/>
  <c r="E700" i="3"/>
  <c r="D700" i="3"/>
  <c r="S699" i="3"/>
  <c r="AA699" i="3" s="1"/>
  <c r="R697" i="3"/>
  <c r="W697" i="3" s="1"/>
  <c r="H698" i="3"/>
  <c r="C700" i="3" l="1"/>
  <c r="R698" i="3"/>
  <c r="W698" i="3" s="1"/>
  <c r="H699" i="3"/>
  <c r="S700" i="3"/>
  <c r="AA700" i="3" s="1"/>
  <c r="E701" i="3"/>
  <c r="D701" i="3"/>
  <c r="C701" i="3" l="1"/>
  <c r="S701" i="3"/>
  <c r="AA701" i="3" s="1"/>
  <c r="R699" i="3"/>
  <c r="W699" i="3" s="1"/>
  <c r="H700" i="3"/>
  <c r="E702" i="3"/>
  <c r="D702" i="3"/>
  <c r="B700" i="3"/>
  <c r="B701" i="3" s="1"/>
  <c r="C702" i="3" l="1"/>
  <c r="B702" i="3" s="1"/>
  <c r="S702" i="3"/>
  <c r="AA702" i="3" s="1"/>
  <c r="E703" i="3"/>
  <c r="D703" i="3"/>
  <c r="R700" i="3"/>
  <c r="W700" i="3" s="1"/>
  <c r="H701" i="3"/>
  <c r="C703" i="3" l="1"/>
  <c r="B703" i="3" s="1"/>
  <c r="S703" i="3"/>
  <c r="AA703" i="3" s="1"/>
  <c r="E704" i="3"/>
  <c r="D704" i="3"/>
  <c r="R701" i="3"/>
  <c r="W701" i="3" s="1"/>
  <c r="H702" i="3"/>
  <c r="C704" i="3" l="1"/>
  <c r="B704" i="3" s="1"/>
  <c r="E705" i="3"/>
  <c r="D705" i="3"/>
  <c r="S704" i="3"/>
  <c r="AA704" i="3" s="1"/>
  <c r="R702" i="3"/>
  <c r="W702" i="3" s="1"/>
  <c r="H703" i="3"/>
  <c r="C705" i="3" l="1"/>
  <c r="R703" i="3"/>
  <c r="W703" i="3" s="1"/>
  <c r="H704" i="3"/>
  <c r="S705" i="3"/>
  <c r="AA705" i="3" s="1"/>
  <c r="E706" i="3"/>
  <c r="D706" i="3"/>
  <c r="C706" i="3" l="1"/>
  <c r="E707" i="3"/>
  <c r="D707" i="3"/>
  <c r="R704" i="3"/>
  <c r="W704" i="3" s="1"/>
  <c r="H705" i="3"/>
  <c r="S706" i="3"/>
  <c r="AA706" i="3" s="1"/>
  <c r="B705" i="3"/>
  <c r="C707" i="3" l="1"/>
  <c r="R705" i="3"/>
  <c r="W705" i="3" s="1"/>
  <c r="H706" i="3"/>
  <c r="B706" i="3"/>
  <c r="S707" i="3"/>
  <c r="AA707" i="3" s="1"/>
  <c r="E708" i="3"/>
  <c r="D708" i="3"/>
  <c r="C708" i="3" l="1"/>
  <c r="S708" i="3"/>
  <c r="AA708" i="3" s="1"/>
  <c r="E709" i="3"/>
  <c r="D709" i="3"/>
  <c r="R706" i="3"/>
  <c r="W706" i="3" s="1"/>
  <c r="H707" i="3"/>
  <c r="B707" i="3"/>
  <c r="C709" i="3" l="1"/>
  <c r="E710" i="3"/>
  <c r="D710" i="3"/>
  <c r="R707" i="3"/>
  <c r="W707" i="3" s="1"/>
  <c r="H708" i="3"/>
  <c r="S709" i="3"/>
  <c r="AA709" i="3" s="1"/>
  <c r="B708" i="3"/>
  <c r="B709" i="3" l="1"/>
  <c r="C710" i="3"/>
  <c r="R708" i="3"/>
  <c r="W708" i="3" s="1"/>
  <c r="H709" i="3"/>
  <c r="S710" i="3"/>
  <c r="AA710" i="3" s="1"/>
  <c r="E711" i="3"/>
  <c r="D711" i="3"/>
  <c r="B710" i="3" l="1"/>
  <c r="C711" i="3"/>
  <c r="E712" i="3"/>
  <c r="D712" i="3"/>
  <c r="S711" i="3"/>
  <c r="AA711" i="3" s="1"/>
  <c r="R709" i="3"/>
  <c r="W709" i="3" s="1"/>
  <c r="H710" i="3"/>
  <c r="C712" i="3" l="1"/>
  <c r="R710" i="3"/>
  <c r="W710" i="3" s="1"/>
  <c r="H711" i="3"/>
  <c r="B711" i="3"/>
  <c r="S712" i="3"/>
  <c r="AA712" i="3" s="1"/>
  <c r="E713" i="3"/>
  <c r="D713" i="3"/>
  <c r="C713" i="3" l="1"/>
  <c r="E714" i="3"/>
  <c r="D714" i="3"/>
  <c r="S713" i="3"/>
  <c r="AA713" i="3" s="1"/>
  <c r="R711" i="3"/>
  <c r="W711" i="3" s="1"/>
  <c r="H712" i="3"/>
  <c r="B712" i="3"/>
  <c r="C714" i="3" l="1"/>
  <c r="R712" i="3"/>
  <c r="W712" i="3" s="1"/>
  <c r="S714" i="3"/>
  <c r="AA714" i="3" s="1"/>
  <c r="E715" i="3"/>
  <c r="D715" i="3"/>
  <c r="B713" i="3"/>
  <c r="H713" i="3" s="1"/>
  <c r="C715" i="3" l="1"/>
  <c r="E716" i="3"/>
  <c r="D716" i="3"/>
  <c r="S715" i="3"/>
  <c r="AA715" i="3" s="1"/>
  <c r="R713" i="3"/>
  <c r="W713" i="3" s="1"/>
  <c r="H714" i="3"/>
  <c r="B714" i="3"/>
  <c r="C716" i="3" l="1"/>
  <c r="R714" i="3"/>
  <c r="W714" i="3" s="1"/>
  <c r="H715" i="3"/>
  <c r="B715" i="3"/>
  <c r="S716" i="3"/>
  <c r="AA716" i="3" s="1"/>
  <c r="E717" i="3"/>
  <c r="D717" i="3"/>
  <c r="C717" i="3" l="1"/>
  <c r="E718" i="3"/>
  <c r="D718" i="3"/>
  <c r="S717" i="3"/>
  <c r="AA717" i="3" s="1"/>
  <c r="R715" i="3"/>
  <c r="W715" i="3" s="1"/>
  <c r="H716" i="3"/>
  <c r="B716" i="3"/>
  <c r="C718" i="3" l="1"/>
  <c r="R716" i="3"/>
  <c r="W716" i="3" s="1"/>
  <c r="B717" i="3"/>
  <c r="H717" i="3" s="1"/>
  <c r="S718" i="3"/>
  <c r="AA718" i="3" s="1"/>
  <c r="E719" i="3"/>
  <c r="D719" i="3"/>
  <c r="C719" i="3" l="1"/>
  <c r="S719" i="3"/>
  <c r="AA719" i="3" s="1"/>
  <c r="E720" i="3"/>
  <c r="D720" i="3"/>
  <c r="R717" i="3"/>
  <c r="W717" i="3" s="1"/>
  <c r="B718" i="3"/>
  <c r="H718" i="3" s="1"/>
  <c r="C720" i="3" l="1"/>
  <c r="E721" i="3"/>
  <c r="D721" i="3"/>
  <c r="R718" i="3"/>
  <c r="W718" i="3" s="1"/>
  <c r="H719" i="3"/>
  <c r="S720" i="3"/>
  <c r="AA720" i="3" s="1"/>
  <c r="B719" i="3"/>
  <c r="C721" i="3" l="1"/>
  <c r="B720" i="3"/>
  <c r="R719" i="3"/>
  <c r="W719" i="3" s="1"/>
  <c r="H720" i="3"/>
  <c r="S721" i="3"/>
  <c r="AA721" i="3" s="1"/>
  <c r="E722" i="3"/>
  <c r="D722" i="3"/>
  <c r="C722" i="3" l="1"/>
  <c r="S722" i="3"/>
  <c r="AA722" i="3" s="1"/>
  <c r="R720" i="3"/>
  <c r="W720" i="3" s="1"/>
  <c r="H721" i="3"/>
  <c r="E723" i="3"/>
  <c r="D723" i="3"/>
  <c r="B721" i="3"/>
  <c r="B722" i="3" l="1"/>
  <c r="C723" i="3"/>
  <c r="S723" i="3"/>
  <c r="AA723" i="3" s="1"/>
  <c r="E724" i="3"/>
  <c r="D724" i="3"/>
  <c r="R721" i="3"/>
  <c r="W721" i="3" s="1"/>
  <c r="H722" i="3"/>
  <c r="B723" i="3" l="1"/>
  <c r="C724" i="3"/>
  <c r="B724" i="3" s="1"/>
  <c r="S724" i="3"/>
  <c r="AA724" i="3" s="1"/>
  <c r="E725" i="3"/>
  <c r="D725" i="3"/>
  <c r="R722" i="3"/>
  <c r="W722" i="3" s="1"/>
  <c r="H723" i="3"/>
  <c r="C725" i="3" l="1"/>
  <c r="B725" i="3" s="1"/>
  <c r="E726" i="3"/>
  <c r="D726" i="3"/>
  <c r="S725" i="3"/>
  <c r="AA725" i="3" s="1"/>
  <c r="R723" i="3"/>
  <c r="W723" i="3" s="1"/>
  <c r="H724" i="3"/>
  <c r="C726" i="3" l="1"/>
  <c r="R724" i="3"/>
  <c r="W724" i="3" s="1"/>
  <c r="H725" i="3"/>
  <c r="S726" i="3"/>
  <c r="AA726" i="3" s="1"/>
  <c r="E727" i="3"/>
  <c r="D727" i="3"/>
  <c r="C727" i="3" l="1"/>
  <c r="E728" i="3"/>
  <c r="D728" i="3"/>
  <c r="S727" i="3"/>
  <c r="AA727" i="3" s="1"/>
  <c r="R725" i="3"/>
  <c r="W725" i="3" s="1"/>
  <c r="H726" i="3"/>
  <c r="B726" i="3"/>
  <c r="C728" i="3" l="1"/>
  <c r="R726" i="3"/>
  <c r="W726" i="3" s="1"/>
  <c r="H727" i="3"/>
  <c r="B727" i="3"/>
  <c r="S728" i="3"/>
  <c r="AA728" i="3" s="1"/>
  <c r="E729" i="3"/>
  <c r="D729" i="3"/>
  <c r="C729" i="3" l="1"/>
  <c r="S729" i="3"/>
  <c r="AA729" i="3" s="1"/>
  <c r="E730" i="3"/>
  <c r="D730" i="3"/>
  <c r="R727" i="3"/>
  <c r="W727" i="3" s="1"/>
  <c r="H728" i="3"/>
  <c r="B728" i="3"/>
  <c r="C730" i="3" l="1"/>
  <c r="E731" i="3"/>
  <c r="D731" i="3"/>
  <c r="C731" i="3" s="1"/>
  <c r="R728" i="3"/>
  <c r="W728" i="3" s="1"/>
  <c r="S730" i="3"/>
  <c r="AA730" i="3" s="1"/>
  <c r="B729" i="3"/>
  <c r="B730" i="3" s="1"/>
  <c r="H729" i="3" l="1"/>
  <c r="R729" i="3" s="1"/>
  <c r="W729" i="3" s="1"/>
  <c r="S731" i="3"/>
  <c r="AA731" i="3" s="1"/>
  <c r="E732" i="3"/>
  <c r="D732" i="3"/>
  <c r="B731" i="3"/>
  <c r="H730" i="3" l="1"/>
  <c r="R730" i="3" s="1"/>
  <c r="W730" i="3" s="1"/>
  <c r="C732" i="3"/>
  <c r="E733" i="3"/>
  <c r="D733" i="3"/>
  <c r="S732" i="3"/>
  <c r="AA732" i="3" s="1"/>
  <c r="H731" i="3" l="1"/>
  <c r="R731" i="3" s="1"/>
  <c r="W731" i="3" s="1"/>
  <c r="C733" i="3"/>
  <c r="H732" i="3"/>
  <c r="B732" i="3"/>
  <c r="S733" i="3"/>
  <c r="AA733" i="3" s="1"/>
  <c r="D734" i="3"/>
  <c r="E734" i="3"/>
  <c r="C734" i="3" l="1"/>
  <c r="S734" i="3"/>
  <c r="AA734" i="3" s="1"/>
  <c r="E735" i="3"/>
  <c r="D735" i="3"/>
  <c r="R732" i="3"/>
  <c r="W732" i="3" s="1"/>
  <c r="H733" i="3"/>
  <c r="B733" i="3"/>
  <c r="C735" i="3" l="1"/>
  <c r="D736" i="3"/>
  <c r="E736" i="3"/>
  <c r="R733" i="3"/>
  <c r="W733" i="3" s="1"/>
  <c r="H734" i="3"/>
  <c r="S735" i="3"/>
  <c r="AA735" i="3" s="1"/>
  <c r="B734" i="3"/>
  <c r="B735" i="3" l="1"/>
  <c r="C736" i="3"/>
  <c r="R734" i="3"/>
  <c r="W734" i="3" s="1"/>
  <c r="H735" i="3"/>
  <c r="E737" i="3"/>
  <c r="D737" i="3"/>
  <c r="S736" i="3"/>
  <c r="AA736" i="3" s="1"/>
  <c r="C737" i="3" l="1"/>
  <c r="B736" i="3"/>
  <c r="S737" i="3"/>
  <c r="AA737" i="3" s="1"/>
  <c r="D738" i="3"/>
  <c r="E738" i="3"/>
  <c r="R735" i="3"/>
  <c r="W735" i="3" s="1"/>
  <c r="H736" i="3"/>
  <c r="C738" i="3" l="1"/>
  <c r="S738" i="3"/>
  <c r="AA738" i="3" s="1"/>
  <c r="R736" i="3"/>
  <c r="W736" i="3" s="1"/>
  <c r="H737" i="3"/>
  <c r="E739" i="3"/>
  <c r="D739" i="3"/>
  <c r="B737" i="3"/>
  <c r="B738" i="3" s="1"/>
  <c r="C739" i="3" l="1"/>
  <c r="R737" i="3"/>
  <c r="W737" i="3" s="1"/>
  <c r="H738" i="3"/>
  <c r="S739" i="3"/>
  <c r="AA739" i="3" s="1"/>
  <c r="E740" i="3"/>
  <c r="D740" i="3"/>
  <c r="C740" i="3" s="1"/>
  <c r="B739" i="3"/>
  <c r="E741" i="3" l="1"/>
  <c r="D741" i="3"/>
  <c r="S740" i="3"/>
  <c r="AA740" i="3" s="1"/>
  <c r="R738" i="3"/>
  <c r="W738" i="3" s="1"/>
  <c r="H739" i="3"/>
  <c r="C741" i="3" l="1"/>
  <c r="R739" i="3"/>
  <c r="W739" i="3" s="1"/>
  <c r="H740" i="3"/>
  <c r="B740" i="3"/>
  <c r="S741" i="3"/>
  <c r="AA741" i="3" s="1"/>
  <c r="E742" i="3"/>
  <c r="D742" i="3"/>
  <c r="C742" i="3" l="1"/>
  <c r="E743" i="3"/>
  <c r="D743" i="3"/>
  <c r="S742" i="3"/>
  <c r="AA742" i="3" s="1"/>
  <c r="R740" i="3"/>
  <c r="W740" i="3" s="1"/>
  <c r="H741" i="3"/>
  <c r="B741" i="3"/>
  <c r="C743" i="3" l="1"/>
  <c r="R741" i="3"/>
  <c r="W741" i="3" s="1"/>
  <c r="H742" i="3"/>
  <c r="B742" i="3"/>
  <c r="S743" i="3"/>
  <c r="AA743" i="3" s="1"/>
  <c r="E744" i="3"/>
  <c r="D744" i="3"/>
  <c r="C744" i="3" l="1"/>
  <c r="E745" i="3"/>
  <c r="D745" i="3"/>
  <c r="S744" i="3"/>
  <c r="AA744" i="3" s="1"/>
  <c r="R742" i="3"/>
  <c r="W742" i="3" s="1"/>
  <c r="H743" i="3"/>
  <c r="B743" i="3"/>
  <c r="C745" i="3" l="1"/>
  <c r="R743" i="3"/>
  <c r="W743" i="3" s="1"/>
  <c r="H744" i="3"/>
  <c r="B744" i="3"/>
  <c r="S745" i="3"/>
  <c r="AA745" i="3" s="1"/>
  <c r="E746" i="3"/>
  <c r="D746" i="3"/>
  <c r="C746" i="3" l="1"/>
  <c r="E747" i="3"/>
  <c r="D747" i="3"/>
  <c r="S746" i="3"/>
  <c r="AA746" i="3" s="1"/>
  <c r="R744" i="3"/>
  <c r="W744" i="3" s="1"/>
  <c r="H745" i="3"/>
  <c r="B745" i="3"/>
  <c r="C747" i="3" l="1"/>
  <c r="R745" i="3"/>
  <c r="W745" i="3" s="1"/>
  <c r="H746" i="3"/>
  <c r="B746" i="3"/>
  <c r="S747" i="3"/>
  <c r="AA747" i="3" s="1"/>
  <c r="E748" i="3"/>
  <c r="D748" i="3"/>
  <c r="C748" i="3" l="1"/>
  <c r="E749" i="3"/>
  <c r="D749" i="3"/>
  <c r="R746" i="3"/>
  <c r="W746" i="3" s="1"/>
  <c r="H747" i="3"/>
  <c r="S748" i="3"/>
  <c r="AA748" i="3" s="1"/>
  <c r="B747" i="3"/>
  <c r="C749" i="3" l="1"/>
  <c r="R747" i="3"/>
  <c r="W747" i="3" s="1"/>
  <c r="H748" i="3"/>
  <c r="S749" i="3"/>
  <c r="AA749" i="3" s="1"/>
  <c r="E750" i="3"/>
  <c r="D750" i="3"/>
  <c r="B748" i="3"/>
  <c r="B749" i="3" s="1"/>
  <c r="C750" i="3" l="1"/>
  <c r="E751" i="3"/>
  <c r="D751" i="3"/>
  <c r="S750" i="3"/>
  <c r="AA750" i="3" s="1"/>
  <c r="R748" i="3"/>
  <c r="W748" i="3" s="1"/>
  <c r="H749" i="3"/>
  <c r="C751" i="3" l="1"/>
  <c r="R749" i="3"/>
  <c r="W749" i="3" s="1"/>
  <c r="H750" i="3"/>
  <c r="S751" i="3"/>
  <c r="AA751" i="3" s="1"/>
  <c r="E752" i="3"/>
  <c r="D752" i="3"/>
  <c r="B750" i="3"/>
  <c r="C752" i="3" l="1"/>
  <c r="E753" i="3"/>
  <c r="D753" i="3"/>
  <c r="S752" i="3"/>
  <c r="AA752" i="3" s="1"/>
  <c r="R750" i="3"/>
  <c r="W750" i="3" s="1"/>
  <c r="H751" i="3"/>
  <c r="B751" i="3"/>
  <c r="C753" i="3" l="1"/>
  <c r="R751" i="3"/>
  <c r="W751" i="3" s="1"/>
  <c r="H752" i="3"/>
  <c r="B752" i="3"/>
  <c r="S753" i="3"/>
  <c r="AA753" i="3" s="1"/>
  <c r="E754" i="3"/>
  <c r="D754" i="3"/>
  <c r="C754" i="3" l="1"/>
  <c r="E755" i="3"/>
  <c r="D755" i="3"/>
  <c r="S754" i="3"/>
  <c r="AA754" i="3" s="1"/>
  <c r="R752" i="3"/>
  <c r="W752" i="3" s="1"/>
  <c r="H753" i="3"/>
  <c r="B753" i="3"/>
  <c r="C755" i="3" l="1"/>
  <c r="R753" i="3"/>
  <c r="W753" i="3" s="1"/>
  <c r="H754" i="3"/>
  <c r="B754" i="3"/>
  <c r="S755" i="3"/>
  <c r="AA755" i="3" s="1"/>
  <c r="E756" i="3"/>
  <c r="D756" i="3"/>
  <c r="C756" i="3" l="1"/>
  <c r="E757" i="3"/>
  <c r="D757" i="3"/>
  <c r="S756" i="3"/>
  <c r="AA756" i="3" s="1"/>
  <c r="R754" i="3"/>
  <c r="W754" i="3" s="1"/>
  <c r="H755" i="3"/>
  <c r="B755" i="3"/>
  <c r="C757" i="3" l="1"/>
  <c r="R755" i="3"/>
  <c r="W755" i="3" s="1"/>
  <c r="H756" i="3"/>
  <c r="B756" i="3"/>
  <c r="S757" i="3"/>
  <c r="AA757" i="3" s="1"/>
  <c r="E758" i="3"/>
  <c r="D758" i="3"/>
  <c r="C758" i="3" l="1"/>
  <c r="E759" i="3"/>
  <c r="D759" i="3"/>
  <c r="S758" i="3"/>
  <c r="AA758" i="3" s="1"/>
  <c r="R756" i="3"/>
  <c r="W756" i="3" s="1"/>
  <c r="H757" i="3"/>
  <c r="B757" i="3"/>
  <c r="C759" i="3" l="1"/>
  <c r="R757" i="3"/>
  <c r="W757" i="3" s="1"/>
  <c r="H758" i="3"/>
  <c r="S759" i="3"/>
  <c r="AA759" i="3" s="1"/>
  <c r="E760" i="3"/>
  <c r="D760" i="3"/>
  <c r="B758" i="3"/>
  <c r="C760" i="3" l="1"/>
  <c r="R758" i="3"/>
  <c r="W758" i="3" s="1"/>
  <c r="H759" i="3"/>
  <c r="S760" i="3"/>
  <c r="AA760" i="3" s="1"/>
  <c r="E761" i="3"/>
  <c r="D761" i="3"/>
  <c r="B759" i="3"/>
  <c r="C761" i="3" l="1"/>
  <c r="S761" i="3"/>
  <c r="AA761" i="3" s="1"/>
  <c r="R759" i="3"/>
  <c r="W759" i="3" s="1"/>
  <c r="H760" i="3"/>
  <c r="E762" i="3"/>
  <c r="D762" i="3"/>
  <c r="B760" i="3"/>
  <c r="B761" i="3" s="1"/>
  <c r="C762" i="3" l="1"/>
  <c r="B762" i="3" s="1"/>
  <c r="S762" i="3"/>
  <c r="AA762" i="3" s="1"/>
  <c r="E763" i="3"/>
  <c r="D763" i="3"/>
  <c r="R760" i="3"/>
  <c r="W760" i="3" s="1"/>
  <c r="H761" i="3"/>
  <c r="C763" i="3" l="1"/>
  <c r="B763" i="3" s="1"/>
  <c r="S763" i="3"/>
  <c r="AA763" i="3" s="1"/>
  <c r="E764" i="3"/>
  <c r="D764" i="3"/>
  <c r="R761" i="3"/>
  <c r="W761" i="3" s="1"/>
  <c r="H762" i="3"/>
  <c r="C764" i="3" l="1"/>
  <c r="B764" i="3" s="1"/>
  <c r="S764" i="3"/>
  <c r="AA764" i="3" s="1"/>
  <c r="E765" i="3"/>
  <c r="D765" i="3"/>
  <c r="R762" i="3"/>
  <c r="W762" i="3" s="1"/>
  <c r="H763" i="3"/>
  <c r="C765" i="3" l="1"/>
  <c r="S765" i="3"/>
  <c r="AA765" i="3" s="1"/>
  <c r="R763" i="3"/>
  <c r="W763" i="3" s="1"/>
  <c r="H764" i="3"/>
  <c r="E766" i="3"/>
  <c r="D766" i="3"/>
  <c r="B765" i="3"/>
  <c r="C766" i="3" l="1"/>
  <c r="B766" i="3" s="1"/>
  <c r="R764" i="3"/>
  <c r="W764" i="3" s="1"/>
  <c r="H765" i="3"/>
  <c r="S766" i="3"/>
  <c r="AA766" i="3" s="1"/>
  <c r="E767" i="3"/>
  <c r="D767" i="3"/>
  <c r="C767" i="3" l="1"/>
  <c r="B767" i="3" s="1"/>
  <c r="S767" i="3"/>
  <c r="AA767" i="3" s="1"/>
  <c r="E768" i="3"/>
  <c r="D768" i="3"/>
  <c r="R765" i="3"/>
  <c r="W765" i="3" s="1"/>
  <c r="H766" i="3"/>
  <c r="C768" i="3" l="1"/>
  <c r="B768" i="3" s="1"/>
  <c r="S768" i="3"/>
  <c r="AA768" i="3" s="1"/>
  <c r="E769" i="3"/>
  <c r="D769" i="3"/>
  <c r="R766" i="3"/>
  <c r="W766" i="3" s="1"/>
  <c r="H767" i="3"/>
  <c r="C769" i="3" l="1"/>
  <c r="B769" i="3" s="1"/>
  <c r="S769" i="3"/>
  <c r="AA769" i="3" s="1"/>
  <c r="E770" i="3"/>
  <c r="D770" i="3"/>
  <c r="R767" i="3"/>
  <c r="W767" i="3" s="1"/>
  <c r="H768" i="3"/>
  <c r="C770" i="3" l="1"/>
  <c r="B770" i="3" s="1"/>
  <c r="S770" i="3"/>
  <c r="AA770" i="3" s="1"/>
  <c r="R768" i="3"/>
  <c r="W768" i="3" s="1"/>
  <c r="H769" i="3"/>
  <c r="E771" i="3"/>
  <c r="D771" i="3"/>
  <c r="C771" i="3" l="1"/>
  <c r="R769" i="3"/>
  <c r="W769" i="3" s="1"/>
  <c r="H770" i="3"/>
  <c r="S771" i="3"/>
  <c r="AA771" i="3" s="1"/>
  <c r="E772" i="3"/>
  <c r="D772" i="3"/>
  <c r="B771" i="3"/>
  <c r="C772" i="3" l="1"/>
  <c r="E773" i="3"/>
  <c r="D773" i="3"/>
  <c r="S772" i="3"/>
  <c r="AA772" i="3" s="1"/>
  <c r="R770" i="3"/>
  <c r="W770" i="3" s="1"/>
  <c r="H771" i="3"/>
  <c r="C773" i="3" l="1"/>
  <c r="R771" i="3"/>
  <c r="W771" i="3" s="1"/>
  <c r="H772" i="3"/>
  <c r="B772" i="3"/>
  <c r="S773" i="3"/>
  <c r="AA773" i="3" s="1"/>
  <c r="E774" i="3"/>
  <c r="D774" i="3"/>
  <c r="C774" i="3" l="1"/>
  <c r="E775" i="3"/>
  <c r="D775" i="3"/>
  <c r="S774" i="3"/>
  <c r="AA774" i="3" s="1"/>
  <c r="R772" i="3"/>
  <c r="W772" i="3" s="1"/>
  <c r="H773" i="3"/>
  <c r="B773" i="3"/>
  <c r="C775" i="3" l="1"/>
  <c r="R773" i="3"/>
  <c r="W773" i="3" s="1"/>
  <c r="S775" i="3"/>
  <c r="AA775" i="3" s="1"/>
  <c r="E776" i="3"/>
  <c r="D776" i="3"/>
  <c r="B774" i="3"/>
  <c r="H774" i="3" s="1"/>
  <c r="C776" i="3" l="1"/>
  <c r="R774" i="3"/>
  <c r="W774" i="3" s="1"/>
  <c r="H775" i="3"/>
  <c r="S776" i="3"/>
  <c r="AA776" i="3" s="1"/>
  <c r="E777" i="3"/>
  <c r="D777" i="3"/>
  <c r="B775" i="3"/>
  <c r="C777" i="3" l="1"/>
  <c r="R775" i="3"/>
  <c r="W775" i="3" s="1"/>
  <c r="H776" i="3"/>
  <c r="S777" i="3"/>
  <c r="AA777" i="3" s="1"/>
  <c r="E778" i="3"/>
  <c r="D778" i="3"/>
  <c r="B776" i="3"/>
  <c r="C778" i="3" l="1"/>
  <c r="R776" i="3"/>
  <c r="W776" i="3" s="1"/>
  <c r="S778" i="3"/>
  <c r="AA778" i="3" s="1"/>
  <c r="E779" i="3"/>
  <c r="D779" i="3"/>
  <c r="B777" i="3"/>
  <c r="H777" i="3" s="1"/>
  <c r="C779" i="3" l="1"/>
  <c r="R777" i="3"/>
  <c r="W777" i="3" s="1"/>
  <c r="S779" i="3"/>
  <c r="AA779" i="3" s="1"/>
  <c r="E780" i="3"/>
  <c r="D780" i="3"/>
  <c r="B778" i="3"/>
  <c r="H778" i="3" s="1"/>
  <c r="C780" i="3" l="1"/>
  <c r="R778" i="3"/>
  <c r="W778" i="3" s="1"/>
  <c r="H779" i="3"/>
  <c r="S780" i="3"/>
  <c r="AA780" i="3" s="1"/>
  <c r="E781" i="3"/>
  <c r="D781" i="3"/>
  <c r="C781" i="3" s="1"/>
  <c r="B779" i="3"/>
  <c r="R779" i="3" l="1"/>
  <c r="W779" i="3" s="1"/>
  <c r="H780" i="3"/>
  <c r="S781" i="3"/>
  <c r="AA781" i="3" s="1"/>
  <c r="E782" i="3"/>
  <c r="D782" i="3"/>
  <c r="C782" i="3" s="1"/>
  <c r="B780" i="3"/>
  <c r="R780" i="3" l="1"/>
  <c r="W780" i="3" s="1"/>
  <c r="H781" i="3"/>
  <c r="S782" i="3"/>
  <c r="AA782" i="3" s="1"/>
  <c r="E783" i="3"/>
  <c r="D783" i="3"/>
  <c r="B781" i="3"/>
  <c r="C783" i="3" l="1"/>
  <c r="R781" i="3"/>
  <c r="W781" i="3" s="1"/>
  <c r="H782" i="3"/>
  <c r="S783" i="3"/>
  <c r="AA783" i="3" s="1"/>
  <c r="E784" i="3"/>
  <c r="D784" i="3"/>
  <c r="C784" i="3" s="1"/>
  <c r="B782" i="3"/>
  <c r="S784" i="3" l="1"/>
  <c r="AA784" i="3" s="1"/>
  <c r="R782" i="3"/>
  <c r="W782" i="3" s="1"/>
  <c r="E785" i="3"/>
  <c r="D785" i="3"/>
  <c r="B783" i="3"/>
  <c r="H783" i="3" s="1"/>
  <c r="C785" i="3" l="1"/>
  <c r="R783" i="3"/>
  <c r="W783" i="3" s="1"/>
  <c r="B784" i="3"/>
  <c r="S785" i="3"/>
  <c r="AA785" i="3" s="1"/>
  <c r="E786" i="3"/>
  <c r="D786" i="3"/>
  <c r="B785" i="3" l="1"/>
  <c r="C786" i="3"/>
  <c r="H784" i="3"/>
  <c r="H785" i="3" s="1"/>
  <c r="S786" i="3"/>
  <c r="AA786" i="3" s="1"/>
  <c r="E787" i="3"/>
  <c r="D787" i="3"/>
  <c r="C787" i="3" l="1"/>
  <c r="R784" i="3"/>
  <c r="W784" i="3" s="1"/>
  <c r="S787" i="3"/>
  <c r="AA787" i="3" s="1"/>
  <c r="E788" i="3"/>
  <c r="D788" i="3"/>
  <c r="R785" i="3"/>
  <c r="W785" i="3" s="1"/>
  <c r="H786" i="3"/>
  <c r="B786" i="3"/>
  <c r="B787" i="3" l="1"/>
  <c r="C788" i="3"/>
  <c r="R786" i="3"/>
  <c r="W786" i="3" s="1"/>
  <c r="H787" i="3"/>
  <c r="S788" i="3"/>
  <c r="AA788" i="3" s="1"/>
  <c r="E789" i="3"/>
  <c r="D789" i="3"/>
  <c r="B788" i="3" l="1"/>
  <c r="C789" i="3"/>
  <c r="S789" i="3"/>
  <c r="AA789" i="3" s="1"/>
  <c r="E790" i="3"/>
  <c r="D790" i="3"/>
  <c r="R787" i="3"/>
  <c r="W787" i="3" s="1"/>
  <c r="H788" i="3"/>
  <c r="B789" i="3" l="1"/>
  <c r="C790" i="3"/>
  <c r="S790" i="3"/>
  <c r="AA790" i="3" s="1"/>
  <c r="E791" i="3"/>
  <c r="D791" i="3"/>
  <c r="R788" i="3"/>
  <c r="W788" i="3" s="1"/>
  <c r="H789" i="3"/>
  <c r="B790" i="3" l="1"/>
  <c r="C791" i="3"/>
  <c r="S791" i="3"/>
  <c r="AA791" i="3" s="1"/>
  <c r="R789" i="3"/>
  <c r="W789" i="3" s="1"/>
  <c r="H790" i="3"/>
  <c r="E792" i="3"/>
  <c r="D792" i="3"/>
  <c r="B791" i="3" l="1"/>
  <c r="C792" i="3"/>
  <c r="R790" i="3"/>
  <c r="W790" i="3" s="1"/>
  <c r="H791" i="3"/>
  <c r="S792" i="3"/>
  <c r="AA792" i="3" s="1"/>
  <c r="E793" i="3"/>
  <c r="D793" i="3"/>
  <c r="B792" i="3"/>
  <c r="C793" i="3" l="1"/>
  <c r="E794" i="3"/>
  <c r="D794" i="3"/>
  <c r="S793" i="3"/>
  <c r="AA793" i="3" s="1"/>
  <c r="R791" i="3"/>
  <c r="W791" i="3" s="1"/>
  <c r="H792" i="3"/>
  <c r="C794" i="3" l="1"/>
  <c r="R792" i="3"/>
  <c r="W792" i="3" s="1"/>
  <c r="H793" i="3"/>
  <c r="B793" i="3"/>
  <c r="S794" i="3"/>
  <c r="AA794" i="3" s="1"/>
  <c r="E795" i="3"/>
  <c r="D795" i="3"/>
  <c r="C795" i="3" l="1"/>
  <c r="E796" i="3"/>
  <c r="D796" i="3"/>
  <c r="S795" i="3"/>
  <c r="AA795" i="3" s="1"/>
  <c r="R793" i="3"/>
  <c r="W793" i="3" s="1"/>
  <c r="H794" i="3"/>
  <c r="B794" i="3"/>
  <c r="C796" i="3" l="1"/>
  <c r="R794" i="3"/>
  <c r="W794" i="3" s="1"/>
  <c r="H795" i="3"/>
  <c r="B795" i="3"/>
  <c r="S796" i="3"/>
  <c r="AA796" i="3" s="1"/>
  <c r="E797" i="3"/>
  <c r="D797" i="3"/>
  <c r="C797" i="3" l="1"/>
  <c r="E798" i="3"/>
  <c r="D798" i="3"/>
  <c r="S797" i="3"/>
  <c r="AA797" i="3" s="1"/>
  <c r="R795" i="3"/>
  <c r="W795" i="3" s="1"/>
  <c r="H796" i="3"/>
  <c r="B796" i="3"/>
  <c r="C798" i="3" l="1"/>
  <c r="R796" i="3"/>
  <c r="W796" i="3" s="1"/>
  <c r="H797" i="3"/>
  <c r="S798" i="3"/>
  <c r="AA798" i="3" s="1"/>
  <c r="E799" i="3"/>
  <c r="D799" i="3"/>
  <c r="B797" i="3"/>
  <c r="C799" i="3" l="1"/>
  <c r="R797" i="3"/>
  <c r="W797" i="3" s="1"/>
  <c r="S799" i="3"/>
  <c r="AA799" i="3" s="1"/>
  <c r="E800" i="3"/>
  <c r="D800" i="3"/>
  <c r="B798" i="3"/>
  <c r="H798" i="3" s="1"/>
  <c r="C800" i="3" l="1"/>
  <c r="S800" i="3"/>
  <c r="AA800" i="3" s="1"/>
  <c r="R798" i="3"/>
  <c r="W798" i="3" s="1"/>
  <c r="E801" i="3"/>
  <c r="D801" i="3"/>
  <c r="B799" i="3"/>
  <c r="B800" i="3" s="1"/>
  <c r="H799" i="3" l="1"/>
  <c r="H800" i="3" s="1"/>
  <c r="C801" i="3"/>
  <c r="B801" i="3" s="1"/>
  <c r="S801" i="3"/>
  <c r="AA801" i="3" s="1"/>
  <c r="E802" i="3"/>
  <c r="D802" i="3"/>
  <c r="R799" i="3" l="1"/>
  <c r="W799" i="3" s="1"/>
  <c r="C802" i="3"/>
  <c r="B802" i="3" s="1"/>
  <c r="S802" i="3"/>
  <c r="AA802" i="3" s="1"/>
  <c r="E803" i="3"/>
  <c r="D803" i="3"/>
  <c r="R800" i="3"/>
  <c r="W800" i="3" s="1"/>
  <c r="H801" i="3"/>
  <c r="C803" i="3" l="1"/>
  <c r="B803" i="3" s="1"/>
  <c r="S803" i="3"/>
  <c r="AA803" i="3" s="1"/>
  <c r="E804" i="3"/>
  <c r="D804" i="3"/>
  <c r="R801" i="3"/>
  <c r="W801" i="3" s="1"/>
  <c r="H802" i="3"/>
  <c r="C804" i="3" l="1"/>
  <c r="B804" i="3" s="1"/>
  <c r="E805" i="3"/>
  <c r="D805" i="3"/>
  <c r="S804" i="3"/>
  <c r="AA804" i="3" s="1"/>
  <c r="R802" i="3"/>
  <c r="W802" i="3" s="1"/>
  <c r="H803" i="3"/>
  <c r="C805" i="3" l="1"/>
  <c r="R803" i="3"/>
  <c r="W803" i="3" s="1"/>
  <c r="H804" i="3"/>
  <c r="S805" i="3"/>
  <c r="AA805" i="3" s="1"/>
  <c r="E806" i="3"/>
  <c r="D806" i="3"/>
  <c r="C806" i="3" l="1"/>
  <c r="E807" i="3"/>
  <c r="D807" i="3"/>
  <c r="R804" i="3"/>
  <c r="W804" i="3" s="1"/>
  <c r="H805" i="3"/>
  <c r="S806" i="3"/>
  <c r="AA806" i="3" s="1"/>
  <c r="B805" i="3"/>
  <c r="B806" i="3" l="1"/>
  <c r="C807" i="3"/>
  <c r="R805" i="3"/>
  <c r="W805" i="3" s="1"/>
  <c r="H806" i="3"/>
  <c r="S807" i="3"/>
  <c r="AA807" i="3" s="1"/>
  <c r="E808" i="3"/>
  <c r="D808" i="3"/>
  <c r="B807" i="3" l="1"/>
  <c r="C808" i="3"/>
  <c r="S808" i="3"/>
  <c r="AA808" i="3" s="1"/>
  <c r="R806" i="3"/>
  <c r="W806" i="3" s="1"/>
  <c r="H807" i="3"/>
  <c r="E809" i="3"/>
  <c r="D809" i="3"/>
  <c r="C809" i="3" l="1"/>
  <c r="S809" i="3"/>
  <c r="AA809" i="3" s="1"/>
  <c r="E810" i="3"/>
  <c r="D810" i="3"/>
  <c r="R807" i="3"/>
  <c r="W807" i="3" s="1"/>
  <c r="H808" i="3"/>
  <c r="B808" i="3"/>
  <c r="C810" i="3" l="1"/>
  <c r="B809" i="3"/>
  <c r="D811" i="3"/>
  <c r="E811" i="3"/>
  <c r="S810" i="3"/>
  <c r="AA810" i="3" s="1"/>
  <c r="R808" i="3"/>
  <c r="W808" i="3" s="1"/>
  <c r="H809" i="3"/>
  <c r="B810" i="3" l="1"/>
  <c r="C811" i="3"/>
  <c r="R809" i="3"/>
  <c r="W809" i="3" s="1"/>
  <c r="H810" i="3"/>
  <c r="E812" i="3"/>
  <c r="D812" i="3"/>
  <c r="S811" i="3"/>
  <c r="AA811" i="3" s="1"/>
  <c r="C812" i="3" l="1"/>
  <c r="S812" i="3"/>
  <c r="AA812" i="3" s="1"/>
  <c r="E813" i="3"/>
  <c r="D813" i="3"/>
  <c r="R810" i="3"/>
  <c r="W810" i="3" s="1"/>
  <c r="H811" i="3"/>
  <c r="B811" i="3"/>
  <c r="C813" i="3" l="1"/>
  <c r="B812" i="3"/>
  <c r="E814" i="3"/>
  <c r="D814" i="3"/>
  <c r="R811" i="3"/>
  <c r="W811" i="3" s="1"/>
  <c r="H812" i="3"/>
  <c r="S813" i="3"/>
  <c r="AA813" i="3" s="1"/>
  <c r="B813" i="3" l="1"/>
  <c r="C814" i="3"/>
  <c r="R812" i="3"/>
  <c r="W812" i="3" s="1"/>
  <c r="H813" i="3"/>
  <c r="S814" i="3"/>
  <c r="AA814" i="3" s="1"/>
  <c r="E815" i="3"/>
  <c r="D815" i="3"/>
  <c r="B814" i="3" l="1"/>
  <c r="C815" i="3"/>
  <c r="E816" i="3"/>
  <c r="D816" i="3"/>
  <c r="S815" i="3"/>
  <c r="AA815" i="3" s="1"/>
  <c r="R813" i="3"/>
  <c r="W813" i="3" s="1"/>
  <c r="H814" i="3"/>
  <c r="C816" i="3" l="1"/>
  <c r="R814" i="3"/>
  <c r="W814" i="3" s="1"/>
  <c r="H815" i="3"/>
  <c r="S816" i="3"/>
  <c r="AA816" i="3" s="1"/>
  <c r="E817" i="3"/>
  <c r="D817" i="3"/>
  <c r="B815" i="3"/>
  <c r="C817" i="3" l="1"/>
  <c r="R815" i="3"/>
  <c r="W815" i="3" s="1"/>
  <c r="H816" i="3"/>
  <c r="S817" i="3"/>
  <c r="AA817" i="3" s="1"/>
  <c r="E818" i="3"/>
  <c r="D818" i="3"/>
  <c r="B816" i="3"/>
  <c r="C818" i="3" l="1"/>
  <c r="S818" i="3"/>
  <c r="AA818" i="3" s="1"/>
  <c r="R816" i="3"/>
  <c r="W816" i="3" s="1"/>
  <c r="H817" i="3"/>
  <c r="D819" i="3"/>
  <c r="E819" i="3"/>
  <c r="B817" i="3"/>
  <c r="B818" i="3" l="1"/>
  <c r="C819" i="3"/>
  <c r="E820" i="3"/>
  <c r="D820" i="3"/>
  <c r="S819" i="3"/>
  <c r="AA819" i="3" s="1"/>
  <c r="R817" i="3"/>
  <c r="W817" i="3" s="1"/>
  <c r="H818" i="3"/>
  <c r="B819" i="3" l="1"/>
  <c r="C820" i="3"/>
  <c r="R818" i="3"/>
  <c r="W818" i="3" s="1"/>
  <c r="H819" i="3"/>
  <c r="S820" i="3"/>
  <c r="AA820" i="3" s="1"/>
  <c r="E821" i="3"/>
  <c r="D821" i="3"/>
  <c r="C821" i="3" l="1"/>
  <c r="E822" i="3"/>
  <c r="D822" i="3"/>
  <c r="R819" i="3"/>
  <c r="W819" i="3" s="1"/>
  <c r="H820" i="3"/>
  <c r="S821" i="3"/>
  <c r="AA821" i="3" s="1"/>
  <c r="B820" i="3"/>
  <c r="B821" i="3" l="1"/>
  <c r="C822" i="3"/>
  <c r="R820" i="3"/>
  <c r="W820" i="3" s="1"/>
  <c r="H821" i="3"/>
  <c r="S822" i="3"/>
  <c r="AA822" i="3" s="1"/>
  <c r="E823" i="3"/>
  <c r="D823" i="3"/>
  <c r="B822" i="3" l="1"/>
  <c r="C823" i="3"/>
  <c r="S823" i="3"/>
  <c r="AA823" i="3" s="1"/>
  <c r="E824" i="3"/>
  <c r="D824" i="3"/>
  <c r="R821" i="3"/>
  <c r="W821" i="3" s="1"/>
  <c r="H822" i="3"/>
  <c r="B823" i="3" l="1"/>
  <c r="C824" i="3"/>
  <c r="E825" i="3"/>
  <c r="D825" i="3"/>
  <c r="R822" i="3"/>
  <c r="W822" i="3" s="1"/>
  <c r="H823" i="3"/>
  <c r="S824" i="3"/>
  <c r="AA824" i="3" s="1"/>
  <c r="C825" i="3" l="1"/>
  <c r="B824" i="3"/>
  <c r="R823" i="3"/>
  <c r="W823" i="3" s="1"/>
  <c r="H824" i="3"/>
  <c r="S825" i="3"/>
  <c r="AA825" i="3" s="1"/>
  <c r="E826" i="3"/>
  <c r="D826" i="3"/>
  <c r="C826" i="3" l="1"/>
  <c r="R824" i="3"/>
  <c r="W824" i="3" s="1"/>
  <c r="H825" i="3"/>
  <c r="S826" i="3"/>
  <c r="AA826" i="3" s="1"/>
  <c r="D827" i="3"/>
  <c r="E827" i="3"/>
  <c r="B825" i="3"/>
  <c r="C827" i="3" l="1"/>
  <c r="S827" i="3"/>
  <c r="AA827" i="3" s="1"/>
  <c r="R825" i="3"/>
  <c r="W825" i="3" s="1"/>
  <c r="H826" i="3"/>
  <c r="E828" i="3"/>
  <c r="D828" i="3"/>
  <c r="B826" i="3"/>
  <c r="B827" i="3" l="1"/>
  <c r="C828" i="3"/>
  <c r="B828" i="3" s="1"/>
  <c r="S828" i="3"/>
  <c r="AA828" i="3" s="1"/>
  <c r="E829" i="3"/>
  <c r="D829" i="3"/>
  <c r="R826" i="3"/>
  <c r="W826" i="3" s="1"/>
  <c r="H827" i="3"/>
  <c r="C829" i="3" l="1"/>
  <c r="B829" i="3" s="1"/>
  <c r="S829" i="3"/>
  <c r="AA829" i="3" s="1"/>
  <c r="E830" i="3"/>
  <c r="D830" i="3"/>
  <c r="R827" i="3"/>
  <c r="W827" i="3" s="1"/>
  <c r="H828" i="3"/>
  <c r="C830" i="3" l="1"/>
  <c r="B830" i="3" s="1"/>
  <c r="S830" i="3"/>
  <c r="AA830" i="3" s="1"/>
  <c r="E831" i="3"/>
  <c r="D831" i="3"/>
  <c r="R828" i="3"/>
  <c r="W828" i="3" s="1"/>
  <c r="H829" i="3"/>
  <c r="C831" i="3" l="1"/>
  <c r="B831" i="3" s="1"/>
  <c r="S831" i="3"/>
  <c r="AA831" i="3" s="1"/>
  <c r="R829" i="3"/>
  <c r="W829" i="3" s="1"/>
  <c r="H830" i="3"/>
  <c r="E832" i="3"/>
  <c r="D832" i="3"/>
  <c r="C832" i="3" l="1"/>
  <c r="R830" i="3"/>
  <c r="W830" i="3" s="1"/>
  <c r="H831" i="3"/>
  <c r="S832" i="3"/>
  <c r="AA832" i="3" s="1"/>
  <c r="E833" i="3"/>
  <c r="D833" i="3"/>
  <c r="C833" i="3" s="1"/>
  <c r="B832" i="3"/>
  <c r="E834" i="3" l="1"/>
  <c r="D834" i="3"/>
  <c r="S833" i="3"/>
  <c r="AA833" i="3" s="1"/>
  <c r="R831" i="3"/>
  <c r="W831" i="3" s="1"/>
  <c r="H832" i="3"/>
  <c r="C834" i="3" l="1"/>
  <c r="R832" i="3"/>
  <c r="W832" i="3" s="1"/>
  <c r="B833" i="3"/>
  <c r="H833" i="3" s="1"/>
  <c r="S834" i="3"/>
  <c r="AA834" i="3" s="1"/>
  <c r="E835" i="3"/>
  <c r="D835" i="3"/>
  <c r="C835" i="3" l="1"/>
  <c r="E836" i="3"/>
  <c r="D836" i="3"/>
  <c r="S835" i="3"/>
  <c r="AA835" i="3" s="1"/>
  <c r="R833" i="3"/>
  <c r="W833" i="3" s="1"/>
  <c r="H834" i="3"/>
  <c r="B834" i="3"/>
  <c r="C836" i="3" l="1"/>
  <c r="R834" i="3"/>
  <c r="W834" i="3" s="1"/>
  <c r="H835" i="3"/>
  <c r="B835" i="3"/>
  <c r="S836" i="3"/>
  <c r="AA836" i="3" s="1"/>
  <c r="E837" i="3"/>
  <c r="D837" i="3"/>
  <c r="C837" i="3" l="1"/>
  <c r="E838" i="3"/>
  <c r="D838" i="3"/>
  <c r="S837" i="3"/>
  <c r="AA837" i="3" s="1"/>
  <c r="R835" i="3"/>
  <c r="W835" i="3" s="1"/>
  <c r="H836" i="3"/>
  <c r="B836" i="3"/>
  <c r="C838" i="3" l="1"/>
  <c r="R836" i="3"/>
  <c r="W836" i="3" s="1"/>
  <c r="S838" i="3"/>
  <c r="AA838" i="3" s="1"/>
  <c r="D839" i="3"/>
  <c r="E839" i="3"/>
  <c r="B837" i="3"/>
  <c r="H837" i="3" s="1"/>
  <c r="C839" i="3" l="1"/>
  <c r="D840" i="3"/>
  <c r="E840" i="3"/>
  <c r="R837" i="3"/>
  <c r="W837" i="3" s="1"/>
  <c r="S839" i="3"/>
  <c r="AA839" i="3" s="1"/>
  <c r="B838" i="3"/>
  <c r="H838" i="3" s="1"/>
  <c r="C840" i="3" l="1"/>
  <c r="D841" i="3"/>
  <c r="E841" i="3"/>
  <c r="R838" i="3"/>
  <c r="W838" i="3" s="1"/>
  <c r="H839" i="3"/>
  <c r="S840" i="3"/>
  <c r="AA840" i="3" s="1"/>
  <c r="B839" i="3"/>
  <c r="B840" i="3" l="1"/>
  <c r="C841" i="3"/>
  <c r="R839" i="3"/>
  <c r="W839" i="3" s="1"/>
  <c r="H840" i="3"/>
  <c r="D842" i="3"/>
  <c r="E842" i="3"/>
  <c r="S841" i="3"/>
  <c r="AA841" i="3" s="1"/>
  <c r="C842" i="3" l="1"/>
  <c r="D843" i="3"/>
  <c r="E843" i="3"/>
  <c r="B841" i="3"/>
  <c r="S842" i="3"/>
  <c r="AA842" i="3" s="1"/>
  <c r="R840" i="3"/>
  <c r="W840" i="3" s="1"/>
  <c r="H841" i="3"/>
  <c r="C843" i="3" l="1"/>
  <c r="D844" i="3"/>
  <c r="E844" i="3"/>
  <c r="S843" i="3"/>
  <c r="AA843" i="3" s="1"/>
  <c r="R841" i="3"/>
  <c r="W841" i="3" s="1"/>
  <c r="H842" i="3"/>
  <c r="B842" i="3"/>
  <c r="C844" i="3" l="1"/>
  <c r="R842" i="3"/>
  <c r="W842" i="3" s="1"/>
  <c r="D845" i="3"/>
  <c r="E845" i="3"/>
  <c r="S844" i="3"/>
  <c r="AA844" i="3" s="1"/>
  <c r="B843" i="3"/>
  <c r="H843" i="3" s="1"/>
  <c r="C845" i="3" l="1"/>
  <c r="D846" i="3"/>
  <c r="E846" i="3"/>
  <c r="S845" i="3"/>
  <c r="AA845" i="3" s="1"/>
  <c r="R843" i="3"/>
  <c r="W843" i="3" s="1"/>
  <c r="B844" i="3"/>
  <c r="B845" i="3" l="1"/>
  <c r="H844" i="3"/>
  <c r="R844" i="3" s="1"/>
  <c r="W844" i="3" s="1"/>
  <c r="C846" i="3"/>
  <c r="D847" i="3"/>
  <c r="E847" i="3"/>
  <c r="S846" i="3"/>
  <c r="AA846" i="3" s="1"/>
  <c r="H845" i="3" l="1"/>
  <c r="R845" i="3" s="1"/>
  <c r="W845" i="3" s="1"/>
  <c r="C847" i="3"/>
  <c r="D848" i="3"/>
  <c r="E848" i="3"/>
  <c r="S847" i="3"/>
  <c r="AA847" i="3" s="1"/>
  <c r="B846" i="3"/>
  <c r="B847" i="3" l="1"/>
  <c r="H846" i="3"/>
  <c r="R846" i="3" s="1"/>
  <c r="W846" i="3" s="1"/>
  <c r="C848" i="3"/>
  <c r="D849" i="3"/>
  <c r="E849" i="3"/>
  <c r="S848" i="3"/>
  <c r="AA848" i="3" s="1"/>
  <c r="H847" i="3" l="1"/>
  <c r="C849" i="3"/>
  <c r="D850" i="3"/>
  <c r="E850" i="3"/>
  <c r="S849" i="3"/>
  <c r="AA849" i="3" s="1"/>
  <c r="B848" i="3"/>
  <c r="H848" i="3" l="1"/>
  <c r="H849" i="3" s="1"/>
  <c r="R847" i="3"/>
  <c r="W847" i="3" s="1"/>
  <c r="B849" i="3"/>
  <c r="C850" i="3"/>
  <c r="D851" i="3"/>
  <c r="E851" i="3"/>
  <c r="S850" i="3"/>
  <c r="AA850" i="3" s="1"/>
  <c r="R848" i="3" l="1"/>
  <c r="W848" i="3" s="1"/>
  <c r="C851" i="3"/>
  <c r="D852" i="3"/>
  <c r="E852" i="3"/>
  <c r="S851" i="3"/>
  <c r="AA851" i="3" s="1"/>
  <c r="R849" i="3"/>
  <c r="W849" i="3" s="1"/>
  <c r="H850" i="3"/>
  <c r="B850" i="3"/>
  <c r="B851" i="3" l="1"/>
  <c r="C852" i="3"/>
  <c r="R850" i="3"/>
  <c r="W850" i="3" s="1"/>
  <c r="H851" i="3"/>
  <c r="D853" i="3"/>
  <c r="E853" i="3"/>
  <c r="S852" i="3"/>
  <c r="AA852" i="3" s="1"/>
  <c r="C853" i="3" l="1"/>
  <c r="D854" i="3"/>
  <c r="E854" i="3"/>
  <c r="S853" i="3"/>
  <c r="AA853" i="3" s="1"/>
  <c r="R851" i="3"/>
  <c r="W851" i="3" s="1"/>
  <c r="H852" i="3"/>
  <c r="B852" i="3"/>
  <c r="B853" i="3" l="1"/>
  <c r="C854" i="3"/>
  <c r="R852" i="3"/>
  <c r="W852" i="3" s="1"/>
  <c r="H853" i="3"/>
  <c r="D855" i="3"/>
  <c r="E855" i="3"/>
  <c r="S854" i="3"/>
  <c r="AA854" i="3" s="1"/>
  <c r="C855" i="3" l="1"/>
  <c r="D856" i="3"/>
  <c r="E856" i="3"/>
  <c r="S855" i="3"/>
  <c r="AA855" i="3" s="1"/>
  <c r="R853" i="3"/>
  <c r="W853" i="3" s="1"/>
  <c r="H854" i="3"/>
  <c r="B854" i="3"/>
  <c r="B855" i="3" l="1"/>
  <c r="C856" i="3"/>
  <c r="R854" i="3"/>
  <c r="W854" i="3" s="1"/>
  <c r="H855" i="3"/>
  <c r="D857" i="3"/>
  <c r="E857" i="3"/>
  <c r="S856" i="3"/>
  <c r="AA856" i="3" s="1"/>
  <c r="C857" i="3" l="1"/>
  <c r="D858" i="3"/>
  <c r="E858" i="3"/>
  <c r="S857" i="3"/>
  <c r="AA857" i="3" s="1"/>
  <c r="R855" i="3"/>
  <c r="W855" i="3" s="1"/>
  <c r="H856" i="3"/>
  <c r="B856" i="3"/>
  <c r="B857" i="3" l="1"/>
  <c r="C858" i="3"/>
  <c r="R856" i="3"/>
  <c r="W856" i="3" s="1"/>
  <c r="H857" i="3"/>
  <c r="D859" i="3"/>
  <c r="E859" i="3"/>
  <c r="S858" i="3"/>
  <c r="AA858" i="3" s="1"/>
  <c r="C859" i="3" l="1"/>
  <c r="D860" i="3"/>
  <c r="E860" i="3"/>
  <c r="S859" i="3"/>
  <c r="AA859" i="3" s="1"/>
  <c r="R857" i="3"/>
  <c r="W857" i="3" s="1"/>
  <c r="H858" i="3"/>
  <c r="B858" i="3"/>
  <c r="B859" i="3" l="1"/>
  <c r="C860" i="3"/>
  <c r="R858" i="3"/>
  <c r="W858" i="3" s="1"/>
  <c r="H859" i="3"/>
  <c r="D861" i="3"/>
  <c r="E861" i="3"/>
  <c r="S860" i="3"/>
  <c r="AA860" i="3" s="1"/>
  <c r="C861" i="3" l="1"/>
  <c r="D862" i="3"/>
  <c r="E862" i="3"/>
  <c r="S861" i="3"/>
  <c r="AA861" i="3" s="1"/>
  <c r="R859" i="3"/>
  <c r="W859" i="3" s="1"/>
  <c r="H860" i="3"/>
  <c r="B860" i="3"/>
  <c r="B861" i="3" l="1"/>
  <c r="C862" i="3"/>
  <c r="R860" i="3"/>
  <c r="W860" i="3" s="1"/>
  <c r="H861" i="3"/>
  <c r="D863" i="3"/>
  <c r="E863" i="3"/>
  <c r="S862" i="3"/>
  <c r="AA862" i="3" s="1"/>
  <c r="C863" i="3" l="1"/>
  <c r="E864" i="3"/>
  <c r="D864" i="3"/>
  <c r="S863" i="3"/>
  <c r="AA863" i="3" s="1"/>
  <c r="R861" i="3"/>
  <c r="W861" i="3" s="1"/>
  <c r="H862" i="3"/>
  <c r="B862" i="3"/>
  <c r="B863" i="3" l="1"/>
  <c r="C864" i="3"/>
  <c r="R862" i="3"/>
  <c r="W862" i="3" s="1"/>
  <c r="H863" i="3"/>
  <c r="S864" i="3"/>
  <c r="AA864" i="3" s="1"/>
  <c r="E865" i="3"/>
  <c r="D865" i="3"/>
  <c r="C865" i="3" l="1"/>
  <c r="R863" i="3"/>
  <c r="W863" i="3" s="1"/>
  <c r="H864" i="3"/>
  <c r="S865" i="3"/>
  <c r="AA865" i="3" s="1"/>
  <c r="E866" i="3"/>
  <c r="D866" i="3"/>
  <c r="B864" i="3"/>
  <c r="C866" i="3" l="1"/>
  <c r="S866" i="3"/>
  <c r="AA866" i="3" s="1"/>
  <c r="R864" i="3"/>
  <c r="W864" i="3" s="1"/>
  <c r="H865" i="3"/>
  <c r="E867" i="3"/>
  <c r="D867" i="3"/>
  <c r="B865" i="3"/>
  <c r="B866" i="3" s="1"/>
  <c r="C867" i="3" l="1"/>
  <c r="B867" i="3" s="1"/>
  <c r="S867" i="3"/>
  <c r="AA867" i="3" s="1"/>
  <c r="E868" i="3"/>
  <c r="D868" i="3"/>
  <c r="R865" i="3"/>
  <c r="W865" i="3" s="1"/>
  <c r="H866" i="3"/>
  <c r="C868" i="3" l="1"/>
  <c r="B868" i="3" s="1"/>
  <c r="S868" i="3"/>
  <c r="AA868" i="3" s="1"/>
  <c r="E869" i="3"/>
  <c r="D869" i="3"/>
  <c r="R866" i="3"/>
  <c r="W866" i="3" s="1"/>
  <c r="H867" i="3"/>
  <c r="C869" i="3" l="1"/>
  <c r="B869" i="3" s="1"/>
  <c r="S869" i="3"/>
  <c r="AA869" i="3" s="1"/>
  <c r="E870" i="3"/>
  <c r="D870" i="3"/>
  <c r="R867" i="3"/>
  <c r="W867" i="3" s="1"/>
  <c r="H868" i="3"/>
  <c r="C870" i="3" l="1"/>
  <c r="B870" i="3" s="1"/>
  <c r="S870" i="3"/>
  <c r="AA870" i="3" s="1"/>
  <c r="E871" i="3"/>
  <c r="D871" i="3"/>
  <c r="R868" i="3"/>
  <c r="W868" i="3" s="1"/>
  <c r="H869" i="3"/>
  <c r="C871" i="3" l="1"/>
  <c r="B871" i="3" s="1"/>
  <c r="S871" i="3"/>
  <c r="AA871" i="3" s="1"/>
  <c r="E872" i="3"/>
  <c r="D872" i="3"/>
  <c r="R869" i="3"/>
  <c r="W869" i="3" s="1"/>
  <c r="H870" i="3"/>
  <c r="C872" i="3" l="1"/>
  <c r="S872" i="3"/>
  <c r="AA872" i="3" s="1"/>
  <c r="E873" i="3"/>
  <c r="D873" i="3"/>
  <c r="R870" i="3"/>
  <c r="W870" i="3" s="1"/>
  <c r="H871" i="3"/>
  <c r="B872" i="3"/>
  <c r="C873" i="3" l="1"/>
  <c r="R871" i="3"/>
  <c r="W871" i="3" s="1"/>
  <c r="H872" i="3"/>
  <c r="S873" i="3"/>
  <c r="AA873" i="3" s="1"/>
  <c r="E874" i="3"/>
  <c r="D874" i="3"/>
  <c r="B873" i="3"/>
  <c r="C874" i="3" l="1"/>
  <c r="S874" i="3"/>
  <c r="AA874" i="3" s="1"/>
  <c r="R872" i="3"/>
  <c r="W872" i="3" s="1"/>
  <c r="H873" i="3"/>
  <c r="E875" i="3"/>
  <c r="D875" i="3"/>
  <c r="C875" i="3" l="1"/>
  <c r="S875" i="3"/>
  <c r="AA875" i="3" s="1"/>
  <c r="E876" i="3"/>
  <c r="D876" i="3"/>
  <c r="C876" i="3" s="1"/>
  <c r="R873" i="3"/>
  <c r="W873" i="3" s="1"/>
  <c r="B874" i="3"/>
  <c r="B875" i="3" s="1"/>
  <c r="H874" i="3" l="1"/>
  <c r="H875" i="3" s="1"/>
  <c r="S876" i="3"/>
  <c r="AA876" i="3" s="1"/>
  <c r="E877" i="3"/>
  <c r="D877" i="3"/>
  <c r="B876" i="3"/>
  <c r="C877" i="3" l="1"/>
  <c r="B877" i="3" s="1"/>
  <c r="R874" i="3"/>
  <c r="W874" i="3" s="1"/>
  <c r="S877" i="3"/>
  <c r="AA877" i="3" s="1"/>
  <c r="E878" i="3"/>
  <c r="D878" i="3"/>
  <c r="C878" i="3" s="1"/>
  <c r="R875" i="3"/>
  <c r="W875" i="3" s="1"/>
  <c r="H876" i="3"/>
  <c r="S878" i="3" l="1"/>
  <c r="AA878" i="3" s="1"/>
  <c r="E879" i="3"/>
  <c r="D879" i="3"/>
  <c r="R876" i="3"/>
  <c r="W876" i="3" s="1"/>
  <c r="H877" i="3"/>
  <c r="B878" i="3"/>
  <c r="C879" i="3" l="1"/>
  <c r="S879" i="3"/>
  <c r="AA879" i="3" s="1"/>
  <c r="E880" i="3"/>
  <c r="D880" i="3"/>
  <c r="R877" i="3"/>
  <c r="W877" i="3" s="1"/>
  <c r="H878" i="3"/>
  <c r="B879" i="3"/>
  <c r="C880" i="3" l="1"/>
  <c r="B880" i="3" s="1"/>
  <c r="S880" i="3"/>
  <c r="AA880" i="3" s="1"/>
  <c r="E881" i="3"/>
  <c r="D881" i="3"/>
  <c r="R878" i="3"/>
  <c r="W878" i="3" s="1"/>
  <c r="H879" i="3"/>
  <c r="C881" i="3" l="1"/>
  <c r="B881" i="3" s="1"/>
  <c r="S881" i="3"/>
  <c r="AA881" i="3" s="1"/>
  <c r="E882" i="3"/>
  <c r="D882" i="3"/>
  <c r="R879" i="3"/>
  <c r="W879" i="3" s="1"/>
  <c r="H880" i="3"/>
  <c r="C882" i="3" l="1"/>
  <c r="B882" i="3" s="1"/>
  <c r="S882" i="3"/>
  <c r="AA882" i="3" s="1"/>
  <c r="E883" i="3"/>
  <c r="D883" i="3"/>
  <c r="R880" i="3"/>
  <c r="W880" i="3" s="1"/>
  <c r="H881" i="3"/>
  <c r="C883" i="3" l="1"/>
  <c r="B883" i="3" s="1"/>
  <c r="S883" i="3"/>
  <c r="AA883" i="3" s="1"/>
  <c r="E884" i="3"/>
  <c r="D884" i="3"/>
  <c r="R881" i="3"/>
  <c r="W881" i="3" s="1"/>
  <c r="H882" i="3"/>
  <c r="C884" i="3" l="1"/>
  <c r="B884" i="3" s="1"/>
  <c r="S884" i="3"/>
  <c r="AA884" i="3" s="1"/>
  <c r="E885" i="3"/>
  <c r="D885" i="3"/>
  <c r="R882" i="3"/>
  <c r="W882" i="3" s="1"/>
  <c r="H883" i="3"/>
  <c r="C885" i="3" l="1"/>
  <c r="B885" i="3" s="1"/>
  <c r="S885" i="3"/>
  <c r="AA885" i="3" s="1"/>
  <c r="E886" i="3"/>
  <c r="D886" i="3"/>
  <c r="R883" i="3"/>
  <c r="W883" i="3" s="1"/>
  <c r="H884" i="3"/>
  <c r="C886" i="3" l="1"/>
  <c r="B886" i="3" s="1"/>
  <c r="S886" i="3"/>
  <c r="AA886" i="3" s="1"/>
  <c r="E887" i="3"/>
  <c r="D887" i="3"/>
  <c r="R884" i="3"/>
  <c r="W884" i="3" s="1"/>
  <c r="H885" i="3"/>
  <c r="C887" i="3" l="1"/>
  <c r="B887" i="3" s="1"/>
  <c r="S887" i="3"/>
  <c r="AA887" i="3" s="1"/>
  <c r="E888" i="3"/>
  <c r="D888" i="3"/>
  <c r="R885" i="3"/>
  <c r="W885" i="3" s="1"/>
  <c r="H886" i="3"/>
  <c r="C888" i="3" l="1"/>
  <c r="B888" i="3" s="1"/>
  <c r="S888" i="3"/>
  <c r="AA888" i="3" s="1"/>
  <c r="E889" i="3"/>
  <c r="D889" i="3"/>
  <c r="R886" i="3"/>
  <c r="W886" i="3" s="1"/>
  <c r="H887" i="3"/>
  <c r="C889" i="3" l="1"/>
  <c r="B889" i="3" s="1"/>
  <c r="S889" i="3"/>
  <c r="AA889" i="3" s="1"/>
  <c r="E890" i="3"/>
  <c r="D890" i="3"/>
  <c r="R887" i="3"/>
  <c r="W887" i="3" s="1"/>
  <c r="H888" i="3"/>
  <c r="C890" i="3" l="1"/>
  <c r="B890" i="3" s="1"/>
  <c r="S890" i="3"/>
  <c r="AA890" i="3" s="1"/>
  <c r="E891" i="3"/>
  <c r="D891" i="3"/>
  <c r="R888" i="3"/>
  <c r="W888" i="3" s="1"/>
  <c r="H889" i="3"/>
  <c r="C891" i="3" l="1"/>
  <c r="B891" i="3" s="1"/>
  <c r="S891" i="3"/>
  <c r="AA891" i="3" s="1"/>
  <c r="R889" i="3"/>
  <c r="W889" i="3" s="1"/>
  <c r="H890" i="3"/>
  <c r="E892" i="3"/>
  <c r="D892" i="3"/>
  <c r="C892" i="3" l="1"/>
  <c r="R890" i="3"/>
  <c r="W890" i="3" s="1"/>
  <c r="H891" i="3"/>
  <c r="S892" i="3"/>
  <c r="AA892" i="3" s="1"/>
  <c r="E893" i="3"/>
  <c r="D893" i="3"/>
  <c r="B892" i="3"/>
  <c r="C893" i="3" l="1"/>
  <c r="E894" i="3"/>
  <c r="D894" i="3"/>
  <c r="S893" i="3"/>
  <c r="AA893" i="3" s="1"/>
  <c r="R891" i="3"/>
  <c r="W891" i="3" s="1"/>
  <c r="H892" i="3"/>
  <c r="C894" i="3" l="1"/>
  <c r="R892" i="3"/>
  <c r="W892" i="3" s="1"/>
  <c r="H893" i="3"/>
  <c r="B893" i="3"/>
  <c r="S894" i="3"/>
  <c r="AA894" i="3" s="1"/>
  <c r="E895" i="3"/>
  <c r="D895" i="3"/>
  <c r="C895" i="3" l="1"/>
  <c r="E896" i="3"/>
  <c r="D896" i="3"/>
  <c r="S895" i="3"/>
  <c r="AA895" i="3" s="1"/>
  <c r="R893" i="3"/>
  <c r="W893" i="3" s="1"/>
  <c r="H894" i="3"/>
  <c r="B894" i="3"/>
  <c r="C896" i="3" l="1"/>
  <c r="R894" i="3"/>
  <c r="W894" i="3" s="1"/>
  <c r="H895" i="3"/>
  <c r="S896" i="3"/>
  <c r="AA896" i="3" s="1"/>
  <c r="E897" i="3"/>
  <c r="D897" i="3"/>
  <c r="B895" i="3"/>
  <c r="C897" i="3" l="1"/>
  <c r="R895" i="3"/>
  <c r="W895" i="3" s="1"/>
  <c r="H896" i="3"/>
  <c r="S897" i="3"/>
  <c r="AA897" i="3" s="1"/>
  <c r="E898" i="3"/>
  <c r="D898" i="3"/>
  <c r="C898" i="3" s="1"/>
  <c r="B896" i="3"/>
  <c r="R896" i="3" l="1"/>
  <c r="W896" i="3" s="1"/>
  <c r="S898" i="3"/>
  <c r="AA898" i="3" s="1"/>
  <c r="E899" i="3"/>
  <c r="D899" i="3"/>
  <c r="C899" i="3" s="1"/>
  <c r="B897" i="3"/>
  <c r="H897" i="3" s="1"/>
  <c r="R897" i="3" l="1"/>
  <c r="W897" i="3" s="1"/>
  <c r="S899" i="3"/>
  <c r="AA899" i="3" s="1"/>
  <c r="E900" i="3"/>
  <c r="D900" i="3"/>
  <c r="C900" i="3" s="1"/>
  <c r="B898" i="3"/>
  <c r="H898" i="3" s="1"/>
  <c r="R898" i="3" l="1"/>
  <c r="W898" i="3" s="1"/>
  <c r="S900" i="3"/>
  <c r="AA900" i="3" s="1"/>
  <c r="E901" i="3"/>
  <c r="D901" i="3"/>
  <c r="C901" i="3" s="1"/>
  <c r="B899" i="3"/>
  <c r="H899" i="3" s="1"/>
  <c r="R899" i="3" l="1"/>
  <c r="W899" i="3" s="1"/>
  <c r="H900" i="3"/>
  <c r="S901" i="3"/>
  <c r="AA901" i="3" s="1"/>
  <c r="E902" i="3"/>
  <c r="D902" i="3"/>
  <c r="C902" i="3" s="1"/>
  <c r="B900" i="3"/>
  <c r="R900" i="3" l="1"/>
  <c r="W900" i="3" s="1"/>
  <c r="S902" i="3"/>
  <c r="AA902" i="3" s="1"/>
  <c r="E903" i="3"/>
  <c r="D903" i="3"/>
  <c r="C903" i="3" s="1"/>
  <c r="B901" i="3"/>
  <c r="H901" i="3" s="1"/>
  <c r="S903" i="3" l="1"/>
  <c r="AA903" i="3" s="1"/>
  <c r="R901" i="3"/>
  <c r="W901" i="3" s="1"/>
  <c r="E904" i="3"/>
  <c r="D904" i="3"/>
  <c r="B902" i="3"/>
  <c r="H902" i="3" s="1"/>
  <c r="C904" i="3" l="1"/>
  <c r="S904" i="3"/>
  <c r="AA904" i="3" s="1"/>
  <c r="E905" i="3"/>
  <c r="D905" i="3"/>
  <c r="R902" i="3"/>
  <c r="W902" i="3" s="1"/>
  <c r="H903" i="3"/>
  <c r="B903" i="3"/>
  <c r="B904" i="3" l="1"/>
  <c r="C905" i="3"/>
  <c r="S905" i="3"/>
  <c r="AA905" i="3" s="1"/>
  <c r="E906" i="3"/>
  <c r="D906" i="3"/>
  <c r="R903" i="3"/>
  <c r="W903" i="3" s="1"/>
  <c r="H904" i="3"/>
  <c r="B905" i="3" l="1"/>
  <c r="C906" i="3"/>
  <c r="S906" i="3"/>
  <c r="AA906" i="3" s="1"/>
  <c r="E907" i="3"/>
  <c r="D907" i="3"/>
  <c r="R904" i="3"/>
  <c r="W904" i="3" s="1"/>
  <c r="H905" i="3"/>
  <c r="B906" i="3" l="1"/>
  <c r="C907" i="3"/>
  <c r="S907" i="3"/>
  <c r="AA907" i="3" s="1"/>
  <c r="E908" i="3"/>
  <c r="D908" i="3"/>
  <c r="R905" i="3"/>
  <c r="W905" i="3" s="1"/>
  <c r="H906" i="3"/>
  <c r="B907" i="3" l="1"/>
  <c r="C908" i="3"/>
  <c r="S908" i="3"/>
  <c r="AA908" i="3" s="1"/>
  <c r="E909" i="3"/>
  <c r="D909" i="3"/>
  <c r="R906" i="3"/>
  <c r="W906" i="3" s="1"/>
  <c r="H907" i="3"/>
  <c r="B908" i="3" l="1"/>
  <c r="C909" i="3"/>
  <c r="B909" i="3" s="1"/>
  <c r="S909" i="3"/>
  <c r="AA909" i="3" s="1"/>
  <c r="E910" i="3"/>
  <c r="D910" i="3"/>
  <c r="R907" i="3"/>
  <c r="W907" i="3" s="1"/>
  <c r="H908" i="3"/>
  <c r="C910" i="3" l="1"/>
  <c r="B910" i="3" s="1"/>
  <c r="R908" i="3"/>
  <c r="W908" i="3" s="1"/>
  <c r="H909" i="3"/>
  <c r="S910" i="3"/>
  <c r="AA910" i="3" s="1"/>
  <c r="E911" i="3"/>
  <c r="D911" i="3"/>
  <c r="C911" i="3" l="1"/>
  <c r="B911" i="3" s="1"/>
  <c r="S911" i="3"/>
  <c r="AA911" i="3" s="1"/>
  <c r="E912" i="3"/>
  <c r="D912" i="3"/>
  <c r="R909" i="3"/>
  <c r="W909" i="3" s="1"/>
  <c r="H910" i="3"/>
  <c r="C912" i="3" l="1"/>
  <c r="B912" i="3" s="1"/>
  <c r="S912" i="3"/>
  <c r="AA912" i="3" s="1"/>
  <c r="E913" i="3"/>
  <c r="D913" i="3"/>
  <c r="R910" i="3"/>
  <c r="W910" i="3" s="1"/>
  <c r="H911" i="3"/>
  <c r="C913" i="3" l="1"/>
  <c r="B913" i="3" s="1"/>
  <c r="S913" i="3"/>
  <c r="AA913" i="3" s="1"/>
  <c r="E914" i="3"/>
  <c r="D914" i="3"/>
  <c r="R911" i="3"/>
  <c r="W911" i="3" s="1"/>
  <c r="H912" i="3"/>
  <c r="C914" i="3" l="1"/>
  <c r="B914" i="3" s="1"/>
  <c r="S914" i="3"/>
  <c r="AA914" i="3" s="1"/>
  <c r="E915" i="3"/>
  <c r="D915" i="3"/>
  <c r="R912" i="3"/>
  <c r="W912" i="3" s="1"/>
  <c r="H913" i="3"/>
  <c r="C915" i="3" l="1"/>
  <c r="B915" i="3" s="1"/>
  <c r="S915" i="3"/>
  <c r="AA915" i="3" s="1"/>
  <c r="E916" i="3"/>
  <c r="D916" i="3"/>
  <c r="R913" i="3"/>
  <c r="W913" i="3" s="1"/>
  <c r="H914" i="3"/>
  <c r="C916" i="3" l="1"/>
  <c r="B916" i="3" s="1"/>
  <c r="S916" i="3"/>
  <c r="AA916" i="3" s="1"/>
  <c r="E917" i="3"/>
  <c r="D917" i="3"/>
  <c r="R914" i="3"/>
  <c r="W914" i="3" s="1"/>
  <c r="H915" i="3"/>
  <c r="C917" i="3" l="1"/>
  <c r="B917" i="3" s="1"/>
  <c r="S917" i="3"/>
  <c r="AA917" i="3" s="1"/>
  <c r="E918" i="3"/>
  <c r="D918" i="3"/>
  <c r="R915" i="3"/>
  <c r="W915" i="3" s="1"/>
  <c r="H916" i="3"/>
  <c r="C918" i="3" l="1"/>
  <c r="B918" i="3" s="1"/>
  <c r="S918" i="3"/>
  <c r="AA918" i="3" s="1"/>
  <c r="E919" i="3"/>
  <c r="D919" i="3"/>
  <c r="R916" i="3"/>
  <c r="W916" i="3" s="1"/>
  <c r="H917" i="3"/>
  <c r="C919" i="3" l="1"/>
  <c r="B919" i="3" s="1"/>
  <c r="E920" i="3"/>
  <c r="D920" i="3"/>
  <c r="S919" i="3"/>
  <c r="AA919" i="3" s="1"/>
  <c r="R917" i="3"/>
  <c r="W917" i="3" s="1"/>
  <c r="H918" i="3"/>
  <c r="C920" i="3" l="1"/>
  <c r="R918" i="3"/>
  <c r="W918" i="3" s="1"/>
  <c r="H919" i="3"/>
  <c r="S920" i="3"/>
  <c r="AA920" i="3" s="1"/>
  <c r="E921" i="3"/>
  <c r="D921" i="3"/>
  <c r="C921" i="3" l="1"/>
  <c r="R919" i="3"/>
  <c r="W919" i="3" s="1"/>
  <c r="H920" i="3"/>
  <c r="S921" i="3"/>
  <c r="AA921" i="3" s="1"/>
  <c r="E922" i="3"/>
  <c r="D922" i="3"/>
  <c r="B920" i="3"/>
  <c r="C922" i="3" l="1"/>
  <c r="R920" i="3"/>
  <c r="W920" i="3" s="1"/>
  <c r="H921" i="3"/>
  <c r="S922" i="3"/>
  <c r="AA922" i="3" s="1"/>
  <c r="E923" i="3"/>
  <c r="D923" i="3"/>
  <c r="B921" i="3"/>
  <c r="C923" i="3" l="1"/>
  <c r="R921" i="3"/>
  <c r="W921" i="3" s="1"/>
  <c r="H922" i="3"/>
  <c r="S923" i="3"/>
  <c r="AA923" i="3" s="1"/>
  <c r="E924" i="3"/>
  <c r="D924" i="3"/>
  <c r="C924" i="3" s="1"/>
  <c r="B922" i="3"/>
  <c r="R922" i="3" l="1"/>
  <c r="W922" i="3" s="1"/>
  <c r="H923" i="3"/>
  <c r="S924" i="3"/>
  <c r="AA924" i="3" s="1"/>
  <c r="E925" i="3"/>
  <c r="D925" i="3"/>
  <c r="B923" i="3"/>
  <c r="C925" i="3" l="1"/>
  <c r="R923" i="3"/>
  <c r="W923" i="3" s="1"/>
  <c r="H924" i="3"/>
  <c r="S925" i="3"/>
  <c r="AA925" i="3" s="1"/>
  <c r="E926" i="3"/>
  <c r="D926" i="3"/>
  <c r="B924" i="3"/>
  <c r="C926" i="3" l="1"/>
  <c r="S926" i="3"/>
  <c r="AA926" i="3" s="1"/>
  <c r="R924" i="3"/>
  <c r="W924" i="3" s="1"/>
  <c r="H925" i="3"/>
  <c r="E927" i="3"/>
  <c r="D927" i="3"/>
  <c r="B925" i="3"/>
  <c r="C927" i="3" l="1"/>
  <c r="E928" i="3"/>
  <c r="D928" i="3"/>
  <c r="S927" i="3"/>
  <c r="AA927" i="3" s="1"/>
  <c r="R925" i="3"/>
  <c r="W925" i="3" s="1"/>
  <c r="H926" i="3"/>
  <c r="B926" i="3"/>
  <c r="C928" i="3" l="1"/>
  <c r="S928" i="3"/>
  <c r="AA928" i="3" s="1"/>
  <c r="R926" i="3"/>
  <c r="W926" i="3" s="1"/>
  <c r="H927" i="3"/>
  <c r="B927" i="3"/>
  <c r="B928" i="3" s="1"/>
  <c r="E929" i="3"/>
  <c r="D929" i="3"/>
  <c r="C929" i="3" s="1"/>
  <c r="S929" i="3" l="1"/>
  <c r="AA929" i="3" s="1"/>
  <c r="E930" i="3"/>
  <c r="D930" i="3"/>
  <c r="R927" i="3"/>
  <c r="W927" i="3" s="1"/>
  <c r="H928" i="3"/>
  <c r="B929" i="3"/>
  <c r="C930" i="3" l="1"/>
  <c r="S930" i="3"/>
  <c r="AA930" i="3" s="1"/>
  <c r="E931" i="3"/>
  <c r="D931" i="3"/>
  <c r="R928" i="3"/>
  <c r="W928" i="3" s="1"/>
  <c r="H929" i="3"/>
  <c r="B930" i="3"/>
  <c r="C931" i="3" l="1"/>
  <c r="B931" i="3" s="1"/>
  <c r="S931" i="3"/>
  <c r="AA931" i="3" s="1"/>
  <c r="E932" i="3"/>
  <c r="D932" i="3"/>
  <c r="R929" i="3"/>
  <c r="W929" i="3" s="1"/>
  <c r="H930" i="3"/>
  <c r="C932" i="3" l="1"/>
  <c r="S932" i="3"/>
  <c r="AA932" i="3" s="1"/>
  <c r="R930" i="3"/>
  <c r="W930" i="3" s="1"/>
  <c r="H931" i="3"/>
  <c r="E933" i="3"/>
  <c r="D933" i="3"/>
  <c r="B932" i="3"/>
  <c r="C933" i="3" l="1"/>
  <c r="B933" i="3" s="1"/>
  <c r="R931" i="3"/>
  <c r="W931" i="3" s="1"/>
  <c r="H932" i="3"/>
  <c r="S933" i="3"/>
  <c r="AA933" i="3" s="1"/>
  <c r="E934" i="3"/>
  <c r="D934" i="3"/>
  <c r="C934" i="3" l="1"/>
  <c r="E935" i="3"/>
  <c r="D935" i="3"/>
  <c r="S934" i="3"/>
  <c r="AA934" i="3" s="1"/>
  <c r="R932" i="3"/>
  <c r="W932" i="3" s="1"/>
  <c r="H933" i="3"/>
  <c r="C935" i="3" l="1"/>
  <c r="R933" i="3"/>
  <c r="W933" i="3" s="1"/>
  <c r="H934" i="3"/>
  <c r="B934" i="3"/>
  <c r="S935" i="3"/>
  <c r="AA935" i="3" s="1"/>
  <c r="E936" i="3"/>
  <c r="D936" i="3"/>
  <c r="C936" i="3" s="1"/>
  <c r="E937" i="3" l="1"/>
  <c r="D937" i="3"/>
  <c r="S936" i="3"/>
  <c r="AA936" i="3" s="1"/>
  <c r="R934" i="3"/>
  <c r="W934" i="3" s="1"/>
  <c r="H935" i="3"/>
  <c r="B935" i="3"/>
  <c r="C937" i="3" l="1"/>
  <c r="R935" i="3"/>
  <c r="W935" i="3" s="1"/>
  <c r="H936" i="3"/>
  <c r="B936" i="3"/>
  <c r="S937" i="3"/>
  <c r="AA937" i="3" s="1"/>
  <c r="E938" i="3"/>
  <c r="D938" i="3"/>
  <c r="C938" i="3" l="1"/>
  <c r="E939" i="3"/>
  <c r="D939" i="3"/>
  <c r="S938" i="3"/>
  <c r="AA938" i="3" s="1"/>
  <c r="R936" i="3"/>
  <c r="W936" i="3" s="1"/>
  <c r="H937" i="3"/>
  <c r="B937" i="3"/>
  <c r="C939" i="3" l="1"/>
  <c r="R937" i="3"/>
  <c r="W937" i="3" s="1"/>
  <c r="H938" i="3"/>
  <c r="S939" i="3"/>
  <c r="AA939" i="3" s="1"/>
  <c r="B938" i="3"/>
  <c r="E940" i="3"/>
  <c r="D940" i="3"/>
  <c r="C940" i="3" l="1"/>
  <c r="S940" i="3"/>
  <c r="AA940" i="3" s="1"/>
  <c r="B939" i="3"/>
  <c r="E941" i="3"/>
  <c r="D941" i="3"/>
  <c r="R938" i="3"/>
  <c r="W938" i="3" s="1"/>
  <c r="H939" i="3"/>
  <c r="B940" i="3" l="1"/>
  <c r="C941" i="3"/>
  <c r="E942" i="3"/>
  <c r="D942" i="3"/>
  <c r="R939" i="3"/>
  <c r="W939" i="3" s="1"/>
  <c r="H940" i="3"/>
  <c r="S941" i="3"/>
  <c r="AA941" i="3" s="1"/>
  <c r="B941" i="3" l="1"/>
  <c r="C942" i="3"/>
  <c r="R940" i="3"/>
  <c r="W940" i="3" s="1"/>
  <c r="H941" i="3"/>
  <c r="S942" i="3"/>
  <c r="AA942" i="3" s="1"/>
  <c r="E943" i="3"/>
  <c r="D943" i="3"/>
  <c r="C943" i="3" s="1"/>
  <c r="S943" i="3" l="1"/>
  <c r="AA943" i="3" s="1"/>
  <c r="R941" i="3"/>
  <c r="W941" i="3" s="1"/>
  <c r="H942" i="3"/>
  <c r="E944" i="3"/>
  <c r="D944" i="3"/>
  <c r="B942" i="3"/>
  <c r="C944" i="3" l="1"/>
  <c r="S944" i="3"/>
  <c r="AA944" i="3" s="1"/>
  <c r="E945" i="3"/>
  <c r="D945" i="3"/>
  <c r="R942" i="3"/>
  <c r="W942" i="3" s="1"/>
  <c r="H943" i="3"/>
  <c r="B943" i="3"/>
  <c r="C945" i="3" l="1"/>
  <c r="B944" i="3"/>
  <c r="S945" i="3"/>
  <c r="AA945" i="3" s="1"/>
  <c r="E946" i="3"/>
  <c r="D946" i="3"/>
  <c r="R943" i="3"/>
  <c r="W943" i="3" s="1"/>
  <c r="H944" i="3"/>
  <c r="C946" i="3" l="1"/>
  <c r="B945" i="3"/>
  <c r="S946" i="3"/>
  <c r="AA946" i="3" s="1"/>
  <c r="E947" i="3"/>
  <c r="D947" i="3"/>
  <c r="R944" i="3"/>
  <c r="W944" i="3" s="1"/>
  <c r="H945" i="3"/>
  <c r="C947" i="3" l="1"/>
  <c r="B946" i="3"/>
  <c r="S947" i="3"/>
  <c r="AA947" i="3" s="1"/>
  <c r="E948" i="3"/>
  <c r="D948" i="3"/>
  <c r="R945" i="3"/>
  <c r="W945" i="3" s="1"/>
  <c r="H946" i="3"/>
  <c r="B947" i="3" l="1"/>
  <c r="C948" i="3"/>
  <c r="S948" i="3"/>
  <c r="AA948" i="3" s="1"/>
  <c r="E949" i="3"/>
  <c r="D949" i="3"/>
  <c r="R946" i="3"/>
  <c r="W946" i="3" s="1"/>
  <c r="H947" i="3"/>
  <c r="B948" i="3" l="1"/>
  <c r="C949" i="3"/>
  <c r="S949" i="3"/>
  <c r="AA949" i="3" s="1"/>
  <c r="R947" i="3"/>
  <c r="W947" i="3" s="1"/>
  <c r="H948" i="3"/>
  <c r="E950" i="3"/>
  <c r="D950" i="3"/>
  <c r="B949" i="3"/>
  <c r="C950" i="3" l="1"/>
  <c r="R948" i="3"/>
  <c r="W948" i="3" s="1"/>
  <c r="H949" i="3"/>
  <c r="S950" i="3"/>
  <c r="AA950" i="3" s="1"/>
  <c r="E951" i="3"/>
  <c r="D951" i="3"/>
  <c r="C951" i="3" s="1"/>
  <c r="B950" i="3"/>
  <c r="S951" i="3" l="1"/>
  <c r="AA951" i="3" s="1"/>
  <c r="R949" i="3"/>
  <c r="W949" i="3" s="1"/>
  <c r="H950" i="3"/>
  <c r="E952" i="3"/>
  <c r="D952" i="3"/>
  <c r="C952" i="3" l="1"/>
  <c r="S952" i="3"/>
  <c r="AA952" i="3" s="1"/>
  <c r="E953" i="3"/>
  <c r="D953" i="3"/>
  <c r="R950" i="3"/>
  <c r="W950" i="3" s="1"/>
  <c r="H951" i="3"/>
  <c r="B951" i="3"/>
  <c r="C953" i="3" l="1"/>
  <c r="B952" i="3"/>
  <c r="S953" i="3"/>
  <c r="AA953" i="3" s="1"/>
  <c r="E954" i="3"/>
  <c r="D954" i="3"/>
  <c r="R951" i="3"/>
  <c r="W951" i="3" s="1"/>
  <c r="H952" i="3"/>
  <c r="C954" i="3" l="1"/>
  <c r="B953" i="3"/>
  <c r="S954" i="3"/>
  <c r="AA954" i="3" s="1"/>
  <c r="E955" i="3"/>
  <c r="D955" i="3"/>
  <c r="R952" i="3"/>
  <c r="W952" i="3" s="1"/>
  <c r="H953" i="3"/>
  <c r="B954" i="3" l="1"/>
  <c r="C955" i="3"/>
  <c r="S955" i="3"/>
  <c r="AA955" i="3" s="1"/>
  <c r="E956" i="3"/>
  <c r="D956" i="3"/>
  <c r="R953" i="3"/>
  <c r="W953" i="3" s="1"/>
  <c r="H954" i="3"/>
  <c r="C956" i="3" l="1"/>
  <c r="B955" i="3"/>
  <c r="S956" i="3"/>
  <c r="AA956" i="3" s="1"/>
  <c r="E957" i="3"/>
  <c r="D957" i="3"/>
  <c r="R954" i="3"/>
  <c r="W954" i="3" s="1"/>
  <c r="H955" i="3"/>
  <c r="B956" i="3" l="1"/>
  <c r="C957" i="3"/>
  <c r="S957" i="3"/>
  <c r="AA957" i="3" s="1"/>
  <c r="E958" i="3"/>
  <c r="D958" i="3"/>
  <c r="R955" i="3"/>
  <c r="W955" i="3" s="1"/>
  <c r="H956" i="3"/>
  <c r="B957" i="3" l="1"/>
  <c r="C958" i="3"/>
  <c r="S958" i="3"/>
  <c r="AA958" i="3" s="1"/>
  <c r="E959" i="3"/>
  <c r="D959" i="3"/>
  <c r="R956" i="3"/>
  <c r="W956" i="3" s="1"/>
  <c r="H957" i="3"/>
  <c r="B958" i="3" l="1"/>
  <c r="C959" i="3"/>
  <c r="B959" i="3" s="1"/>
  <c r="S959" i="3"/>
  <c r="AA959" i="3" s="1"/>
  <c r="E960" i="3"/>
  <c r="D960" i="3"/>
  <c r="R957" i="3"/>
  <c r="W957" i="3" s="1"/>
  <c r="H958" i="3"/>
  <c r="C960" i="3" l="1"/>
  <c r="B960" i="3" s="1"/>
  <c r="S960" i="3"/>
  <c r="AA960" i="3" s="1"/>
  <c r="E961" i="3"/>
  <c r="D961" i="3"/>
  <c r="R958" i="3"/>
  <c r="W958" i="3" s="1"/>
  <c r="H959" i="3"/>
  <c r="C961" i="3" l="1"/>
  <c r="B961" i="3" s="1"/>
  <c r="S961" i="3"/>
  <c r="AA961" i="3" s="1"/>
  <c r="E962" i="3"/>
  <c r="D962" i="3"/>
  <c r="R959" i="3"/>
  <c r="W959" i="3" s="1"/>
  <c r="H960" i="3"/>
  <c r="C962" i="3" l="1"/>
  <c r="B962" i="3" s="1"/>
  <c r="S962" i="3"/>
  <c r="AA962" i="3" s="1"/>
  <c r="E963" i="3"/>
  <c r="D963" i="3"/>
  <c r="R960" i="3"/>
  <c r="W960" i="3" s="1"/>
  <c r="H961" i="3"/>
  <c r="C963" i="3" l="1"/>
  <c r="B963" i="3" s="1"/>
  <c r="S963" i="3"/>
  <c r="AA963" i="3" s="1"/>
  <c r="E964" i="3"/>
  <c r="D964" i="3"/>
  <c r="R961" i="3"/>
  <c r="W961" i="3" s="1"/>
  <c r="H962" i="3"/>
  <c r="C964" i="3" l="1"/>
  <c r="B964" i="3" s="1"/>
  <c r="S964" i="3"/>
  <c r="AA964" i="3" s="1"/>
  <c r="E965" i="3"/>
  <c r="D965" i="3"/>
  <c r="R962" i="3"/>
  <c r="W962" i="3" s="1"/>
  <c r="H963" i="3"/>
  <c r="C965" i="3" l="1"/>
  <c r="B965" i="3" s="1"/>
  <c r="S965" i="3"/>
  <c r="AA965" i="3" s="1"/>
  <c r="R963" i="3"/>
  <c r="W963" i="3" s="1"/>
  <c r="H964" i="3"/>
  <c r="E966" i="3"/>
  <c r="D966" i="3"/>
  <c r="C966" i="3" l="1"/>
  <c r="R964" i="3"/>
  <c r="W964" i="3" s="1"/>
  <c r="H965" i="3"/>
  <c r="S966" i="3"/>
  <c r="AA966" i="3" s="1"/>
  <c r="E967" i="3"/>
  <c r="D967" i="3"/>
  <c r="C967" i="3" s="1"/>
  <c r="B966" i="3"/>
  <c r="E968" i="3" l="1"/>
  <c r="D968" i="3"/>
  <c r="S967" i="3"/>
  <c r="AA967" i="3" s="1"/>
  <c r="R965" i="3"/>
  <c r="W965" i="3" s="1"/>
  <c r="H966" i="3"/>
  <c r="C968" i="3" l="1"/>
  <c r="R966" i="3"/>
  <c r="W966" i="3" s="1"/>
  <c r="H967" i="3"/>
  <c r="S968" i="3"/>
  <c r="AA968" i="3" s="1"/>
  <c r="B967" i="3"/>
  <c r="E969" i="3"/>
  <c r="D969" i="3"/>
  <c r="C969" i="3" l="1"/>
  <c r="S969" i="3"/>
  <c r="AA969" i="3" s="1"/>
  <c r="B968" i="3"/>
  <c r="E970" i="3"/>
  <c r="D970" i="3"/>
  <c r="R967" i="3"/>
  <c r="W967" i="3" s="1"/>
  <c r="H968" i="3"/>
  <c r="C970" i="3" l="1"/>
  <c r="R968" i="3"/>
  <c r="W968" i="3" s="1"/>
  <c r="S970" i="3"/>
  <c r="AA970" i="3" s="1"/>
  <c r="E971" i="3"/>
  <c r="D971" i="3"/>
  <c r="B969" i="3"/>
  <c r="H969" i="3" s="1"/>
  <c r="C971" i="3" l="1"/>
  <c r="S971" i="3"/>
  <c r="AA971" i="3" s="1"/>
  <c r="B970" i="3"/>
  <c r="E972" i="3"/>
  <c r="D972" i="3"/>
  <c r="R969" i="3"/>
  <c r="W969" i="3" s="1"/>
  <c r="H970" i="3"/>
  <c r="C972" i="3" l="1"/>
  <c r="E973" i="3"/>
  <c r="D973" i="3"/>
  <c r="R970" i="3"/>
  <c r="W970" i="3" s="1"/>
  <c r="H971" i="3"/>
  <c r="S972" i="3"/>
  <c r="AA972" i="3" s="1"/>
  <c r="B971" i="3"/>
  <c r="B972" i="3" s="1"/>
  <c r="C973" i="3" l="1"/>
  <c r="R971" i="3"/>
  <c r="W971" i="3" s="1"/>
  <c r="H972" i="3"/>
  <c r="S973" i="3"/>
  <c r="AA973" i="3" s="1"/>
  <c r="B973" i="3"/>
  <c r="E974" i="3"/>
  <c r="D974" i="3"/>
  <c r="C974" i="3" l="1"/>
  <c r="E975" i="3"/>
  <c r="D975" i="3"/>
  <c r="S974" i="3"/>
  <c r="AA974" i="3" s="1"/>
  <c r="R972" i="3"/>
  <c r="W972" i="3" s="1"/>
  <c r="H973" i="3"/>
  <c r="C975" i="3" l="1"/>
  <c r="R973" i="3"/>
  <c r="W973" i="3" s="1"/>
  <c r="H974" i="3"/>
  <c r="B974" i="3"/>
  <c r="S975" i="3"/>
  <c r="AA975" i="3" s="1"/>
  <c r="E976" i="3"/>
  <c r="D976" i="3"/>
  <c r="C976" i="3" l="1"/>
  <c r="E977" i="3"/>
  <c r="D977" i="3"/>
  <c r="S976" i="3"/>
  <c r="AA976" i="3" s="1"/>
  <c r="R974" i="3"/>
  <c r="W974" i="3" s="1"/>
  <c r="H975" i="3"/>
  <c r="B975" i="3"/>
  <c r="C977" i="3" l="1"/>
  <c r="R975" i="3"/>
  <c r="W975" i="3" s="1"/>
  <c r="H976" i="3"/>
  <c r="B976" i="3"/>
  <c r="S977" i="3"/>
  <c r="AA977" i="3" s="1"/>
  <c r="E978" i="3"/>
  <c r="D978" i="3"/>
  <c r="C978" i="3" l="1"/>
  <c r="E979" i="3"/>
  <c r="D979" i="3"/>
  <c r="S978" i="3"/>
  <c r="AA978" i="3" s="1"/>
  <c r="R976" i="3"/>
  <c r="W976" i="3" s="1"/>
  <c r="H977" i="3"/>
  <c r="B977" i="3"/>
  <c r="C979" i="3" l="1"/>
  <c r="R977" i="3"/>
  <c r="W977" i="3" s="1"/>
  <c r="H978" i="3"/>
  <c r="B978" i="3"/>
  <c r="S979" i="3"/>
  <c r="AA979" i="3" s="1"/>
  <c r="E980" i="3"/>
  <c r="D980" i="3"/>
  <c r="C980" i="3" l="1"/>
  <c r="E981" i="3"/>
  <c r="D981" i="3"/>
  <c r="S980" i="3"/>
  <c r="AA980" i="3" s="1"/>
  <c r="R978" i="3"/>
  <c r="W978" i="3" s="1"/>
  <c r="B979" i="3"/>
  <c r="H979" i="3" s="1"/>
  <c r="C981" i="3" l="1"/>
  <c r="R979" i="3"/>
  <c r="W979" i="3" s="1"/>
  <c r="H980" i="3"/>
  <c r="B980" i="3"/>
  <c r="S981" i="3"/>
  <c r="AA981" i="3" s="1"/>
  <c r="E982" i="3"/>
  <c r="D982" i="3"/>
  <c r="C982" i="3" l="1"/>
  <c r="E983" i="3"/>
  <c r="D983" i="3"/>
  <c r="S982" i="3"/>
  <c r="AA982" i="3" s="1"/>
  <c r="R980" i="3"/>
  <c r="W980" i="3" s="1"/>
  <c r="H981" i="3"/>
  <c r="B981" i="3"/>
  <c r="C983" i="3" l="1"/>
  <c r="R981" i="3"/>
  <c r="W981" i="3" s="1"/>
  <c r="H982" i="3"/>
  <c r="S983" i="3"/>
  <c r="AA983" i="3" s="1"/>
  <c r="E984" i="3"/>
  <c r="D984" i="3"/>
  <c r="C984" i="3" s="1"/>
  <c r="B982" i="3"/>
  <c r="E985" i="3" l="1"/>
  <c r="D985" i="3"/>
  <c r="S984" i="3"/>
  <c r="AA984" i="3" s="1"/>
  <c r="R982" i="3"/>
  <c r="W982" i="3" s="1"/>
  <c r="H983" i="3"/>
  <c r="B983" i="3"/>
  <c r="C985" i="3" l="1"/>
  <c r="R983" i="3"/>
  <c r="W983" i="3" s="1"/>
  <c r="H984" i="3"/>
  <c r="B984" i="3"/>
  <c r="S985" i="3"/>
  <c r="AA985" i="3" s="1"/>
  <c r="E986" i="3"/>
  <c r="D986" i="3"/>
  <c r="C986" i="3" l="1"/>
  <c r="E987" i="3"/>
  <c r="D987" i="3"/>
  <c r="S986" i="3"/>
  <c r="AA986" i="3" s="1"/>
  <c r="R984" i="3"/>
  <c r="W984" i="3" s="1"/>
  <c r="H985" i="3"/>
  <c r="B985" i="3"/>
  <c r="C987" i="3" l="1"/>
  <c r="R985" i="3"/>
  <c r="W985" i="3" s="1"/>
  <c r="H986" i="3"/>
  <c r="B986" i="3"/>
  <c r="S987" i="3"/>
  <c r="AA987" i="3" s="1"/>
  <c r="E988" i="3"/>
  <c r="D988" i="3"/>
  <c r="C988" i="3" l="1"/>
  <c r="E989" i="3"/>
  <c r="D989" i="3"/>
  <c r="S988" i="3"/>
  <c r="AA988" i="3" s="1"/>
  <c r="R986" i="3"/>
  <c r="W986" i="3" s="1"/>
  <c r="H987" i="3"/>
  <c r="B987" i="3"/>
  <c r="C989" i="3" l="1"/>
  <c r="R987" i="3"/>
  <c r="W987" i="3" s="1"/>
  <c r="H988" i="3"/>
  <c r="S989" i="3"/>
  <c r="AA989" i="3" s="1"/>
  <c r="E990" i="3"/>
  <c r="D990" i="3"/>
  <c r="C990" i="3" s="1"/>
  <c r="B988" i="3"/>
  <c r="R988" i="3" l="1"/>
  <c r="W988" i="3" s="1"/>
  <c r="H989" i="3"/>
  <c r="S990" i="3"/>
  <c r="AA990" i="3" s="1"/>
  <c r="E991" i="3"/>
  <c r="D991" i="3"/>
  <c r="C991" i="3" s="1"/>
  <c r="B989" i="3"/>
  <c r="R989" i="3" l="1"/>
  <c r="W989" i="3" s="1"/>
  <c r="H990" i="3"/>
  <c r="S991" i="3"/>
  <c r="AA991" i="3" s="1"/>
  <c r="E992" i="3"/>
  <c r="D992" i="3"/>
  <c r="C992" i="3" s="1"/>
  <c r="B990" i="3"/>
  <c r="R990" i="3" l="1"/>
  <c r="W990" i="3" s="1"/>
  <c r="H991" i="3"/>
  <c r="S992" i="3"/>
  <c r="AA992" i="3" s="1"/>
  <c r="E993" i="3"/>
  <c r="D993" i="3"/>
  <c r="C993" i="3" s="1"/>
  <c r="B991" i="3"/>
  <c r="S993" i="3" l="1"/>
  <c r="AA993" i="3" s="1"/>
  <c r="R991" i="3"/>
  <c r="W991" i="3" s="1"/>
  <c r="H992" i="3"/>
  <c r="E994" i="3"/>
  <c r="D994" i="3"/>
  <c r="B992" i="3"/>
  <c r="C994" i="3" l="1"/>
  <c r="S994" i="3"/>
  <c r="AA994" i="3" s="1"/>
  <c r="E995" i="3"/>
  <c r="D995" i="3"/>
  <c r="R992" i="3"/>
  <c r="W992" i="3" s="1"/>
  <c r="H993" i="3"/>
  <c r="B993" i="3"/>
  <c r="B994" i="3" s="1"/>
  <c r="C995" i="3" l="1"/>
  <c r="B995" i="3" s="1"/>
  <c r="S995" i="3"/>
  <c r="AA995" i="3" s="1"/>
  <c r="E996" i="3"/>
  <c r="D996" i="3"/>
  <c r="R993" i="3"/>
  <c r="W993" i="3" s="1"/>
  <c r="H994" i="3"/>
  <c r="C996" i="3" l="1"/>
  <c r="B996" i="3" s="1"/>
  <c r="S996" i="3"/>
  <c r="AA996" i="3" s="1"/>
  <c r="E997" i="3"/>
  <c r="D997" i="3"/>
  <c r="R994" i="3"/>
  <c r="W994" i="3" s="1"/>
  <c r="H995" i="3"/>
  <c r="C997" i="3" l="1"/>
  <c r="B997" i="3" s="1"/>
  <c r="S997" i="3"/>
  <c r="AA997" i="3" s="1"/>
  <c r="E998" i="3"/>
  <c r="D998" i="3"/>
  <c r="R995" i="3"/>
  <c r="W995" i="3" s="1"/>
  <c r="H996" i="3"/>
  <c r="C998" i="3" l="1"/>
  <c r="B998" i="3" s="1"/>
  <c r="S998" i="3"/>
  <c r="AA998" i="3" s="1"/>
  <c r="E999" i="3"/>
  <c r="D999" i="3"/>
  <c r="R996" i="3"/>
  <c r="W996" i="3" s="1"/>
  <c r="H997" i="3"/>
  <c r="C999" i="3" l="1"/>
  <c r="B999" i="3" s="1"/>
  <c r="S999" i="3"/>
  <c r="AA999" i="3" s="1"/>
  <c r="E1000" i="3"/>
  <c r="D1000" i="3"/>
  <c r="R997" i="3"/>
  <c r="W997" i="3" s="1"/>
  <c r="H998" i="3"/>
  <c r="C1000" i="3" l="1"/>
  <c r="B1000" i="3" s="1"/>
  <c r="S1000" i="3"/>
  <c r="AA1000" i="3" s="1"/>
  <c r="E1001" i="3"/>
  <c r="D1001" i="3"/>
  <c r="R998" i="3"/>
  <c r="W998" i="3" s="1"/>
  <c r="H999" i="3"/>
  <c r="C1001" i="3" l="1"/>
  <c r="B1001" i="3" s="1"/>
  <c r="S1001" i="3"/>
  <c r="AA1001" i="3" s="1"/>
  <c r="E1002" i="3"/>
  <c r="D1002" i="3"/>
  <c r="R999" i="3"/>
  <c r="W999" i="3" s="1"/>
  <c r="H1000" i="3"/>
  <c r="C1002" i="3" l="1"/>
  <c r="B1002" i="3" s="1"/>
  <c r="S1002" i="3"/>
  <c r="AA1002" i="3" s="1"/>
  <c r="E1003" i="3"/>
  <c r="D1003" i="3"/>
  <c r="R1000" i="3"/>
  <c r="W1000" i="3" s="1"/>
  <c r="H1001" i="3"/>
  <c r="C1003" i="3" l="1"/>
  <c r="B1003" i="3" s="1"/>
  <c r="S1003" i="3"/>
  <c r="AA1003" i="3" s="1"/>
  <c r="E1004" i="3"/>
  <c r="D1004" i="3"/>
  <c r="R1001" i="3"/>
  <c r="W1001" i="3" s="1"/>
  <c r="H1002" i="3"/>
  <c r="C1004" i="3" l="1"/>
  <c r="B1004" i="3" s="1"/>
  <c r="S1004" i="3"/>
  <c r="AA1004" i="3" s="1"/>
  <c r="E1005" i="3"/>
  <c r="D1005" i="3"/>
  <c r="R1002" i="3"/>
  <c r="W1002" i="3" s="1"/>
  <c r="H1003" i="3"/>
  <c r="C1005" i="3" l="1"/>
  <c r="B1005" i="3" s="1"/>
  <c r="S1005" i="3"/>
  <c r="AA1005" i="3" s="1"/>
  <c r="R1003" i="3"/>
  <c r="W1003" i="3" s="1"/>
  <c r="H1004" i="3"/>
  <c r="E1006" i="3"/>
  <c r="D1006" i="3"/>
  <c r="C1006" i="3" l="1"/>
  <c r="B1006" i="3" s="1"/>
  <c r="R1004" i="3"/>
  <c r="W1004" i="3" s="1"/>
  <c r="H1005" i="3"/>
  <c r="S1006" i="3"/>
  <c r="AA1006" i="3" s="1"/>
  <c r="E1007" i="3"/>
  <c r="D1007" i="3"/>
  <c r="C1007" i="3" s="1"/>
  <c r="S1007" i="3" l="1"/>
  <c r="AA1007" i="3" s="1"/>
  <c r="E1008" i="3"/>
  <c r="D1008" i="3"/>
  <c r="R1005" i="3"/>
  <c r="W1005" i="3" s="1"/>
  <c r="H1006" i="3"/>
  <c r="C1008" i="3" l="1"/>
  <c r="E1009" i="3"/>
  <c r="D1009" i="3"/>
  <c r="R1006" i="3"/>
  <c r="W1006" i="3" s="1"/>
  <c r="H1007" i="3"/>
  <c r="S1008" i="3"/>
  <c r="AA1008" i="3" s="1"/>
  <c r="B1007" i="3"/>
  <c r="C1009" i="3" l="1"/>
  <c r="R1007" i="3"/>
  <c r="W1007" i="3" s="1"/>
  <c r="H1008" i="3"/>
  <c r="B1008" i="3"/>
  <c r="S1009" i="3"/>
  <c r="AA1009" i="3" s="1"/>
  <c r="E1010" i="3"/>
  <c r="D1010" i="3"/>
  <c r="C1010" i="3" l="1"/>
  <c r="E1011" i="3"/>
  <c r="D1011" i="3"/>
  <c r="S1010" i="3"/>
  <c r="AA1010" i="3" s="1"/>
  <c r="R1008" i="3"/>
  <c r="W1008" i="3" s="1"/>
  <c r="H1009" i="3"/>
  <c r="B1009" i="3"/>
  <c r="C1011" i="3" l="1"/>
  <c r="R1009" i="3"/>
  <c r="W1009" i="3" s="1"/>
  <c r="H1010" i="3"/>
  <c r="B1010" i="3"/>
  <c r="S1011" i="3"/>
  <c r="AA1011" i="3" s="1"/>
  <c r="E1012" i="3"/>
  <c r="D1012" i="3"/>
  <c r="C1012" i="3" l="1"/>
  <c r="E1013" i="3"/>
  <c r="D1013" i="3"/>
  <c r="S1012" i="3"/>
  <c r="AA1012" i="3" s="1"/>
  <c r="R1010" i="3"/>
  <c r="W1010" i="3" s="1"/>
  <c r="H1011" i="3"/>
  <c r="B1011" i="3"/>
  <c r="C1013" i="3" l="1"/>
  <c r="R1011" i="3"/>
  <c r="W1011" i="3" s="1"/>
  <c r="H1012" i="3"/>
  <c r="S1013" i="3"/>
  <c r="AA1013" i="3" s="1"/>
  <c r="E1014" i="3"/>
  <c r="D1014" i="3"/>
  <c r="B1012" i="3"/>
  <c r="C1014" i="3" l="1"/>
  <c r="R1012" i="3"/>
  <c r="W1012" i="3" s="1"/>
  <c r="S1014" i="3"/>
  <c r="AA1014" i="3" s="1"/>
  <c r="E1015" i="3"/>
  <c r="D1015" i="3"/>
  <c r="B1013" i="3"/>
  <c r="H1013" i="3" s="1"/>
  <c r="C1015" i="3" l="1"/>
  <c r="R1013" i="3"/>
  <c r="W1013" i="3" s="1"/>
  <c r="S1015" i="3"/>
  <c r="AA1015" i="3" s="1"/>
  <c r="E1016" i="3"/>
  <c r="D1016" i="3"/>
  <c r="C1016" i="3" s="1"/>
  <c r="B1014" i="3"/>
  <c r="H1014" i="3" s="1"/>
  <c r="R1014" i="3" l="1"/>
  <c r="W1014" i="3" s="1"/>
  <c r="H1015" i="3"/>
  <c r="S1016" i="3"/>
  <c r="AA1016" i="3" s="1"/>
  <c r="E1017" i="3"/>
  <c r="D1017" i="3"/>
  <c r="C1017" i="3" s="1"/>
  <c r="B1015" i="3"/>
  <c r="S1017" i="3" l="1"/>
  <c r="AA1017" i="3" s="1"/>
  <c r="R1015" i="3"/>
  <c r="W1015" i="3" s="1"/>
  <c r="E1018" i="3"/>
  <c r="D1018" i="3"/>
  <c r="B1016" i="3"/>
  <c r="B1017" i="3" s="1"/>
  <c r="H1016" i="3" l="1"/>
  <c r="R1016" i="3" s="1"/>
  <c r="W1016" i="3" s="1"/>
  <c r="C1018" i="3"/>
  <c r="B1018" i="3" s="1"/>
  <c r="E1019" i="3"/>
  <c r="D1019" i="3"/>
  <c r="S1018" i="3"/>
  <c r="AA1018" i="3" s="1"/>
  <c r="C1019" i="3" l="1"/>
  <c r="H1017" i="3"/>
  <c r="R1017" i="3" s="1"/>
  <c r="W1017" i="3" s="1"/>
  <c r="S1019" i="3"/>
  <c r="AA1019" i="3" s="1"/>
  <c r="E1020" i="3"/>
  <c r="D1020" i="3"/>
  <c r="H1018" i="3" l="1"/>
  <c r="H1019" i="3" s="1"/>
  <c r="C1020" i="3"/>
  <c r="S1020" i="3"/>
  <c r="AA1020" i="3" s="1"/>
  <c r="E1021" i="3"/>
  <c r="D1021" i="3"/>
  <c r="B1019" i="3"/>
  <c r="C1021" i="3" l="1"/>
  <c r="R1018" i="3"/>
  <c r="W1018" i="3" s="1"/>
  <c r="R1019" i="3"/>
  <c r="W1019" i="3" s="1"/>
  <c r="H1020" i="3"/>
  <c r="S1021" i="3"/>
  <c r="AA1021" i="3" s="1"/>
  <c r="E1022" i="3"/>
  <c r="D1022" i="3"/>
  <c r="C1022" i="3" s="1"/>
  <c r="B1020" i="3"/>
  <c r="S1022" i="3" l="1"/>
  <c r="AA1022" i="3" s="1"/>
  <c r="R1020" i="3"/>
  <c r="W1020" i="3" s="1"/>
  <c r="H1021" i="3"/>
  <c r="E1023" i="3"/>
  <c r="D1023" i="3"/>
  <c r="B1021" i="3"/>
  <c r="B1022" i="3" s="1"/>
  <c r="C1023" i="3" l="1"/>
  <c r="B1023" i="3" s="1"/>
  <c r="S1023" i="3"/>
  <c r="AA1023" i="3" s="1"/>
  <c r="E1024" i="3"/>
  <c r="D1024" i="3"/>
  <c r="R1021" i="3"/>
  <c r="W1021" i="3" s="1"/>
  <c r="H1022" i="3"/>
  <c r="C1024" i="3" l="1"/>
  <c r="B1024" i="3" s="1"/>
  <c r="S1024" i="3"/>
  <c r="AA1024" i="3" s="1"/>
  <c r="E1025" i="3"/>
  <c r="D1025" i="3"/>
  <c r="R1022" i="3"/>
  <c r="W1022" i="3" s="1"/>
  <c r="H1023" i="3"/>
  <c r="C1025" i="3" l="1"/>
  <c r="B1025" i="3" s="1"/>
  <c r="S1025" i="3"/>
  <c r="AA1025" i="3" s="1"/>
  <c r="E1026" i="3"/>
  <c r="D1026" i="3"/>
  <c r="R1023" i="3"/>
  <c r="W1023" i="3" s="1"/>
  <c r="H1024" i="3"/>
  <c r="C1026" i="3" l="1"/>
  <c r="B1026" i="3" s="1"/>
  <c r="S1026" i="3"/>
  <c r="AA1026" i="3" s="1"/>
  <c r="E1027" i="3"/>
  <c r="D1027" i="3"/>
  <c r="R1024" i="3"/>
  <c r="W1024" i="3" s="1"/>
  <c r="H1025" i="3"/>
  <c r="C1027" i="3" l="1"/>
  <c r="S1027" i="3"/>
  <c r="AA1027" i="3" s="1"/>
  <c r="R1025" i="3"/>
  <c r="W1025" i="3" s="1"/>
  <c r="H1026" i="3"/>
  <c r="E1028" i="3"/>
  <c r="D1028" i="3"/>
  <c r="B1027" i="3"/>
  <c r="C1028" i="3" l="1"/>
  <c r="R1026" i="3"/>
  <c r="W1026" i="3" s="1"/>
  <c r="H1027" i="3"/>
  <c r="S1028" i="3"/>
  <c r="AA1028" i="3" s="1"/>
  <c r="B1028" i="3"/>
  <c r="E1029" i="3"/>
  <c r="D1029" i="3"/>
  <c r="C1029" i="3" l="1"/>
  <c r="E1030" i="3"/>
  <c r="D1030" i="3"/>
  <c r="S1029" i="3"/>
  <c r="AA1029" i="3" s="1"/>
  <c r="R1027" i="3"/>
  <c r="W1027" i="3" s="1"/>
  <c r="H1028" i="3"/>
  <c r="C1030" i="3" l="1"/>
  <c r="R1028" i="3"/>
  <c r="W1028" i="3" s="1"/>
  <c r="B1029" i="3"/>
  <c r="H1029" i="3" s="1"/>
  <c r="S1030" i="3"/>
  <c r="AA1030" i="3" s="1"/>
  <c r="E1031" i="3"/>
  <c r="D1031" i="3"/>
  <c r="C1031" i="3" l="1"/>
  <c r="S1031" i="3"/>
  <c r="AA1031" i="3" s="1"/>
  <c r="E1032" i="3"/>
  <c r="D1032" i="3"/>
  <c r="R1029" i="3"/>
  <c r="W1029" i="3" s="1"/>
  <c r="H1030" i="3"/>
  <c r="B1030" i="3"/>
  <c r="C1032" i="3" l="1"/>
  <c r="B1031" i="3"/>
  <c r="E1033" i="3"/>
  <c r="D1033" i="3"/>
  <c r="C1033" i="3" s="1"/>
  <c r="S1032" i="3"/>
  <c r="AA1032" i="3" s="1"/>
  <c r="R1030" i="3"/>
  <c r="W1030" i="3" s="1"/>
  <c r="H1031" i="3"/>
  <c r="B1032" i="3" l="1"/>
  <c r="R1031" i="3"/>
  <c r="W1031" i="3" s="1"/>
  <c r="H1032" i="3"/>
  <c r="S1033" i="3"/>
  <c r="AA1033" i="3" s="1"/>
  <c r="E1034" i="3"/>
  <c r="D1034" i="3"/>
  <c r="C1034" i="3" l="1"/>
  <c r="R1032" i="3"/>
  <c r="W1032" i="3" s="1"/>
  <c r="H1033" i="3"/>
  <c r="S1034" i="3"/>
  <c r="AA1034" i="3" s="1"/>
  <c r="E1035" i="3"/>
  <c r="D1035" i="3"/>
  <c r="B1033" i="3"/>
  <c r="C1035" i="3" l="1"/>
  <c r="R1033" i="3"/>
  <c r="W1033" i="3" s="1"/>
  <c r="S1035" i="3"/>
  <c r="AA1035" i="3" s="1"/>
  <c r="E1036" i="3"/>
  <c r="D1036" i="3"/>
  <c r="C1036" i="3" s="1"/>
  <c r="B1034" i="3"/>
  <c r="H1034" i="3" s="1"/>
  <c r="R1034" i="3" l="1"/>
  <c r="W1034" i="3" s="1"/>
  <c r="H1035" i="3"/>
  <c r="S1036" i="3"/>
  <c r="AA1036" i="3" s="1"/>
  <c r="E1037" i="3"/>
  <c r="D1037" i="3"/>
  <c r="B1035" i="3"/>
  <c r="C1037" i="3" l="1"/>
  <c r="R1035" i="3"/>
  <c r="W1035" i="3" s="1"/>
  <c r="H1036" i="3"/>
  <c r="S1037" i="3"/>
  <c r="AA1037" i="3" s="1"/>
  <c r="E1038" i="3"/>
  <c r="D1038" i="3"/>
  <c r="B1036" i="3"/>
  <c r="C1038" i="3" l="1"/>
  <c r="S1038" i="3"/>
  <c r="AA1038" i="3" s="1"/>
  <c r="R1036" i="3"/>
  <c r="W1036" i="3" s="1"/>
  <c r="H1037" i="3"/>
  <c r="E1039" i="3"/>
  <c r="D1039" i="3"/>
  <c r="B1037" i="3"/>
  <c r="B1038" i="3" s="1"/>
  <c r="C1039" i="3" l="1"/>
  <c r="B1039" i="3" s="1"/>
  <c r="S1039" i="3"/>
  <c r="AA1039" i="3" s="1"/>
  <c r="E1040" i="3"/>
  <c r="D1040" i="3"/>
  <c r="R1037" i="3"/>
  <c r="W1037" i="3" s="1"/>
  <c r="H1038" i="3"/>
  <c r="C1040" i="3" l="1"/>
  <c r="B1040" i="3" s="1"/>
  <c r="S1040" i="3"/>
  <c r="AA1040" i="3" s="1"/>
  <c r="D1041" i="3"/>
  <c r="E1041" i="3"/>
  <c r="R1038" i="3"/>
  <c r="W1038" i="3" s="1"/>
  <c r="H1039" i="3"/>
  <c r="C1041" i="3" l="1"/>
  <c r="B1041" i="3" s="1"/>
  <c r="D1042" i="3"/>
  <c r="E1042" i="3"/>
  <c r="S1041" i="3"/>
  <c r="AA1041" i="3" s="1"/>
  <c r="R1039" i="3"/>
  <c r="W1039" i="3" s="1"/>
  <c r="H1040" i="3"/>
  <c r="C1042" i="3" l="1"/>
  <c r="R1040" i="3"/>
  <c r="W1040" i="3" s="1"/>
  <c r="H1041" i="3"/>
  <c r="D1043" i="3"/>
  <c r="E1043" i="3"/>
  <c r="S1042" i="3"/>
  <c r="AA1042" i="3" s="1"/>
  <c r="C1043" i="3" l="1"/>
  <c r="D1044" i="3"/>
  <c r="E1044" i="3"/>
  <c r="S1043" i="3"/>
  <c r="AA1043" i="3" s="1"/>
  <c r="R1041" i="3"/>
  <c r="W1041" i="3" s="1"/>
  <c r="H1042" i="3"/>
  <c r="B1042" i="3"/>
  <c r="C1044" i="3" l="1"/>
  <c r="R1042" i="3"/>
  <c r="W1042" i="3" s="1"/>
  <c r="H1043" i="3"/>
  <c r="E1045" i="3"/>
  <c r="D1045" i="3"/>
  <c r="S1044" i="3"/>
  <c r="AA1044" i="3" s="1"/>
  <c r="B1043" i="3"/>
  <c r="C1045" i="3" l="1"/>
  <c r="S1045" i="3"/>
  <c r="AA1045" i="3" s="1"/>
  <c r="E1046" i="3"/>
  <c r="D1046" i="3"/>
  <c r="R1043" i="3"/>
  <c r="W1043" i="3" s="1"/>
  <c r="H1044" i="3"/>
  <c r="B1044" i="3"/>
  <c r="C1046" i="3" l="1"/>
  <c r="S1046" i="3"/>
  <c r="AA1046" i="3" s="1"/>
  <c r="E1047" i="3"/>
  <c r="D1047" i="3"/>
  <c r="R1044" i="3"/>
  <c r="W1044" i="3" s="1"/>
  <c r="H1045" i="3"/>
  <c r="B1045" i="3"/>
  <c r="C1047" i="3" l="1"/>
  <c r="B1046" i="3"/>
  <c r="S1047" i="3"/>
  <c r="AA1047" i="3" s="1"/>
  <c r="E1048" i="3"/>
  <c r="D1048" i="3"/>
  <c r="R1045" i="3"/>
  <c r="W1045" i="3" s="1"/>
  <c r="H1046" i="3"/>
  <c r="B1047" i="3" l="1"/>
  <c r="C1048" i="3"/>
  <c r="S1048" i="3"/>
  <c r="AA1048" i="3" s="1"/>
  <c r="E1049" i="3"/>
  <c r="D1049" i="3"/>
  <c r="R1046" i="3"/>
  <c r="W1046" i="3" s="1"/>
  <c r="H1047" i="3"/>
  <c r="B1048" i="3" l="1"/>
  <c r="C1049" i="3"/>
  <c r="B1049" i="3" s="1"/>
  <c r="S1049" i="3"/>
  <c r="AA1049" i="3" s="1"/>
  <c r="E1050" i="3"/>
  <c r="D1050" i="3"/>
  <c r="R1047" i="3"/>
  <c r="W1047" i="3" s="1"/>
  <c r="H1048" i="3"/>
  <c r="C1050" i="3" l="1"/>
  <c r="B1050" i="3" s="1"/>
  <c r="S1050" i="3"/>
  <c r="AA1050" i="3" s="1"/>
  <c r="E1051" i="3"/>
  <c r="D1051" i="3"/>
  <c r="R1048" i="3"/>
  <c r="W1048" i="3" s="1"/>
  <c r="H1049" i="3"/>
  <c r="C1051" i="3" l="1"/>
  <c r="B1051" i="3" s="1"/>
  <c r="S1051" i="3"/>
  <c r="AA1051" i="3" s="1"/>
  <c r="E1052" i="3"/>
  <c r="D1052" i="3"/>
  <c r="R1049" i="3"/>
  <c r="W1049" i="3" s="1"/>
  <c r="H1050" i="3"/>
  <c r="C1052" i="3" l="1"/>
  <c r="B1052" i="3" s="1"/>
  <c r="S1052" i="3"/>
  <c r="AA1052" i="3" s="1"/>
  <c r="E1053" i="3"/>
  <c r="D1053" i="3"/>
  <c r="R1050" i="3"/>
  <c r="W1050" i="3" s="1"/>
  <c r="H1051" i="3"/>
  <c r="C1053" i="3" l="1"/>
  <c r="B1053" i="3" s="1"/>
  <c r="S1053" i="3"/>
  <c r="AA1053" i="3" s="1"/>
  <c r="E1054" i="3"/>
  <c r="D1054" i="3"/>
  <c r="R1051" i="3"/>
  <c r="W1051" i="3" s="1"/>
  <c r="H1052" i="3"/>
  <c r="C1054" i="3" l="1"/>
  <c r="B1054" i="3" s="1"/>
  <c r="S1054" i="3"/>
  <c r="AA1054" i="3" s="1"/>
  <c r="E1055" i="3"/>
  <c r="D1055" i="3"/>
  <c r="R1052" i="3"/>
  <c r="W1052" i="3" s="1"/>
  <c r="H1053" i="3"/>
  <c r="C1055" i="3" l="1"/>
  <c r="S1055" i="3"/>
  <c r="AA1055" i="3" s="1"/>
  <c r="E1056" i="3"/>
  <c r="D1056" i="3"/>
  <c r="R1053" i="3"/>
  <c r="W1053" i="3" s="1"/>
  <c r="H1054" i="3"/>
  <c r="B1055" i="3"/>
  <c r="C1056" i="3" l="1"/>
  <c r="B1056" i="3" s="1"/>
  <c r="S1056" i="3"/>
  <c r="AA1056" i="3" s="1"/>
  <c r="R1054" i="3"/>
  <c r="W1054" i="3" s="1"/>
  <c r="H1055" i="3"/>
  <c r="E1057" i="3"/>
  <c r="D1057" i="3"/>
  <c r="C1057" i="3" l="1"/>
  <c r="B1057" i="3" s="1"/>
  <c r="R1055" i="3"/>
  <c r="W1055" i="3" s="1"/>
  <c r="H1056" i="3"/>
  <c r="S1057" i="3"/>
  <c r="AA1057" i="3" s="1"/>
  <c r="E1058" i="3"/>
  <c r="D1058" i="3"/>
  <c r="C1058" i="3" l="1"/>
  <c r="B1058" i="3" s="1"/>
  <c r="S1058" i="3"/>
  <c r="AA1058" i="3" s="1"/>
  <c r="E1059" i="3"/>
  <c r="D1059" i="3"/>
  <c r="C1059" i="3" s="1"/>
  <c r="R1056" i="3"/>
  <c r="W1056" i="3" s="1"/>
  <c r="H1057" i="3"/>
  <c r="R1057" i="3" l="1"/>
  <c r="W1057" i="3" s="1"/>
  <c r="H1058" i="3"/>
  <c r="E1060" i="3"/>
  <c r="D1060" i="3"/>
  <c r="B1059" i="3"/>
  <c r="S1059" i="3"/>
  <c r="AA1059" i="3" s="1"/>
  <c r="C1060" i="3" l="1"/>
  <c r="S1060" i="3"/>
  <c r="AA1060" i="3" s="1"/>
  <c r="E1061" i="3"/>
  <c r="D1061" i="3"/>
  <c r="R1058" i="3"/>
  <c r="W1058" i="3" s="1"/>
  <c r="H1059" i="3"/>
  <c r="C1061" i="3" l="1"/>
  <c r="E1062" i="3"/>
  <c r="D1062" i="3"/>
  <c r="R1059" i="3"/>
  <c r="W1059" i="3" s="1"/>
  <c r="H1060" i="3"/>
  <c r="S1061" i="3"/>
  <c r="AA1061" i="3" s="1"/>
  <c r="B1060" i="3"/>
  <c r="C1062" i="3" l="1"/>
  <c r="B1061" i="3"/>
  <c r="R1060" i="3"/>
  <c r="W1060" i="3" s="1"/>
  <c r="H1061" i="3"/>
  <c r="S1062" i="3"/>
  <c r="AA1062" i="3" s="1"/>
  <c r="E1063" i="3"/>
  <c r="D1063" i="3"/>
  <c r="C1063" i="3" s="1"/>
  <c r="R1061" i="3" l="1"/>
  <c r="W1061" i="3" s="1"/>
  <c r="H1062" i="3"/>
  <c r="S1063" i="3"/>
  <c r="AA1063" i="3" s="1"/>
  <c r="E1064" i="3"/>
  <c r="D1064" i="3"/>
  <c r="B1062" i="3"/>
  <c r="C1064" i="3" l="1"/>
  <c r="S1064" i="3"/>
  <c r="AA1064" i="3" s="1"/>
  <c r="R1062" i="3"/>
  <c r="W1062" i="3" s="1"/>
  <c r="H1063" i="3"/>
  <c r="E1065" i="3"/>
  <c r="D1065" i="3"/>
  <c r="B1063" i="3"/>
  <c r="B1064" i="3" s="1"/>
  <c r="C1065" i="3" l="1"/>
  <c r="B1065" i="3" s="1"/>
  <c r="S1065" i="3"/>
  <c r="AA1065" i="3" s="1"/>
  <c r="E1066" i="3"/>
  <c r="D1066" i="3"/>
  <c r="R1063" i="3"/>
  <c r="W1063" i="3" s="1"/>
  <c r="H1064" i="3"/>
  <c r="C1066" i="3" l="1"/>
  <c r="B1066" i="3" s="1"/>
  <c r="S1066" i="3"/>
  <c r="AA1066" i="3" s="1"/>
  <c r="E1067" i="3"/>
  <c r="D1067" i="3"/>
  <c r="R1064" i="3"/>
  <c r="W1064" i="3" s="1"/>
  <c r="H1065" i="3"/>
  <c r="C1067" i="3" l="1"/>
  <c r="S1067" i="3"/>
  <c r="AA1067" i="3" s="1"/>
  <c r="R1065" i="3"/>
  <c r="W1065" i="3" s="1"/>
  <c r="H1066" i="3"/>
  <c r="E1068" i="3"/>
  <c r="D1068" i="3"/>
  <c r="B1067" i="3"/>
  <c r="C1068" i="3" l="1"/>
  <c r="B1068" i="3" s="1"/>
  <c r="R1066" i="3"/>
  <c r="W1066" i="3" s="1"/>
  <c r="H1067" i="3"/>
  <c r="S1068" i="3"/>
  <c r="AA1068" i="3" s="1"/>
  <c r="E1069" i="3"/>
  <c r="D1069" i="3"/>
  <c r="C1069" i="3" s="1"/>
  <c r="E1070" i="3" l="1"/>
  <c r="D1070" i="3"/>
  <c r="S1069" i="3"/>
  <c r="AA1069" i="3" s="1"/>
  <c r="R1067" i="3"/>
  <c r="W1067" i="3" s="1"/>
  <c r="H1068" i="3"/>
  <c r="C1070" i="3" l="1"/>
  <c r="R1068" i="3"/>
  <c r="W1068" i="3" s="1"/>
  <c r="H1069" i="3"/>
  <c r="B1069" i="3"/>
  <c r="S1070" i="3"/>
  <c r="AA1070" i="3" s="1"/>
  <c r="E1071" i="3"/>
  <c r="D1071" i="3"/>
  <c r="C1071" i="3" l="1"/>
  <c r="E1072" i="3"/>
  <c r="D1072" i="3"/>
  <c r="S1071" i="3"/>
  <c r="AA1071" i="3" s="1"/>
  <c r="R1069" i="3"/>
  <c r="W1069" i="3" s="1"/>
  <c r="H1070" i="3"/>
  <c r="B1070" i="3"/>
  <c r="C1072" i="3" l="1"/>
  <c r="R1070" i="3"/>
  <c r="W1070" i="3" s="1"/>
  <c r="H1071" i="3"/>
  <c r="B1071" i="3"/>
  <c r="S1072" i="3"/>
  <c r="AA1072" i="3" s="1"/>
  <c r="E1073" i="3"/>
  <c r="D1073" i="3"/>
  <c r="C1073" i="3" l="1"/>
  <c r="E1074" i="3"/>
  <c r="D1074" i="3"/>
  <c r="S1073" i="3"/>
  <c r="AA1073" i="3" s="1"/>
  <c r="R1071" i="3"/>
  <c r="W1071" i="3" s="1"/>
  <c r="H1072" i="3"/>
  <c r="B1072" i="3"/>
  <c r="C1074" i="3" l="1"/>
  <c r="R1072" i="3"/>
  <c r="W1072" i="3" s="1"/>
  <c r="H1073" i="3"/>
  <c r="B1073" i="3"/>
  <c r="S1074" i="3"/>
  <c r="AA1074" i="3" s="1"/>
  <c r="E1075" i="3"/>
  <c r="D1075" i="3"/>
  <c r="C1075" i="3" l="1"/>
  <c r="E1076" i="3"/>
  <c r="D1076" i="3"/>
  <c r="S1075" i="3"/>
  <c r="AA1075" i="3" s="1"/>
  <c r="R1073" i="3"/>
  <c r="W1073" i="3" s="1"/>
  <c r="H1074" i="3"/>
  <c r="B1074" i="3"/>
  <c r="C1076" i="3" l="1"/>
  <c r="R1074" i="3"/>
  <c r="W1074" i="3" s="1"/>
  <c r="H1075" i="3"/>
  <c r="S1076" i="3"/>
  <c r="AA1076" i="3" s="1"/>
  <c r="E1077" i="3"/>
  <c r="D1077" i="3"/>
  <c r="B1075" i="3"/>
  <c r="C1077" i="3" l="1"/>
  <c r="R1075" i="3"/>
  <c r="W1075" i="3" s="1"/>
  <c r="H1076" i="3"/>
  <c r="S1077" i="3"/>
  <c r="AA1077" i="3" s="1"/>
  <c r="E1078" i="3"/>
  <c r="D1078" i="3"/>
  <c r="B1076" i="3"/>
  <c r="C1078" i="3" l="1"/>
  <c r="S1078" i="3"/>
  <c r="AA1078" i="3" s="1"/>
  <c r="R1076" i="3"/>
  <c r="W1076" i="3" s="1"/>
  <c r="E1079" i="3"/>
  <c r="D1079" i="3"/>
  <c r="B1077" i="3"/>
  <c r="H1077" i="3" s="1"/>
  <c r="C1079" i="3" l="1"/>
  <c r="S1079" i="3"/>
  <c r="AA1079" i="3" s="1"/>
  <c r="E1080" i="3"/>
  <c r="D1080" i="3"/>
  <c r="R1077" i="3"/>
  <c r="W1077" i="3" s="1"/>
  <c r="B1078" i="3"/>
  <c r="H1078" i="3" s="1"/>
  <c r="C1080" i="3" l="1"/>
  <c r="B1079" i="3"/>
  <c r="S1080" i="3"/>
  <c r="AA1080" i="3" s="1"/>
  <c r="E1081" i="3"/>
  <c r="D1081" i="3"/>
  <c r="R1078" i="3"/>
  <c r="W1078" i="3" s="1"/>
  <c r="H1079" i="3"/>
  <c r="B1080" i="3" l="1"/>
  <c r="C1081" i="3"/>
  <c r="S1081" i="3"/>
  <c r="AA1081" i="3" s="1"/>
  <c r="E1082" i="3"/>
  <c r="D1082" i="3"/>
  <c r="R1079" i="3"/>
  <c r="W1079" i="3" s="1"/>
  <c r="H1080" i="3"/>
  <c r="B1081" i="3" l="1"/>
  <c r="C1082" i="3"/>
  <c r="S1082" i="3"/>
  <c r="AA1082" i="3" s="1"/>
  <c r="E1083" i="3"/>
  <c r="D1083" i="3"/>
  <c r="R1080" i="3"/>
  <c r="W1080" i="3" s="1"/>
  <c r="H1081" i="3"/>
  <c r="B1082" i="3" l="1"/>
  <c r="C1083" i="3"/>
  <c r="S1083" i="3"/>
  <c r="AA1083" i="3" s="1"/>
  <c r="E1084" i="3"/>
  <c r="D1084" i="3"/>
  <c r="R1081" i="3"/>
  <c r="W1081" i="3" s="1"/>
  <c r="H1082" i="3"/>
  <c r="B1083" i="3" l="1"/>
  <c r="C1084" i="3"/>
  <c r="S1084" i="3"/>
  <c r="AA1084" i="3" s="1"/>
  <c r="E1085" i="3"/>
  <c r="D1085" i="3"/>
  <c r="R1082" i="3"/>
  <c r="W1082" i="3" s="1"/>
  <c r="H1083" i="3"/>
  <c r="B1084" i="3" l="1"/>
  <c r="C1085" i="3"/>
  <c r="B1085" i="3" s="1"/>
  <c r="S1085" i="3"/>
  <c r="AA1085" i="3" s="1"/>
  <c r="E1086" i="3"/>
  <c r="D1086" i="3"/>
  <c r="R1083" i="3"/>
  <c r="W1083" i="3" s="1"/>
  <c r="H1084" i="3"/>
  <c r="C1086" i="3" l="1"/>
  <c r="B1086" i="3" s="1"/>
  <c r="R1084" i="3"/>
  <c r="W1084" i="3" s="1"/>
  <c r="H1085" i="3"/>
  <c r="S1086" i="3"/>
  <c r="AA1086" i="3" s="1"/>
  <c r="E1087" i="3"/>
  <c r="D1087" i="3"/>
  <c r="C1087" i="3" l="1"/>
  <c r="B1087" i="3" s="1"/>
  <c r="E1088" i="3"/>
  <c r="D1088" i="3"/>
  <c r="S1087" i="3"/>
  <c r="AA1087" i="3" s="1"/>
  <c r="R1085" i="3"/>
  <c r="W1085" i="3" s="1"/>
  <c r="H1086" i="3"/>
  <c r="C1088" i="3" l="1"/>
  <c r="R1086" i="3"/>
  <c r="W1086" i="3" s="1"/>
  <c r="H1087" i="3"/>
  <c r="S1088" i="3"/>
  <c r="AA1088" i="3" s="1"/>
  <c r="B1088" i="3"/>
  <c r="E1089" i="3"/>
  <c r="D1089" i="3"/>
  <c r="C1089" i="3" l="1"/>
  <c r="E1090" i="3"/>
  <c r="D1090" i="3"/>
  <c r="S1089" i="3"/>
  <c r="AA1089" i="3" s="1"/>
  <c r="R1087" i="3"/>
  <c r="W1087" i="3" s="1"/>
  <c r="H1088" i="3"/>
  <c r="C1090" i="3" l="1"/>
  <c r="R1088" i="3"/>
  <c r="W1088" i="3" s="1"/>
  <c r="S1090" i="3"/>
  <c r="AA1090" i="3" s="1"/>
  <c r="E1091" i="3"/>
  <c r="D1091" i="3"/>
  <c r="B1089" i="3"/>
  <c r="H1089" i="3" s="1"/>
  <c r="C1091" i="3" l="1"/>
  <c r="R1089" i="3"/>
  <c r="W1089" i="3" s="1"/>
  <c r="H1090" i="3"/>
  <c r="S1091" i="3"/>
  <c r="AA1091" i="3" s="1"/>
  <c r="E1092" i="3"/>
  <c r="D1092" i="3"/>
  <c r="C1092" i="3" s="1"/>
  <c r="B1090" i="3"/>
  <c r="S1092" i="3" l="1"/>
  <c r="AA1092" i="3" s="1"/>
  <c r="R1090" i="3"/>
  <c r="W1090" i="3" s="1"/>
  <c r="H1091" i="3"/>
  <c r="E1093" i="3"/>
  <c r="D1093" i="3"/>
  <c r="B1091" i="3"/>
  <c r="C1093" i="3" l="1"/>
  <c r="S1093" i="3"/>
  <c r="AA1093" i="3" s="1"/>
  <c r="E1094" i="3"/>
  <c r="D1094" i="3"/>
  <c r="R1091" i="3"/>
  <c r="W1091" i="3" s="1"/>
  <c r="H1092" i="3"/>
  <c r="B1092" i="3"/>
  <c r="C1094" i="3" l="1"/>
  <c r="B1093" i="3"/>
  <c r="S1094" i="3"/>
  <c r="AA1094" i="3" s="1"/>
  <c r="E1095" i="3"/>
  <c r="D1095" i="3"/>
  <c r="R1092" i="3"/>
  <c r="W1092" i="3" s="1"/>
  <c r="H1093" i="3"/>
  <c r="B1094" i="3" l="1"/>
  <c r="C1095" i="3"/>
  <c r="S1095" i="3"/>
  <c r="AA1095" i="3" s="1"/>
  <c r="E1096" i="3"/>
  <c r="D1096" i="3"/>
  <c r="R1093" i="3"/>
  <c r="W1093" i="3" s="1"/>
  <c r="H1094" i="3"/>
  <c r="B1095" i="3" l="1"/>
  <c r="C1096" i="3"/>
  <c r="S1096" i="3"/>
  <c r="AA1096" i="3" s="1"/>
  <c r="E1097" i="3"/>
  <c r="D1097" i="3"/>
  <c r="R1094" i="3"/>
  <c r="W1094" i="3" s="1"/>
  <c r="H1095" i="3"/>
  <c r="B1096" i="3" l="1"/>
  <c r="C1097" i="3"/>
  <c r="S1097" i="3"/>
  <c r="AA1097" i="3" s="1"/>
  <c r="E1098" i="3"/>
  <c r="D1098" i="3"/>
  <c r="R1095" i="3"/>
  <c r="W1095" i="3" s="1"/>
  <c r="H1096" i="3"/>
  <c r="B1097" i="3" l="1"/>
  <c r="C1098" i="3"/>
  <c r="B1098" i="3" s="1"/>
  <c r="S1098" i="3"/>
  <c r="AA1098" i="3" s="1"/>
  <c r="E1099" i="3"/>
  <c r="D1099" i="3"/>
  <c r="R1096" i="3"/>
  <c r="W1096" i="3" s="1"/>
  <c r="H1097" i="3"/>
  <c r="C1099" i="3" l="1"/>
  <c r="B1099" i="3" s="1"/>
  <c r="S1099" i="3"/>
  <c r="AA1099" i="3" s="1"/>
  <c r="E1100" i="3"/>
  <c r="D1100" i="3"/>
  <c r="R1097" i="3"/>
  <c r="W1097" i="3" s="1"/>
  <c r="H1098" i="3"/>
  <c r="C1100" i="3" l="1"/>
  <c r="S1100" i="3"/>
  <c r="AA1100" i="3" s="1"/>
  <c r="E1101" i="3"/>
  <c r="D1101" i="3"/>
  <c r="R1098" i="3"/>
  <c r="W1098" i="3" s="1"/>
  <c r="H1099" i="3"/>
  <c r="B1100" i="3"/>
  <c r="C1101" i="3" l="1"/>
  <c r="B1101" i="3" s="1"/>
  <c r="S1101" i="3"/>
  <c r="AA1101" i="3" s="1"/>
  <c r="E1102" i="3"/>
  <c r="D1102" i="3"/>
  <c r="R1099" i="3"/>
  <c r="W1099" i="3" s="1"/>
  <c r="H1100" i="3"/>
  <c r="C1102" i="3" l="1"/>
  <c r="B1102" i="3" s="1"/>
  <c r="S1102" i="3"/>
  <c r="AA1102" i="3" s="1"/>
  <c r="E1103" i="3"/>
  <c r="D1103" i="3"/>
  <c r="R1100" i="3"/>
  <c r="W1100" i="3" s="1"/>
  <c r="H1101" i="3"/>
  <c r="C1103" i="3" l="1"/>
  <c r="B1103" i="3" s="1"/>
  <c r="S1103" i="3"/>
  <c r="AA1103" i="3" s="1"/>
  <c r="E1104" i="3"/>
  <c r="D1104" i="3"/>
  <c r="R1101" i="3"/>
  <c r="W1101" i="3" s="1"/>
  <c r="H1102" i="3"/>
  <c r="C1104" i="3" l="1"/>
  <c r="B1104" i="3" s="1"/>
  <c r="S1104" i="3"/>
  <c r="AA1104" i="3" s="1"/>
  <c r="E1105" i="3"/>
  <c r="D1105" i="3"/>
  <c r="R1102" i="3"/>
  <c r="W1102" i="3" s="1"/>
  <c r="H1103" i="3"/>
  <c r="C1105" i="3" l="1"/>
  <c r="B1105" i="3" s="1"/>
  <c r="S1105" i="3"/>
  <c r="AA1105" i="3" s="1"/>
  <c r="E1106" i="3"/>
  <c r="D1106" i="3"/>
  <c r="R1103" i="3"/>
  <c r="W1103" i="3" s="1"/>
  <c r="H1104" i="3"/>
  <c r="C1106" i="3" l="1"/>
  <c r="R1104" i="3"/>
  <c r="W1104" i="3" s="1"/>
  <c r="H1105" i="3"/>
  <c r="S1106" i="3"/>
  <c r="AA1106" i="3" s="1"/>
  <c r="E1107" i="3"/>
  <c r="D1107" i="3"/>
  <c r="B1106" i="3"/>
  <c r="C1107" i="3" l="1"/>
  <c r="R1105" i="3"/>
  <c r="W1105" i="3" s="1"/>
  <c r="H1106" i="3"/>
  <c r="S1107" i="3"/>
  <c r="AA1107" i="3" s="1"/>
  <c r="E1108" i="3"/>
  <c r="D1108" i="3"/>
  <c r="C1108" i="3" s="1"/>
  <c r="R1106" i="3" l="1"/>
  <c r="W1106" i="3" s="1"/>
  <c r="H1107" i="3"/>
  <c r="S1108" i="3"/>
  <c r="AA1108" i="3" s="1"/>
  <c r="E1109" i="3"/>
  <c r="D1109" i="3"/>
  <c r="B1107" i="3"/>
  <c r="C1109" i="3" l="1"/>
  <c r="S1109" i="3"/>
  <c r="AA1109" i="3" s="1"/>
  <c r="R1107" i="3"/>
  <c r="W1107" i="3" s="1"/>
  <c r="H1108" i="3"/>
  <c r="E1110" i="3"/>
  <c r="D1110" i="3"/>
  <c r="B1108" i="3"/>
  <c r="C1110" i="3" l="1"/>
  <c r="S1110" i="3"/>
  <c r="AA1110" i="3" s="1"/>
  <c r="E1111" i="3"/>
  <c r="D1111" i="3"/>
  <c r="R1108" i="3"/>
  <c r="W1108" i="3" s="1"/>
  <c r="H1109" i="3"/>
  <c r="B1109" i="3"/>
  <c r="C1111" i="3" l="1"/>
  <c r="B1110" i="3"/>
  <c r="S1111" i="3"/>
  <c r="AA1111" i="3" s="1"/>
  <c r="D1112" i="3"/>
  <c r="E1112" i="3"/>
  <c r="R1109" i="3"/>
  <c r="W1109" i="3" s="1"/>
  <c r="H1110" i="3"/>
  <c r="B1111" i="3" l="1"/>
  <c r="C1112" i="3"/>
  <c r="D1113" i="3"/>
  <c r="E1113" i="3"/>
  <c r="S1112" i="3"/>
  <c r="AA1112" i="3" s="1"/>
  <c r="R1110" i="3"/>
  <c r="W1110" i="3" s="1"/>
  <c r="H1111" i="3"/>
  <c r="B1112" i="3" l="1"/>
  <c r="C1113" i="3"/>
  <c r="R1111" i="3"/>
  <c r="W1111" i="3" s="1"/>
  <c r="H1112" i="3"/>
  <c r="D1114" i="3"/>
  <c r="E1114" i="3"/>
  <c r="S1113" i="3"/>
  <c r="AA1113" i="3" s="1"/>
  <c r="C1114" i="3" l="1"/>
  <c r="D1115" i="3"/>
  <c r="E1115" i="3"/>
  <c r="S1114" i="3"/>
  <c r="AA1114" i="3" s="1"/>
  <c r="R1112" i="3"/>
  <c r="W1112" i="3" s="1"/>
  <c r="H1113" i="3"/>
  <c r="B1113" i="3"/>
  <c r="C1115" i="3" l="1"/>
  <c r="R1113" i="3"/>
  <c r="W1113" i="3" s="1"/>
  <c r="D1116" i="3"/>
  <c r="E1116" i="3"/>
  <c r="S1115" i="3"/>
  <c r="AA1115" i="3" s="1"/>
  <c r="B1114" i="3"/>
  <c r="H1114" i="3" s="1"/>
  <c r="C1116" i="3" l="1"/>
  <c r="R1114" i="3"/>
  <c r="W1114" i="3" s="1"/>
  <c r="H1115" i="3"/>
  <c r="E1117" i="3"/>
  <c r="D1117" i="3"/>
  <c r="S1116" i="3"/>
  <c r="AA1116" i="3" s="1"/>
  <c r="B1115" i="3"/>
  <c r="C1117" i="3" l="1"/>
  <c r="S1117" i="3"/>
  <c r="AA1117" i="3" s="1"/>
  <c r="E1118" i="3"/>
  <c r="D1118" i="3"/>
  <c r="B1116" i="3"/>
  <c r="R1115" i="3"/>
  <c r="W1115" i="3" s="1"/>
  <c r="H1116" i="3"/>
  <c r="C1118" i="3" l="1"/>
  <c r="E1119" i="3"/>
  <c r="D1119" i="3"/>
  <c r="S1118" i="3"/>
  <c r="AA1118" i="3" s="1"/>
  <c r="R1116" i="3"/>
  <c r="W1116" i="3" s="1"/>
  <c r="H1117" i="3"/>
  <c r="B1117" i="3"/>
  <c r="B1118" i="3" l="1"/>
  <c r="C1119" i="3"/>
  <c r="R1117" i="3"/>
  <c r="W1117" i="3" s="1"/>
  <c r="H1118" i="3"/>
  <c r="S1119" i="3"/>
  <c r="AA1119" i="3" s="1"/>
  <c r="E1120" i="3"/>
  <c r="D1120" i="3"/>
  <c r="C1120" i="3" l="1"/>
  <c r="S1120" i="3"/>
  <c r="AA1120" i="3" s="1"/>
  <c r="R1118" i="3"/>
  <c r="W1118" i="3" s="1"/>
  <c r="H1119" i="3"/>
  <c r="E1121" i="3"/>
  <c r="D1121" i="3"/>
  <c r="B1119" i="3"/>
  <c r="C1121" i="3" l="1"/>
  <c r="S1121" i="3"/>
  <c r="AA1121" i="3" s="1"/>
  <c r="E1122" i="3"/>
  <c r="D1122" i="3"/>
  <c r="R1119" i="3"/>
  <c r="W1119" i="3" s="1"/>
  <c r="H1120" i="3"/>
  <c r="B1120" i="3"/>
  <c r="C1122" i="3" l="1"/>
  <c r="B1121" i="3"/>
  <c r="S1122" i="3"/>
  <c r="AA1122" i="3" s="1"/>
  <c r="E1123" i="3"/>
  <c r="D1123" i="3"/>
  <c r="R1120" i="3"/>
  <c r="W1120" i="3" s="1"/>
  <c r="H1121" i="3"/>
  <c r="B1122" i="3" l="1"/>
  <c r="C1123" i="3"/>
  <c r="B1123" i="3" s="1"/>
  <c r="S1123" i="3"/>
  <c r="AA1123" i="3" s="1"/>
  <c r="D1124" i="3"/>
  <c r="E1124" i="3"/>
  <c r="R1121" i="3"/>
  <c r="W1121" i="3" s="1"/>
  <c r="H1122" i="3"/>
  <c r="C1124" i="3" l="1"/>
  <c r="B1124" i="3" s="1"/>
  <c r="E1125" i="3"/>
  <c r="D1125" i="3"/>
  <c r="S1124" i="3"/>
  <c r="AA1124" i="3" s="1"/>
  <c r="R1122" i="3"/>
  <c r="W1122" i="3" s="1"/>
  <c r="H1123" i="3"/>
  <c r="C1125" i="3" l="1"/>
  <c r="R1123" i="3"/>
  <c r="W1123" i="3" s="1"/>
  <c r="H1124" i="3"/>
  <c r="S1125" i="3"/>
  <c r="AA1125" i="3" s="1"/>
  <c r="D1126" i="3"/>
  <c r="E1126" i="3"/>
  <c r="C1126" i="3" l="1"/>
  <c r="R1124" i="3"/>
  <c r="W1124" i="3" s="1"/>
  <c r="H1125" i="3"/>
  <c r="E1127" i="3"/>
  <c r="D1127" i="3"/>
  <c r="S1126" i="3"/>
  <c r="AA1126" i="3" s="1"/>
  <c r="B1125" i="3"/>
  <c r="C1127" i="3" l="1"/>
  <c r="S1127" i="3"/>
  <c r="AA1127" i="3" s="1"/>
  <c r="E1128" i="3"/>
  <c r="D1128" i="3"/>
  <c r="R1125" i="3"/>
  <c r="W1125" i="3" s="1"/>
  <c r="H1126" i="3"/>
  <c r="B1126" i="3"/>
  <c r="C1128" i="3" l="1"/>
  <c r="S1128" i="3"/>
  <c r="AA1128" i="3" s="1"/>
  <c r="E1129" i="3"/>
  <c r="D1129" i="3"/>
  <c r="R1126" i="3"/>
  <c r="W1126" i="3" s="1"/>
  <c r="H1127" i="3"/>
  <c r="B1127" i="3"/>
  <c r="B1128" i="3" l="1"/>
  <c r="C1129" i="3"/>
  <c r="S1129" i="3"/>
  <c r="AA1129" i="3" s="1"/>
  <c r="E1130" i="3"/>
  <c r="D1130" i="3"/>
  <c r="R1127" i="3"/>
  <c r="W1127" i="3" s="1"/>
  <c r="H1128" i="3"/>
  <c r="B1129" i="3" l="1"/>
  <c r="C1130" i="3"/>
  <c r="S1130" i="3"/>
  <c r="AA1130" i="3" s="1"/>
  <c r="E1131" i="3"/>
  <c r="D1131" i="3"/>
  <c r="R1128" i="3"/>
  <c r="W1128" i="3" s="1"/>
  <c r="H1129" i="3"/>
  <c r="B1130" i="3" l="1"/>
  <c r="C1131" i="3"/>
  <c r="S1131" i="3"/>
  <c r="AA1131" i="3" s="1"/>
  <c r="D1132" i="3"/>
  <c r="E1132" i="3"/>
  <c r="R1129" i="3"/>
  <c r="W1129" i="3" s="1"/>
  <c r="H1130" i="3"/>
  <c r="B1131" i="3" l="1"/>
  <c r="C1132" i="3"/>
  <c r="B1132" i="3" s="1"/>
  <c r="D1133" i="3"/>
  <c r="E1133" i="3"/>
  <c r="S1132" i="3"/>
  <c r="AA1132" i="3" s="1"/>
  <c r="R1130" i="3"/>
  <c r="W1130" i="3" s="1"/>
  <c r="H1131" i="3"/>
  <c r="C1133" i="3" l="1"/>
  <c r="R1131" i="3"/>
  <c r="W1131" i="3" s="1"/>
  <c r="H1132" i="3"/>
  <c r="D1134" i="3"/>
  <c r="E1134" i="3"/>
  <c r="S1133" i="3"/>
  <c r="AA1133" i="3" s="1"/>
  <c r="C1134" i="3" l="1"/>
  <c r="E1135" i="3"/>
  <c r="D1135" i="3"/>
  <c r="S1134" i="3"/>
  <c r="AA1134" i="3" s="1"/>
  <c r="R1132" i="3"/>
  <c r="W1132" i="3" s="1"/>
  <c r="H1133" i="3"/>
  <c r="B1133" i="3"/>
  <c r="C1135" i="3" l="1"/>
  <c r="R1133" i="3"/>
  <c r="W1133" i="3" s="1"/>
  <c r="S1135" i="3"/>
  <c r="AA1135" i="3" s="1"/>
  <c r="E1136" i="3"/>
  <c r="D1136" i="3"/>
  <c r="C1136" i="3" s="1"/>
  <c r="B1134" i="3"/>
  <c r="H1134" i="3" s="1"/>
  <c r="R1134" i="3" l="1"/>
  <c r="W1134" i="3" s="1"/>
  <c r="H1135" i="3"/>
  <c r="S1136" i="3"/>
  <c r="AA1136" i="3" s="1"/>
  <c r="E1137" i="3"/>
  <c r="D1137" i="3"/>
  <c r="B1135" i="3"/>
  <c r="C1137" i="3" l="1"/>
  <c r="R1135" i="3"/>
  <c r="W1135" i="3" s="1"/>
  <c r="H1136" i="3"/>
  <c r="S1137" i="3"/>
  <c r="AA1137" i="3" s="1"/>
  <c r="E1138" i="3"/>
  <c r="D1138" i="3"/>
  <c r="B1136" i="3"/>
  <c r="C1138" i="3" l="1"/>
  <c r="S1138" i="3"/>
  <c r="AA1138" i="3" s="1"/>
  <c r="R1136" i="3"/>
  <c r="W1136" i="3" s="1"/>
  <c r="E1139" i="3"/>
  <c r="D1139" i="3"/>
  <c r="B1137" i="3"/>
  <c r="H1137" i="3" s="1"/>
  <c r="C1139" i="3" l="1"/>
  <c r="S1139" i="3"/>
  <c r="AA1139" i="3" s="1"/>
  <c r="D1140" i="3"/>
  <c r="E1140" i="3"/>
  <c r="R1137" i="3"/>
  <c r="W1137" i="3" s="1"/>
  <c r="B1138" i="3"/>
  <c r="B1139" i="3" l="1"/>
  <c r="H1138" i="3"/>
  <c r="H1139" i="3" s="1"/>
  <c r="C1140" i="3"/>
  <c r="D1141" i="3"/>
  <c r="E1141" i="3"/>
  <c r="S1140" i="3"/>
  <c r="AA1140" i="3" s="1"/>
  <c r="B1140" i="3" l="1"/>
  <c r="R1138" i="3"/>
  <c r="W1138" i="3" s="1"/>
  <c r="C1141" i="3"/>
  <c r="R1139" i="3"/>
  <c r="W1139" i="3" s="1"/>
  <c r="H1140" i="3"/>
  <c r="D1142" i="3"/>
  <c r="E1142" i="3"/>
  <c r="S1141" i="3"/>
  <c r="AA1141" i="3" s="1"/>
  <c r="C1142" i="3" l="1"/>
  <c r="S1142" i="3"/>
  <c r="AA1142" i="3" s="1"/>
  <c r="E1143" i="3"/>
  <c r="D1143" i="3"/>
  <c r="R1140" i="3"/>
  <c r="W1140" i="3" s="1"/>
  <c r="H1141" i="3"/>
  <c r="B1141" i="3"/>
  <c r="C1143" i="3" l="1"/>
  <c r="S1143" i="3"/>
  <c r="AA1143" i="3" s="1"/>
  <c r="E1144" i="3"/>
  <c r="D1144" i="3"/>
  <c r="R1141" i="3"/>
  <c r="W1141" i="3" s="1"/>
  <c r="H1142" i="3"/>
  <c r="B1142" i="3"/>
  <c r="C1144" i="3" l="1"/>
  <c r="B1143" i="3"/>
  <c r="S1144" i="3"/>
  <c r="AA1144" i="3" s="1"/>
  <c r="D1145" i="3"/>
  <c r="E1145" i="3"/>
  <c r="R1142" i="3"/>
  <c r="W1142" i="3" s="1"/>
  <c r="H1143" i="3"/>
  <c r="B1144" i="3" l="1"/>
  <c r="C1145" i="3"/>
  <c r="B1145" i="3" s="1"/>
  <c r="E1146" i="3"/>
  <c r="D1146" i="3"/>
  <c r="S1145" i="3"/>
  <c r="AA1145" i="3" s="1"/>
  <c r="R1143" i="3"/>
  <c r="W1143" i="3" s="1"/>
  <c r="H1144" i="3"/>
  <c r="C1146" i="3" l="1"/>
  <c r="R1144" i="3"/>
  <c r="W1144" i="3" s="1"/>
  <c r="H1145" i="3"/>
  <c r="S1146" i="3"/>
  <c r="AA1146" i="3" s="1"/>
  <c r="E1147" i="3"/>
  <c r="D1147" i="3"/>
  <c r="C1147" i="3" s="1"/>
  <c r="S1147" i="3" l="1"/>
  <c r="AA1147" i="3" s="1"/>
  <c r="R1145" i="3"/>
  <c r="W1145" i="3" s="1"/>
  <c r="H1146" i="3"/>
  <c r="E1148" i="3"/>
  <c r="D1148" i="3"/>
  <c r="B1146" i="3"/>
  <c r="B1147" i="3" s="1"/>
  <c r="C1148" i="3" l="1"/>
  <c r="B1148" i="3" s="1"/>
  <c r="S1148" i="3"/>
  <c r="AA1148" i="3" s="1"/>
  <c r="D1149" i="3"/>
  <c r="E1149" i="3"/>
  <c r="R1146" i="3"/>
  <c r="W1146" i="3" s="1"/>
  <c r="H1147" i="3"/>
  <c r="C1149" i="3" l="1"/>
  <c r="B1149" i="3" s="1"/>
  <c r="E1150" i="3"/>
  <c r="D1150" i="3"/>
  <c r="S1149" i="3"/>
  <c r="AA1149" i="3" s="1"/>
  <c r="R1147" i="3"/>
  <c r="W1147" i="3" s="1"/>
  <c r="H1148" i="3"/>
  <c r="C1150" i="3" l="1"/>
  <c r="R1148" i="3"/>
  <c r="W1148" i="3" s="1"/>
  <c r="H1149" i="3"/>
  <c r="S1150" i="3"/>
  <c r="AA1150" i="3" s="1"/>
  <c r="E1151" i="3"/>
  <c r="D1151" i="3"/>
  <c r="C1151" i="3" l="1"/>
  <c r="R1149" i="3"/>
  <c r="W1149" i="3" s="1"/>
  <c r="H1150" i="3"/>
  <c r="S1151" i="3"/>
  <c r="AA1151" i="3" s="1"/>
  <c r="E1152" i="3"/>
  <c r="D1152" i="3"/>
  <c r="B1150" i="3"/>
  <c r="C1152" i="3" l="1"/>
  <c r="R1150" i="3"/>
  <c r="W1150" i="3" s="1"/>
  <c r="H1151" i="3"/>
  <c r="S1152" i="3"/>
  <c r="AA1152" i="3" s="1"/>
  <c r="D1153" i="3"/>
  <c r="E1153" i="3"/>
  <c r="B1151" i="3"/>
  <c r="C1153" i="3" l="1"/>
  <c r="R1151" i="3"/>
  <c r="W1151" i="3" s="1"/>
  <c r="H1152" i="3"/>
  <c r="E1154" i="3"/>
  <c r="D1154" i="3"/>
  <c r="S1153" i="3"/>
  <c r="AA1153" i="3" s="1"/>
  <c r="B1152" i="3"/>
  <c r="C1154" i="3" l="1"/>
  <c r="S1154" i="3"/>
  <c r="AA1154" i="3" s="1"/>
  <c r="E1155" i="3"/>
  <c r="D1155" i="3"/>
  <c r="R1152" i="3"/>
  <c r="W1152" i="3" s="1"/>
  <c r="H1153" i="3"/>
  <c r="B1153" i="3"/>
  <c r="C1155" i="3" l="1"/>
  <c r="E1156" i="3"/>
  <c r="D1156" i="3"/>
  <c r="R1153" i="3"/>
  <c r="W1153" i="3" s="1"/>
  <c r="H1154" i="3"/>
  <c r="S1155" i="3"/>
  <c r="AA1155" i="3" s="1"/>
  <c r="B1154" i="3"/>
  <c r="C1156" i="3" l="1"/>
  <c r="B1155" i="3"/>
  <c r="R1154" i="3"/>
  <c r="W1154" i="3" s="1"/>
  <c r="H1155" i="3"/>
  <c r="S1156" i="3"/>
  <c r="AA1156" i="3" s="1"/>
  <c r="E1157" i="3"/>
  <c r="D1157" i="3"/>
  <c r="C1157" i="3" l="1"/>
  <c r="S1157" i="3"/>
  <c r="AA1157" i="3" s="1"/>
  <c r="R1155" i="3"/>
  <c r="W1155" i="3" s="1"/>
  <c r="H1156" i="3"/>
  <c r="E1158" i="3"/>
  <c r="D1158" i="3"/>
  <c r="B1156" i="3"/>
  <c r="B1157" i="3" l="1"/>
  <c r="C1158" i="3"/>
  <c r="B1158" i="3" s="1"/>
  <c r="S1158" i="3"/>
  <c r="AA1158" i="3" s="1"/>
  <c r="E1159" i="3"/>
  <c r="D1159" i="3"/>
  <c r="R1156" i="3"/>
  <c r="W1156" i="3" s="1"/>
  <c r="H1157" i="3"/>
  <c r="C1159" i="3" l="1"/>
  <c r="B1159" i="3" s="1"/>
  <c r="S1159" i="3"/>
  <c r="AA1159" i="3" s="1"/>
  <c r="R1157" i="3"/>
  <c r="W1157" i="3" s="1"/>
  <c r="H1158" i="3"/>
  <c r="E1160" i="3"/>
  <c r="D1160" i="3"/>
  <c r="C1160" i="3" l="1"/>
  <c r="R1158" i="3"/>
  <c r="W1158" i="3" s="1"/>
  <c r="H1159" i="3"/>
  <c r="S1160" i="3"/>
  <c r="AA1160" i="3" s="1"/>
  <c r="E1161" i="3"/>
  <c r="D1161" i="3"/>
  <c r="B1160" i="3"/>
  <c r="C1161" i="3" l="1"/>
  <c r="E1162" i="3"/>
  <c r="D1162" i="3"/>
  <c r="S1161" i="3"/>
  <c r="AA1161" i="3" s="1"/>
  <c r="R1159" i="3"/>
  <c r="W1159" i="3" s="1"/>
  <c r="H1160" i="3"/>
  <c r="C1162" i="3" l="1"/>
  <c r="R1160" i="3"/>
  <c r="W1160" i="3" s="1"/>
  <c r="H1161" i="3"/>
  <c r="B1161" i="3"/>
  <c r="S1162" i="3"/>
  <c r="AA1162" i="3" s="1"/>
  <c r="E1163" i="3"/>
  <c r="D1163" i="3"/>
  <c r="C1163" i="3" l="1"/>
  <c r="E1164" i="3"/>
  <c r="D1164" i="3"/>
  <c r="S1163" i="3"/>
  <c r="AA1163" i="3" s="1"/>
  <c r="R1161" i="3"/>
  <c r="W1161" i="3" s="1"/>
  <c r="H1162" i="3"/>
  <c r="B1162" i="3"/>
  <c r="C1164" i="3" l="1"/>
  <c r="R1162" i="3"/>
  <c r="W1162" i="3" s="1"/>
  <c r="H1163" i="3"/>
  <c r="B1163" i="3"/>
  <c r="S1164" i="3"/>
  <c r="AA1164" i="3" s="1"/>
  <c r="E1165" i="3"/>
  <c r="D1165" i="3"/>
  <c r="C1165" i="3" l="1"/>
  <c r="E1166" i="3"/>
  <c r="D1166" i="3"/>
  <c r="S1165" i="3"/>
  <c r="AA1165" i="3" s="1"/>
  <c r="R1163" i="3"/>
  <c r="W1163" i="3" s="1"/>
  <c r="H1164" i="3"/>
  <c r="B1164" i="3"/>
  <c r="C1166" i="3" l="1"/>
  <c r="R1164" i="3"/>
  <c r="W1164" i="3" s="1"/>
  <c r="H1165" i="3"/>
  <c r="B1165" i="3"/>
  <c r="S1166" i="3"/>
  <c r="AA1166" i="3" s="1"/>
  <c r="E1167" i="3"/>
  <c r="D1167" i="3"/>
  <c r="C1167" i="3" l="1"/>
  <c r="E1168" i="3"/>
  <c r="D1168" i="3"/>
  <c r="S1167" i="3"/>
  <c r="AA1167" i="3" s="1"/>
  <c r="R1165" i="3"/>
  <c r="W1165" i="3" s="1"/>
  <c r="H1166" i="3"/>
  <c r="B1166" i="3"/>
  <c r="C1168" i="3" l="1"/>
  <c r="R1166" i="3"/>
  <c r="W1166" i="3" s="1"/>
  <c r="H1167" i="3"/>
  <c r="B1167" i="3"/>
  <c r="S1168" i="3"/>
  <c r="AA1168" i="3" s="1"/>
  <c r="E1169" i="3"/>
  <c r="D1169" i="3"/>
  <c r="C1169" i="3" l="1"/>
  <c r="E1170" i="3"/>
  <c r="D1170" i="3"/>
  <c r="S1169" i="3"/>
  <c r="AA1169" i="3" s="1"/>
  <c r="R1167" i="3"/>
  <c r="W1167" i="3" s="1"/>
  <c r="H1168" i="3"/>
  <c r="B1168" i="3"/>
  <c r="C1170" i="3" l="1"/>
  <c r="R1168" i="3"/>
  <c r="W1168" i="3" s="1"/>
  <c r="H1169" i="3"/>
  <c r="B1169" i="3"/>
  <c r="S1170" i="3"/>
  <c r="AA1170" i="3" s="1"/>
  <c r="E1171" i="3"/>
  <c r="D1171" i="3"/>
  <c r="C1171" i="3" l="1"/>
  <c r="E1172" i="3"/>
  <c r="D1172" i="3"/>
  <c r="S1171" i="3"/>
  <c r="AA1171" i="3" s="1"/>
  <c r="R1169" i="3"/>
  <c r="W1169" i="3" s="1"/>
  <c r="H1170" i="3"/>
  <c r="B1170" i="3"/>
  <c r="C1172" i="3" l="1"/>
  <c r="R1170" i="3"/>
  <c r="W1170" i="3" s="1"/>
  <c r="H1171" i="3"/>
  <c r="B1171" i="3"/>
  <c r="S1172" i="3"/>
  <c r="AA1172" i="3" s="1"/>
  <c r="E1173" i="3"/>
  <c r="D1173" i="3"/>
  <c r="C1173" i="3" l="1"/>
  <c r="E1174" i="3"/>
  <c r="D1174" i="3"/>
  <c r="S1173" i="3"/>
  <c r="AA1173" i="3" s="1"/>
  <c r="R1171" i="3"/>
  <c r="W1171" i="3" s="1"/>
  <c r="H1172" i="3"/>
  <c r="B1172" i="3"/>
  <c r="C1174" i="3" l="1"/>
  <c r="R1172" i="3"/>
  <c r="W1172" i="3" s="1"/>
  <c r="S1174" i="3"/>
  <c r="AA1174" i="3" s="1"/>
  <c r="E1175" i="3"/>
  <c r="D1175" i="3"/>
  <c r="B1173" i="3"/>
  <c r="H1173" i="3" s="1"/>
  <c r="C1175" i="3" l="1"/>
  <c r="S1175" i="3"/>
  <c r="AA1175" i="3" s="1"/>
  <c r="R1173" i="3"/>
  <c r="W1173" i="3" s="1"/>
  <c r="E1176" i="3"/>
  <c r="D1176" i="3"/>
  <c r="B1174" i="3"/>
  <c r="H1174" i="3" s="1"/>
  <c r="C1176" i="3" l="1"/>
  <c r="R1174" i="3"/>
  <c r="W1174" i="3" s="1"/>
  <c r="H1175" i="3"/>
  <c r="S1176" i="3"/>
  <c r="AA1176" i="3" s="1"/>
  <c r="B1175" i="3"/>
  <c r="E1177" i="3"/>
  <c r="D1177" i="3"/>
  <c r="B1176" i="3" l="1"/>
  <c r="C1177" i="3"/>
  <c r="E1178" i="3"/>
  <c r="D1178" i="3"/>
  <c r="S1177" i="3"/>
  <c r="AA1177" i="3" s="1"/>
  <c r="R1175" i="3"/>
  <c r="W1175" i="3" s="1"/>
  <c r="H1176" i="3"/>
  <c r="C1178" i="3" l="1"/>
  <c r="R1176" i="3"/>
  <c r="W1176" i="3" s="1"/>
  <c r="H1177" i="3"/>
  <c r="S1178" i="3"/>
  <c r="AA1178" i="3" s="1"/>
  <c r="B1177" i="3"/>
  <c r="E1179" i="3"/>
  <c r="D1179" i="3"/>
  <c r="C1179" i="3" l="1"/>
  <c r="S1179" i="3"/>
  <c r="AA1179" i="3" s="1"/>
  <c r="B1178" i="3"/>
  <c r="E1180" i="3"/>
  <c r="D1180" i="3"/>
  <c r="R1177" i="3"/>
  <c r="W1177" i="3" s="1"/>
  <c r="H1178" i="3"/>
  <c r="C1180" i="3" l="1"/>
  <c r="E1181" i="3"/>
  <c r="D1181" i="3"/>
  <c r="R1178" i="3"/>
  <c r="W1178" i="3" s="1"/>
  <c r="H1179" i="3"/>
  <c r="S1180" i="3"/>
  <c r="AA1180" i="3" s="1"/>
  <c r="B1179" i="3"/>
  <c r="C1181" i="3" l="1"/>
  <c r="B1180" i="3"/>
  <c r="R1179" i="3"/>
  <c r="W1179" i="3" s="1"/>
  <c r="H1180" i="3"/>
  <c r="S1181" i="3"/>
  <c r="AA1181" i="3" s="1"/>
  <c r="E1182" i="3"/>
  <c r="D1182" i="3"/>
  <c r="C1182" i="3" s="1"/>
  <c r="R1180" i="3" l="1"/>
  <c r="W1180" i="3" s="1"/>
  <c r="H1181" i="3"/>
  <c r="S1182" i="3"/>
  <c r="AA1182" i="3" s="1"/>
  <c r="E1183" i="3"/>
  <c r="D1183" i="3"/>
  <c r="B1181" i="3"/>
  <c r="C1183" i="3" l="1"/>
  <c r="R1181" i="3"/>
  <c r="W1181" i="3" s="1"/>
  <c r="H1182" i="3"/>
  <c r="S1183" i="3"/>
  <c r="AA1183" i="3" s="1"/>
  <c r="E1184" i="3"/>
  <c r="D1184" i="3"/>
  <c r="C1184" i="3" s="1"/>
  <c r="B1182" i="3"/>
  <c r="R1182" i="3" l="1"/>
  <c r="W1182" i="3" s="1"/>
  <c r="H1183" i="3"/>
  <c r="S1184" i="3"/>
  <c r="AA1184" i="3" s="1"/>
  <c r="E1185" i="3"/>
  <c r="D1185" i="3"/>
  <c r="B1183" i="3"/>
  <c r="C1185" i="3" l="1"/>
  <c r="R1183" i="3"/>
  <c r="W1183" i="3" s="1"/>
  <c r="H1184" i="3"/>
  <c r="S1185" i="3"/>
  <c r="AA1185" i="3" s="1"/>
  <c r="E1186" i="3"/>
  <c r="D1186" i="3"/>
  <c r="C1186" i="3" s="1"/>
  <c r="B1184" i="3"/>
  <c r="R1184" i="3" l="1"/>
  <c r="W1184" i="3" s="1"/>
  <c r="H1185" i="3"/>
  <c r="S1186" i="3"/>
  <c r="AA1186" i="3" s="1"/>
  <c r="E1187" i="3"/>
  <c r="D1187" i="3"/>
  <c r="B1185" i="3"/>
  <c r="C1187" i="3" l="1"/>
  <c r="R1185" i="3"/>
  <c r="W1185" i="3" s="1"/>
  <c r="H1186" i="3"/>
  <c r="S1187" i="3"/>
  <c r="AA1187" i="3" s="1"/>
  <c r="E1188" i="3"/>
  <c r="D1188" i="3"/>
  <c r="B1186" i="3"/>
  <c r="C1188" i="3" l="1"/>
  <c r="E1189" i="3"/>
  <c r="D1189" i="3"/>
  <c r="S1188" i="3"/>
  <c r="AA1188" i="3" s="1"/>
  <c r="R1186" i="3"/>
  <c r="W1186" i="3" s="1"/>
  <c r="H1187" i="3"/>
  <c r="B1187" i="3"/>
  <c r="C1189" i="3" l="1"/>
  <c r="R1187" i="3"/>
  <c r="W1187" i="3" s="1"/>
  <c r="H1188" i="3"/>
  <c r="B1188" i="3"/>
  <c r="S1189" i="3"/>
  <c r="AA1189" i="3" s="1"/>
  <c r="E1190" i="3"/>
  <c r="D1190" i="3"/>
  <c r="C1190" i="3" l="1"/>
  <c r="E1191" i="3"/>
  <c r="D1191" i="3"/>
  <c r="S1190" i="3"/>
  <c r="AA1190" i="3" s="1"/>
  <c r="R1188" i="3"/>
  <c r="W1188" i="3" s="1"/>
  <c r="H1189" i="3"/>
  <c r="B1189" i="3"/>
  <c r="C1191" i="3" l="1"/>
  <c r="R1189" i="3"/>
  <c r="W1189" i="3" s="1"/>
  <c r="H1190" i="3"/>
  <c r="B1190" i="3"/>
  <c r="S1191" i="3"/>
  <c r="AA1191" i="3" s="1"/>
  <c r="E1192" i="3"/>
  <c r="D1192" i="3"/>
  <c r="C1192" i="3" l="1"/>
  <c r="E1193" i="3"/>
  <c r="D1193" i="3"/>
  <c r="S1192" i="3"/>
  <c r="AA1192" i="3" s="1"/>
  <c r="R1190" i="3"/>
  <c r="W1190" i="3" s="1"/>
  <c r="H1191" i="3"/>
  <c r="B1191" i="3"/>
  <c r="C1193" i="3" l="1"/>
  <c r="R1191" i="3"/>
  <c r="W1191" i="3" s="1"/>
  <c r="H1192" i="3"/>
  <c r="S1193" i="3"/>
  <c r="AA1193" i="3" s="1"/>
  <c r="E1194" i="3"/>
  <c r="D1194" i="3"/>
  <c r="C1194" i="3" s="1"/>
  <c r="B1192" i="3"/>
  <c r="R1192" i="3" l="1"/>
  <c r="W1192" i="3" s="1"/>
  <c r="S1194" i="3"/>
  <c r="AA1194" i="3" s="1"/>
  <c r="D1195" i="3"/>
  <c r="E1195" i="3"/>
  <c r="B1193" i="3"/>
  <c r="H1193" i="3" s="1"/>
  <c r="C1195" i="3" l="1"/>
  <c r="R1193" i="3"/>
  <c r="W1193" i="3" s="1"/>
  <c r="E1196" i="3"/>
  <c r="D1196" i="3"/>
  <c r="S1195" i="3"/>
  <c r="AA1195" i="3" s="1"/>
  <c r="B1194" i="3"/>
  <c r="H1194" i="3" s="1"/>
  <c r="C1196" i="3" l="1"/>
  <c r="S1196" i="3"/>
  <c r="AA1196" i="3" s="1"/>
  <c r="E1197" i="3"/>
  <c r="D1197" i="3"/>
  <c r="R1194" i="3"/>
  <c r="W1194" i="3" s="1"/>
  <c r="H1195" i="3"/>
  <c r="B1195" i="3"/>
  <c r="C1197" i="3" l="1"/>
  <c r="B1196" i="3"/>
  <c r="S1197" i="3"/>
  <c r="AA1197" i="3" s="1"/>
  <c r="E1198" i="3"/>
  <c r="D1198" i="3"/>
  <c r="R1195" i="3"/>
  <c r="W1195" i="3" s="1"/>
  <c r="H1196" i="3"/>
  <c r="C1198" i="3" l="1"/>
  <c r="B1197" i="3"/>
  <c r="S1198" i="3"/>
  <c r="AA1198" i="3" s="1"/>
  <c r="E1199" i="3"/>
  <c r="D1199" i="3"/>
  <c r="R1196" i="3"/>
  <c r="W1196" i="3" s="1"/>
  <c r="H1197" i="3"/>
  <c r="B1198" i="3" l="1"/>
  <c r="C1199" i="3"/>
  <c r="S1199" i="3"/>
  <c r="AA1199" i="3" s="1"/>
  <c r="E1200" i="3"/>
  <c r="D1200" i="3"/>
  <c r="R1197" i="3"/>
  <c r="W1197" i="3" s="1"/>
  <c r="H1198" i="3"/>
  <c r="B1199" i="3" l="1"/>
  <c r="C1200" i="3"/>
  <c r="B1200" i="3" s="1"/>
  <c r="S1200" i="3"/>
  <c r="AA1200" i="3" s="1"/>
  <c r="E1201" i="3"/>
  <c r="D1201" i="3"/>
  <c r="R1198" i="3"/>
  <c r="W1198" i="3" s="1"/>
  <c r="H1199" i="3"/>
  <c r="C1201" i="3" l="1"/>
  <c r="R1199" i="3"/>
  <c r="W1199" i="3" s="1"/>
  <c r="H1200" i="3"/>
  <c r="E1202" i="3"/>
  <c r="D1202" i="3"/>
  <c r="S1201" i="3"/>
  <c r="AA1201" i="3" s="1"/>
  <c r="C1202" i="3" l="1"/>
  <c r="S1202" i="3"/>
  <c r="AA1202" i="3" s="1"/>
  <c r="D1203" i="3"/>
  <c r="E1203" i="3"/>
  <c r="B1201" i="3"/>
  <c r="B1202" i="3" s="1"/>
  <c r="R1200" i="3"/>
  <c r="W1200" i="3" s="1"/>
  <c r="H1201" i="3"/>
  <c r="C1203" i="3" l="1"/>
  <c r="B1203" i="3" s="1"/>
  <c r="S1203" i="3"/>
  <c r="AA1203" i="3" s="1"/>
  <c r="R1201" i="3"/>
  <c r="W1201" i="3" s="1"/>
  <c r="H1202" i="3"/>
  <c r="E1204" i="3"/>
  <c r="D1204" i="3"/>
  <c r="C1204" i="3" l="1"/>
  <c r="B1204" i="3" s="1"/>
  <c r="R1202" i="3"/>
  <c r="W1202" i="3" s="1"/>
  <c r="H1203" i="3"/>
  <c r="S1204" i="3"/>
  <c r="AA1204" i="3" s="1"/>
  <c r="E1205" i="3"/>
  <c r="D1205" i="3"/>
  <c r="C1205" i="3" l="1"/>
  <c r="B1205" i="3" s="1"/>
  <c r="S1205" i="3"/>
  <c r="AA1205" i="3" s="1"/>
  <c r="E1206" i="3"/>
  <c r="D1206" i="3"/>
  <c r="R1203" i="3"/>
  <c r="W1203" i="3" s="1"/>
  <c r="H1204" i="3"/>
  <c r="C1206" i="3" l="1"/>
  <c r="B1206" i="3" s="1"/>
  <c r="D1207" i="3"/>
  <c r="E1207" i="3"/>
  <c r="S1206" i="3"/>
  <c r="AA1206" i="3" s="1"/>
  <c r="R1204" i="3"/>
  <c r="W1204" i="3" s="1"/>
  <c r="H1205" i="3"/>
  <c r="C1207" i="3" l="1"/>
  <c r="R1205" i="3"/>
  <c r="W1205" i="3" s="1"/>
  <c r="H1206" i="3"/>
  <c r="D1208" i="3"/>
  <c r="E1208" i="3"/>
  <c r="S1207" i="3"/>
  <c r="AA1207" i="3" s="1"/>
  <c r="C1208" i="3" l="1"/>
  <c r="S1208" i="3"/>
  <c r="AA1208" i="3" s="1"/>
  <c r="D1209" i="3"/>
  <c r="E1209" i="3"/>
  <c r="R1206" i="3"/>
  <c r="W1206" i="3" s="1"/>
  <c r="H1207" i="3"/>
  <c r="B1207" i="3"/>
  <c r="B1208" i="3" l="1"/>
  <c r="C1209" i="3"/>
  <c r="D1210" i="3"/>
  <c r="E1210" i="3"/>
  <c r="S1209" i="3"/>
  <c r="AA1209" i="3" s="1"/>
  <c r="R1207" i="3"/>
  <c r="W1207" i="3" s="1"/>
  <c r="H1208" i="3"/>
  <c r="B1209" i="3" l="1"/>
  <c r="C1210" i="3"/>
  <c r="R1208" i="3"/>
  <c r="W1208" i="3" s="1"/>
  <c r="H1209" i="3"/>
  <c r="E1211" i="3"/>
  <c r="D1211" i="3"/>
  <c r="S1210" i="3"/>
  <c r="AA1210" i="3" s="1"/>
  <c r="C1211" i="3" l="1"/>
  <c r="E1212" i="3"/>
  <c r="D1212" i="3"/>
  <c r="S1211" i="3"/>
  <c r="AA1211" i="3" s="1"/>
  <c r="R1209" i="3"/>
  <c r="W1209" i="3" s="1"/>
  <c r="H1210" i="3"/>
  <c r="B1210" i="3"/>
  <c r="B1211" i="3" l="1"/>
  <c r="C1212" i="3"/>
  <c r="R1210" i="3"/>
  <c r="W1210" i="3" s="1"/>
  <c r="H1211" i="3"/>
  <c r="S1212" i="3"/>
  <c r="AA1212" i="3" s="1"/>
  <c r="E1213" i="3"/>
  <c r="D1213" i="3"/>
  <c r="C1213" i="3" l="1"/>
  <c r="R1211" i="3"/>
  <c r="W1211" i="3" s="1"/>
  <c r="H1212" i="3"/>
  <c r="S1213" i="3"/>
  <c r="AA1213" i="3" s="1"/>
  <c r="E1214" i="3"/>
  <c r="D1214" i="3"/>
  <c r="C1214" i="3" s="1"/>
  <c r="B1212" i="3"/>
  <c r="R1212" i="3" l="1"/>
  <c r="W1212" i="3" s="1"/>
  <c r="H1213" i="3"/>
  <c r="S1214" i="3"/>
  <c r="AA1214" i="3" s="1"/>
  <c r="E1215" i="3"/>
  <c r="D1215" i="3"/>
  <c r="C1215" i="3" s="1"/>
  <c r="B1213" i="3"/>
  <c r="R1213" i="3" l="1"/>
  <c r="W1213" i="3" s="1"/>
  <c r="H1214" i="3"/>
  <c r="S1215" i="3"/>
  <c r="AA1215" i="3" s="1"/>
  <c r="E1216" i="3"/>
  <c r="D1216" i="3"/>
  <c r="B1214" i="3"/>
  <c r="C1216" i="3" l="1"/>
  <c r="R1214" i="3"/>
  <c r="W1214" i="3" s="1"/>
  <c r="H1215" i="3"/>
  <c r="S1216" i="3"/>
  <c r="AA1216" i="3" s="1"/>
  <c r="E1217" i="3"/>
  <c r="D1217" i="3"/>
  <c r="B1215" i="3"/>
  <c r="C1217" i="3" l="1"/>
  <c r="S1217" i="3"/>
  <c r="AA1217" i="3" s="1"/>
  <c r="R1215" i="3"/>
  <c r="W1215" i="3" s="1"/>
  <c r="H1216" i="3"/>
  <c r="E1218" i="3"/>
  <c r="D1218" i="3"/>
  <c r="B1216" i="3"/>
  <c r="C1218" i="3" l="1"/>
  <c r="S1218" i="3"/>
  <c r="AA1218" i="3" s="1"/>
  <c r="E1219" i="3"/>
  <c r="D1219" i="3"/>
  <c r="R1216" i="3"/>
  <c r="W1216" i="3" s="1"/>
  <c r="H1217" i="3"/>
  <c r="B1217" i="3"/>
  <c r="C1219" i="3" l="1"/>
  <c r="B1218" i="3"/>
  <c r="R1217" i="3"/>
  <c r="W1217" i="3" s="1"/>
  <c r="H1218" i="3"/>
  <c r="E1220" i="3"/>
  <c r="D1220" i="3"/>
  <c r="S1219" i="3"/>
  <c r="AA1219" i="3" s="1"/>
  <c r="C1220" i="3" l="1"/>
  <c r="S1220" i="3"/>
  <c r="AA1220" i="3" s="1"/>
  <c r="B1219" i="3"/>
  <c r="B1220" i="3" s="1"/>
  <c r="E1221" i="3"/>
  <c r="D1221" i="3"/>
  <c r="C1221" i="3" s="1"/>
  <c r="R1218" i="3"/>
  <c r="W1218" i="3" s="1"/>
  <c r="H1219" i="3"/>
  <c r="R1219" i="3" l="1"/>
  <c r="W1219" i="3" s="1"/>
  <c r="H1220" i="3"/>
  <c r="S1221" i="3"/>
  <c r="AA1221" i="3" s="1"/>
  <c r="E1222" i="3"/>
  <c r="D1222" i="3"/>
  <c r="C1222" i="3" s="1"/>
  <c r="B1221" i="3"/>
  <c r="E1223" i="3" l="1"/>
  <c r="D1223" i="3"/>
  <c r="S1222" i="3"/>
  <c r="AA1222" i="3" s="1"/>
  <c r="R1220" i="3"/>
  <c r="W1220" i="3" s="1"/>
  <c r="H1221" i="3"/>
  <c r="C1223" i="3" l="1"/>
  <c r="R1221" i="3"/>
  <c r="W1221" i="3" s="1"/>
  <c r="H1222" i="3"/>
  <c r="B1222" i="3"/>
  <c r="S1223" i="3"/>
  <c r="AA1223" i="3" s="1"/>
  <c r="E1224" i="3"/>
  <c r="D1224" i="3"/>
  <c r="C1224" i="3" l="1"/>
  <c r="E1225" i="3"/>
  <c r="D1225" i="3"/>
  <c r="S1224" i="3"/>
  <c r="AA1224" i="3" s="1"/>
  <c r="R1222" i="3"/>
  <c r="W1222" i="3" s="1"/>
  <c r="H1223" i="3"/>
  <c r="B1223" i="3"/>
  <c r="C1225" i="3" l="1"/>
  <c r="R1223" i="3"/>
  <c r="W1223" i="3" s="1"/>
  <c r="H1224" i="3"/>
  <c r="S1225" i="3"/>
  <c r="AA1225" i="3" s="1"/>
  <c r="E1226" i="3"/>
  <c r="D1226" i="3"/>
  <c r="C1226" i="3" s="1"/>
  <c r="B1224" i="3"/>
  <c r="R1224" i="3" l="1"/>
  <c r="W1224" i="3" s="1"/>
  <c r="H1225" i="3"/>
  <c r="S1226" i="3"/>
  <c r="AA1226" i="3" s="1"/>
  <c r="E1227" i="3"/>
  <c r="D1227" i="3"/>
  <c r="C1227" i="3" s="1"/>
  <c r="B1225" i="3"/>
  <c r="E1228" i="3" l="1"/>
  <c r="D1228" i="3"/>
  <c r="S1227" i="3"/>
  <c r="AA1227" i="3" s="1"/>
  <c r="R1225" i="3"/>
  <c r="W1225" i="3" s="1"/>
  <c r="H1226" i="3"/>
  <c r="B1226" i="3"/>
  <c r="C1228" i="3" l="1"/>
  <c r="R1226" i="3"/>
  <c r="W1226" i="3" s="1"/>
  <c r="H1227" i="3"/>
  <c r="B1227" i="3"/>
  <c r="S1228" i="3"/>
  <c r="AA1228" i="3" s="1"/>
  <c r="E1229" i="3"/>
  <c r="D1229" i="3"/>
  <c r="C1229" i="3" l="1"/>
  <c r="E1230" i="3"/>
  <c r="D1230" i="3"/>
  <c r="S1229" i="3"/>
  <c r="AA1229" i="3" s="1"/>
  <c r="R1227" i="3"/>
  <c r="W1227" i="3" s="1"/>
  <c r="H1228" i="3"/>
  <c r="B1228" i="3"/>
  <c r="C1230" i="3" l="1"/>
  <c r="R1228" i="3"/>
  <c r="W1228" i="3" s="1"/>
  <c r="H1229" i="3"/>
  <c r="B1229" i="3"/>
  <c r="S1230" i="3"/>
  <c r="AA1230" i="3" s="1"/>
  <c r="E1231" i="3"/>
  <c r="D1231" i="3"/>
  <c r="C1231" i="3" l="1"/>
  <c r="E1232" i="3"/>
  <c r="D1232" i="3"/>
  <c r="S1231" i="3"/>
  <c r="AA1231" i="3" s="1"/>
  <c r="R1229" i="3"/>
  <c r="W1229" i="3" s="1"/>
  <c r="H1230" i="3"/>
  <c r="B1230" i="3"/>
  <c r="C1232" i="3" l="1"/>
  <c r="R1230" i="3"/>
  <c r="W1230" i="3" s="1"/>
  <c r="H1231" i="3"/>
  <c r="S1232" i="3"/>
  <c r="AA1232" i="3" s="1"/>
  <c r="E1233" i="3"/>
  <c r="D1233" i="3"/>
  <c r="B1231" i="3"/>
  <c r="C1233" i="3" l="1"/>
  <c r="R1231" i="3"/>
  <c r="W1231" i="3" s="1"/>
  <c r="H1232" i="3"/>
  <c r="S1233" i="3"/>
  <c r="AA1233" i="3" s="1"/>
  <c r="E1234" i="3"/>
  <c r="D1234" i="3"/>
  <c r="B1232" i="3"/>
  <c r="C1234" i="3" l="1"/>
  <c r="S1234" i="3"/>
  <c r="AA1234" i="3" s="1"/>
  <c r="R1232" i="3"/>
  <c r="W1232" i="3" s="1"/>
  <c r="E1235" i="3"/>
  <c r="D1235" i="3"/>
  <c r="B1233" i="3"/>
  <c r="B1234" i="3" l="1"/>
  <c r="C1235" i="3"/>
  <c r="B1235" i="3" s="1"/>
  <c r="H1233" i="3"/>
  <c r="H1234" i="3" s="1"/>
  <c r="S1235" i="3"/>
  <c r="AA1235" i="3" s="1"/>
  <c r="E1236" i="3"/>
  <c r="D1236" i="3"/>
  <c r="C1236" i="3" l="1"/>
  <c r="B1236" i="3" s="1"/>
  <c r="R1233" i="3"/>
  <c r="W1233" i="3" s="1"/>
  <c r="S1236" i="3"/>
  <c r="AA1236" i="3" s="1"/>
  <c r="E1237" i="3"/>
  <c r="D1237" i="3"/>
  <c r="R1234" i="3"/>
  <c r="W1234" i="3" s="1"/>
  <c r="H1235" i="3"/>
  <c r="C1237" i="3" l="1"/>
  <c r="B1237" i="3" s="1"/>
  <c r="S1237" i="3"/>
  <c r="AA1237" i="3" s="1"/>
  <c r="E1238" i="3"/>
  <c r="D1238" i="3"/>
  <c r="R1235" i="3"/>
  <c r="W1235" i="3" s="1"/>
  <c r="H1236" i="3"/>
  <c r="C1238" i="3" l="1"/>
  <c r="S1238" i="3"/>
  <c r="AA1238" i="3" s="1"/>
  <c r="R1236" i="3"/>
  <c r="W1236" i="3" s="1"/>
  <c r="H1237" i="3"/>
  <c r="E1239" i="3"/>
  <c r="D1239" i="3"/>
  <c r="B1238" i="3"/>
  <c r="C1239" i="3" l="1"/>
  <c r="B1239" i="3" s="1"/>
  <c r="R1237" i="3"/>
  <c r="W1237" i="3" s="1"/>
  <c r="H1238" i="3"/>
  <c r="S1239" i="3"/>
  <c r="AA1239" i="3" s="1"/>
  <c r="E1240" i="3"/>
  <c r="D1240" i="3"/>
  <c r="C1240" i="3" l="1"/>
  <c r="E1241" i="3"/>
  <c r="D1241" i="3"/>
  <c r="S1240" i="3"/>
  <c r="AA1240" i="3" s="1"/>
  <c r="R1238" i="3"/>
  <c r="W1238" i="3" s="1"/>
  <c r="H1239" i="3"/>
  <c r="C1241" i="3" l="1"/>
  <c r="R1239" i="3"/>
  <c r="W1239" i="3" s="1"/>
  <c r="H1240" i="3"/>
  <c r="S1241" i="3"/>
  <c r="AA1241" i="3" s="1"/>
  <c r="B1240" i="3"/>
  <c r="E1242" i="3"/>
  <c r="D1242" i="3"/>
  <c r="C1242" i="3" l="1"/>
  <c r="S1242" i="3"/>
  <c r="AA1242" i="3" s="1"/>
  <c r="B1241" i="3"/>
  <c r="E1243" i="3"/>
  <c r="D1243" i="3"/>
  <c r="R1240" i="3"/>
  <c r="W1240" i="3" s="1"/>
  <c r="H1241" i="3"/>
  <c r="C1243" i="3" l="1"/>
  <c r="E1244" i="3"/>
  <c r="D1244" i="3"/>
  <c r="R1241" i="3"/>
  <c r="W1241" i="3" s="1"/>
  <c r="H1242" i="3"/>
  <c r="S1243" i="3"/>
  <c r="AA1243" i="3" s="1"/>
  <c r="B1242" i="3"/>
  <c r="B1243" i="3" l="1"/>
  <c r="C1244" i="3"/>
  <c r="R1242" i="3"/>
  <c r="W1242" i="3" s="1"/>
  <c r="H1243" i="3"/>
  <c r="S1244" i="3"/>
  <c r="AA1244" i="3" s="1"/>
  <c r="E1245" i="3"/>
  <c r="D1245" i="3"/>
  <c r="C1245" i="3" l="1"/>
  <c r="R1243" i="3"/>
  <c r="W1243" i="3" s="1"/>
  <c r="S1245" i="3"/>
  <c r="AA1245" i="3" s="1"/>
  <c r="E1246" i="3"/>
  <c r="D1246" i="3"/>
  <c r="B1244" i="3"/>
  <c r="H1244" i="3" s="1"/>
  <c r="C1246" i="3" l="1"/>
  <c r="R1244" i="3"/>
  <c r="W1244" i="3" s="1"/>
  <c r="H1245" i="3"/>
  <c r="S1246" i="3"/>
  <c r="AA1246" i="3" s="1"/>
  <c r="E1247" i="3"/>
  <c r="D1247" i="3"/>
  <c r="B1245" i="3"/>
  <c r="C1247" i="3" l="1"/>
  <c r="R1245" i="3"/>
  <c r="W1245" i="3" s="1"/>
  <c r="H1246" i="3"/>
  <c r="S1247" i="3"/>
  <c r="AA1247" i="3" s="1"/>
  <c r="E1248" i="3"/>
  <c r="D1248" i="3"/>
  <c r="B1246" i="3"/>
  <c r="C1248" i="3" l="1"/>
  <c r="S1248" i="3"/>
  <c r="AA1248" i="3" s="1"/>
  <c r="R1246" i="3"/>
  <c r="W1246" i="3" s="1"/>
  <c r="H1247" i="3"/>
  <c r="E1249" i="3"/>
  <c r="D1249" i="3"/>
  <c r="B1247" i="3"/>
  <c r="B1248" i="3" l="1"/>
  <c r="C1249" i="3"/>
  <c r="S1249" i="3"/>
  <c r="AA1249" i="3" s="1"/>
  <c r="E1250" i="3"/>
  <c r="D1250" i="3"/>
  <c r="R1247" i="3"/>
  <c r="W1247" i="3" s="1"/>
  <c r="H1248" i="3"/>
  <c r="B1249" i="3" l="1"/>
  <c r="C1250" i="3"/>
  <c r="S1250" i="3"/>
  <c r="AA1250" i="3" s="1"/>
  <c r="E1251" i="3"/>
  <c r="D1251" i="3"/>
  <c r="C1251" i="3" s="1"/>
  <c r="R1248" i="3"/>
  <c r="W1248" i="3" s="1"/>
  <c r="H1249" i="3"/>
  <c r="B1250" i="3" l="1"/>
  <c r="S1251" i="3"/>
  <c r="AA1251" i="3" s="1"/>
  <c r="E1252" i="3"/>
  <c r="D1252" i="3"/>
  <c r="R1249" i="3"/>
  <c r="W1249" i="3" s="1"/>
  <c r="H1250" i="3"/>
  <c r="B1251" i="3"/>
  <c r="C1252" i="3" l="1"/>
  <c r="B1252" i="3" s="1"/>
  <c r="S1252" i="3"/>
  <c r="AA1252" i="3" s="1"/>
  <c r="R1250" i="3"/>
  <c r="W1250" i="3" s="1"/>
  <c r="H1251" i="3"/>
  <c r="E1253" i="3"/>
  <c r="D1253" i="3"/>
  <c r="C1253" i="3" l="1"/>
  <c r="B1253" i="3" s="1"/>
  <c r="R1251" i="3"/>
  <c r="W1251" i="3" s="1"/>
  <c r="H1252" i="3"/>
  <c r="S1253" i="3"/>
  <c r="AA1253" i="3" s="1"/>
  <c r="E1254" i="3"/>
  <c r="D1254" i="3"/>
  <c r="C1254" i="3" s="1"/>
  <c r="E1255" i="3" l="1"/>
  <c r="D1255" i="3"/>
  <c r="C1255" i="3" s="1"/>
  <c r="S1254" i="3"/>
  <c r="AA1254" i="3" s="1"/>
  <c r="R1252" i="3"/>
  <c r="W1252" i="3" s="1"/>
  <c r="H1253" i="3"/>
  <c r="R1253" i="3" l="1"/>
  <c r="W1253" i="3" s="1"/>
  <c r="B1254" i="3"/>
  <c r="H1254" i="3" s="1"/>
  <c r="S1255" i="3"/>
  <c r="AA1255" i="3" s="1"/>
  <c r="E1256" i="3"/>
  <c r="D1256" i="3"/>
  <c r="C1256" i="3" l="1"/>
  <c r="E1257" i="3"/>
  <c r="D1257" i="3"/>
  <c r="S1256" i="3"/>
  <c r="AA1256" i="3" s="1"/>
  <c r="R1254" i="3"/>
  <c r="W1254" i="3" s="1"/>
  <c r="H1255" i="3"/>
  <c r="B1255" i="3"/>
  <c r="C1257" i="3" l="1"/>
  <c r="R1255" i="3"/>
  <c r="W1255" i="3" s="1"/>
  <c r="B1256" i="3"/>
  <c r="H1256" i="3" s="1"/>
  <c r="S1257" i="3"/>
  <c r="AA1257" i="3" s="1"/>
  <c r="E1258" i="3"/>
  <c r="D1258" i="3"/>
  <c r="C1258" i="3" l="1"/>
  <c r="E1259" i="3"/>
  <c r="D1259" i="3"/>
  <c r="S1258" i="3"/>
  <c r="AA1258" i="3" s="1"/>
  <c r="R1256" i="3"/>
  <c r="W1256" i="3" s="1"/>
  <c r="B1257" i="3"/>
  <c r="H1257" i="3" s="1"/>
  <c r="C1259" i="3" l="1"/>
  <c r="R1257" i="3"/>
  <c r="W1257" i="3" s="1"/>
  <c r="S1259" i="3"/>
  <c r="AA1259" i="3" s="1"/>
  <c r="E1260" i="3"/>
  <c r="D1260" i="3"/>
  <c r="B1258" i="3"/>
  <c r="H1258" i="3" s="1"/>
  <c r="C1260" i="3" l="1"/>
  <c r="E1261" i="3"/>
  <c r="D1261" i="3"/>
  <c r="S1260" i="3"/>
  <c r="AA1260" i="3" s="1"/>
  <c r="R1258" i="3"/>
  <c r="W1258" i="3" s="1"/>
  <c r="H1259" i="3"/>
  <c r="B1259" i="3"/>
  <c r="C1261" i="3" l="1"/>
  <c r="R1259" i="3"/>
  <c r="W1259" i="3" s="1"/>
  <c r="H1260" i="3"/>
  <c r="B1260" i="3"/>
  <c r="S1261" i="3"/>
  <c r="AA1261" i="3" s="1"/>
  <c r="E1262" i="3"/>
  <c r="D1262" i="3"/>
  <c r="C1262" i="3" l="1"/>
  <c r="S1262" i="3"/>
  <c r="AA1262" i="3" s="1"/>
  <c r="E1263" i="3"/>
  <c r="D1263" i="3"/>
  <c r="R1260" i="3"/>
  <c r="W1260" i="3" s="1"/>
  <c r="H1261" i="3"/>
  <c r="B1261" i="3"/>
  <c r="B1262" i="3" s="1"/>
  <c r="C1263" i="3" l="1"/>
  <c r="E1264" i="3"/>
  <c r="D1264" i="3"/>
  <c r="R1261" i="3"/>
  <c r="W1261" i="3" s="1"/>
  <c r="H1262" i="3"/>
  <c r="S1263" i="3"/>
  <c r="AA1263" i="3" s="1"/>
  <c r="C1264" i="3" l="1"/>
  <c r="R1262" i="3"/>
  <c r="W1262" i="3" s="1"/>
  <c r="S1264" i="3"/>
  <c r="AA1264" i="3" s="1"/>
  <c r="B1263" i="3"/>
  <c r="E1265" i="3"/>
  <c r="D1265" i="3"/>
  <c r="B1264" i="3" l="1"/>
  <c r="H1263" i="3"/>
  <c r="R1263" i="3" s="1"/>
  <c r="W1263" i="3" s="1"/>
  <c r="C1265" i="3"/>
  <c r="E1266" i="3"/>
  <c r="D1266" i="3"/>
  <c r="S1265" i="3"/>
  <c r="AA1265" i="3" s="1"/>
  <c r="C1266" i="3" l="1"/>
  <c r="H1264" i="3"/>
  <c r="R1264" i="3" s="1"/>
  <c r="W1264" i="3" s="1"/>
  <c r="S1266" i="3"/>
  <c r="AA1266" i="3" s="1"/>
  <c r="B1265" i="3"/>
  <c r="E1267" i="3"/>
  <c r="D1267" i="3"/>
  <c r="C1267" i="3" l="1"/>
  <c r="H1265" i="3"/>
  <c r="H1266" i="3" s="1"/>
  <c r="E1268" i="3"/>
  <c r="D1268" i="3"/>
  <c r="S1267" i="3"/>
  <c r="AA1267" i="3" s="1"/>
  <c r="B1266" i="3"/>
  <c r="C1268" i="3" l="1"/>
  <c r="R1265" i="3"/>
  <c r="W1265" i="3" s="1"/>
  <c r="S1268" i="3"/>
  <c r="AA1268" i="3" s="1"/>
  <c r="R1266" i="3"/>
  <c r="W1266" i="3" s="1"/>
  <c r="H1267" i="3"/>
  <c r="B1267" i="3"/>
  <c r="E1269" i="3"/>
  <c r="D1269" i="3"/>
  <c r="C1269" i="3" l="1"/>
  <c r="E1270" i="3"/>
  <c r="D1270" i="3"/>
  <c r="S1269" i="3"/>
  <c r="AA1269" i="3" s="1"/>
  <c r="R1267" i="3"/>
  <c r="W1267" i="3" s="1"/>
  <c r="H1268" i="3"/>
  <c r="B1268" i="3"/>
  <c r="C1270" i="3" l="1"/>
  <c r="R1268" i="3"/>
  <c r="W1268" i="3" s="1"/>
  <c r="S1270" i="3"/>
  <c r="AA1270" i="3" s="1"/>
  <c r="B1269" i="3"/>
  <c r="H1269" i="3" s="1"/>
  <c r="E1271" i="3"/>
  <c r="D1271" i="3"/>
  <c r="C1271" i="3" l="1"/>
  <c r="S1271" i="3"/>
  <c r="AA1271" i="3" s="1"/>
  <c r="E1272" i="3"/>
  <c r="D1272" i="3"/>
  <c r="R1269" i="3"/>
  <c r="W1269" i="3" s="1"/>
  <c r="H1270" i="3"/>
  <c r="B1270" i="3"/>
  <c r="C1272" i="3" l="1"/>
  <c r="B1271" i="3"/>
  <c r="D1273" i="3"/>
  <c r="E1273" i="3"/>
  <c r="R1270" i="3"/>
  <c r="W1270" i="3" s="1"/>
  <c r="H1271" i="3"/>
  <c r="S1272" i="3"/>
  <c r="AA1272" i="3" s="1"/>
  <c r="B1272" i="3" l="1"/>
  <c r="C1273" i="3"/>
  <c r="R1271" i="3"/>
  <c r="W1271" i="3" s="1"/>
  <c r="H1272" i="3"/>
  <c r="E1274" i="3"/>
  <c r="D1274" i="3"/>
  <c r="S1273" i="3"/>
  <c r="AA1273" i="3" s="1"/>
  <c r="C1274" i="3" l="1"/>
  <c r="D1275" i="3"/>
  <c r="E1275" i="3"/>
  <c r="S1274" i="3"/>
  <c r="AA1274" i="3" s="1"/>
  <c r="R1272" i="3"/>
  <c r="W1272" i="3" s="1"/>
  <c r="H1273" i="3"/>
  <c r="B1273" i="3"/>
  <c r="C1275" i="3" l="1"/>
  <c r="R1273" i="3"/>
  <c r="W1273" i="3" s="1"/>
  <c r="E1276" i="3"/>
  <c r="D1276" i="3"/>
  <c r="S1275" i="3"/>
  <c r="AA1275" i="3" s="1"/>
  <c r="B1274" i="3"/>
  <c r="H1274" i="3" s="1"/>
  <c r="C1276" i="3" l="1"/>
  <c r="S1276" i="3"/>
  <c r="AA1276" i="3" s="1"/>
  <c r="E1277" i="3"/>
  <c r="D1277" i="3"/>
  <c r="R1274" i="3"/>
  <c r="W1274" i="3" s="1"/>
  <c r="H1275" i="3"/>
  <c r="B1275" i="3"/>
  <c r="C1277" i="3" l="1"/>
  <c r="E1278" i="3"/>
  <c r="D1278" i="3"/>
  <c r="R1275" i="3"/>
  <c r="W1275" i="3" s="1"/>
  <c r="H1276" i="3"/>
  <c r="S1277" i="3"/>
  <c r="AA1277" i="3" s="1"/>
  <c r="B1276" i="3"/>
  <c r="C1278" i="3" l="1"/>
  <c r="B1277" i="3"/>
  <c r="R1276" i="3"/>
  <c r="W1276" i="3" s="1"/>
  <c r="H1277" i="3"/>
  <c r="S1278" i="3"/>
  <c r="AA1278" i="3" s="1"/>
  <c r="D1279" i="3"/>
  <c r="E1279" i="3"/>
  <c r="C1279" i="3" l="1"/>
  <c r="S1279" i="3"/>
  <c r="AA1279" i="3" s="1"/>
  <c r="R1277" i="3"/>
  <c r="W1277" i="3" s="1"/>
  <c r="H1278" i="3"/>
  <c r="E1280" i="3"/>
  <c r="D1280" i="3"/>
  <c r="B1278" i="3"/>
  <c r="B1279" i="3" s="1"/>
  <c r="C1280" i="3" l="1"/>
  <c r="B1280" i="3" s="1"/>
  <c r="S1280" i="3"/>
  <c r="AA1280" i="3" s="1"/>
  <c r="E1281" i="3"/>
  <c r="D1281" i="3"/>
  <c r="R1278" i="3"/>
  <c r="W1278" i="3" s="1"/>
  <c r="H1279" i="3"/>
  <c r="C1281" i="3" l="1"/>
  <c r="B1281" i="3" s="1"/>
  <c r="S1281" i="3"/>
  <c r="AA1281" i="3" s="1"/>
  <c r="E1282" i="3"/>
  <c r="D1282" i="3"/>
  <c r="R1279" i="3"/>
  <c r="W1279" i="3" s="1"/>
  <c r="H1280" i="3"/>
  <c r="C1282" i="3" l="1"/>
  <c r="B1282" i="3" s="1"/>
  <c r="S1282" i="3"/>
  <c r="AA1282" i="3" s="1"/>
  <c r="D1283" i="3"/>
  <c r="E1283" i="3"/>
  <c r="R1280" i="3"/>
  <c r="W1280" i="3" s="1"/>
  <c r="H1281" i="3"/>
  <c r="C1283" i="3" l="1"/>
  <c r="B1283" i="3" s="1"/>
  <c r="E1284" i="3"/>
  <c r="D1284" i="3"/>
  <c r="S1283" i="3"/>
  <c r="AA1283" i="3" s="1"/>
  <c r="R1281" i="3"/>
  <c r="W1281" i="3" s="1"/>
  <c r="H1282" i="3"/>
  <c r="C1284" i="3" l="1"/>
  <c r="R1282" i="3"/>
  <c r="W1282" i="3" s="1"/>
  <c r="H1283" i="3"/>
  <c r="S1284" i="3"/>
  <c r="AA1284" i="3" s="1"/>
  <c r="D1285" i="3"/>
  <c r="E1285" i="3"/>
  <c r="C1285" i="3" l="1"/>
  <c r="S1285" i="3"/>
  <c r="AA1285" i="3" s="1"/>
  <c r="R1283" i="3"/>
  <c r="W1283" i="3" s="1"/>
  <c r="H1284" i="3"/>
  <c r="E1286" i="3"/>
  <c r="D1286" i="3"/>
  <c r="B1284" i="3"/>
  <c r="B1285" i="3" l="1"/>
  <c r="C1286" i="3"/>
  <c r="S1286" i="3"/>
  <c r="AA1286" i="3" s="1"/>
  <c r="E1287" i="3"/>
  <c r="D1287" i="3"/>
  <c r="R1284" i="3"/>
  <c r="W1284" i="3" s="1"/>
  <c r="H1285" i="3"/>
  <c r="B1286" i="3" l="1"/>
  <c r="C1287" i="3"/>
  <c r="S1287" i="3"/>
  <c r="AA1287" i="3" s="1"/>
  <c r="R1285" i="3"/>
  <c r="W1285" i="3" s="1"/>
  <c r="H1286" i="3"/>
  <c r="E1288" i="3"/>
  <c r="D1288" i="3"/>
  <c r="B1287" i="3" l="1"/>
  <c r="C1288" i="3"/>
  <c r="B1288" i="3" s="1"/>
  <c r="R1286" i="3"/>
  <c r="W1286" i="3" s="1"/>
  <c r="H1287" i="3"/>
  <c r="S1288" i="3"/>
  <c r="AA1288" i="3" s="1"/>
  <c r="E1289" i="3"/>
  <c r="D1289" i="3"/>
  <c r="C1289" i="3" l="1"/>
  <c r="E1290" i="3"/>
  <c r="D1290" i="3"/>
  <c r="S1289" i="3"/>
  <c r="AA1289" i="3" s="1"/>
  <c r="R1287" i="3"/>
  <c r="W1287" i="3" s="1"/>
  <c r="H1288" i="3"/>
  <c r="C1290" i="3" l="1"/>
  <c r="R1288" i="3"/>
  <c r="W1288" i="3" s="1"/>
  <c r="H1289" i="3"/>
  <c r="B1289" i="3"/>
  <c r="S1290" i="3"/>
  <c r="AA1290" i="3" s="1"/>
  <c r="E1291" i="3"/>
  <c r="D1291" i="3"/>
  <c r="C1291" i="3" l="1"/>
  <c r="E1292" i="3"/>
  <c r="D1292" i="3"/>
  <c r="S1291" i="3"/>
  <c r="AA1291" i="3" s="1"/>
  <c r="R1289" i="3"/>
  <c r="W1289" i="3" s="1"/>
  <c r="H1290" i="3"/>
  <c r="B1290" i="3"/>
  <c r="C1292" i="3" l="1"/>
  <c r="R1290" i="3"/>
  <c r="W1290" i="3" s="1"/>
  <c r="H1291" i="3"/>
  <c r="B1291" i="3"/>
  <c r="S1292" i="3"/>
  <c r="AA1292" i="3" s="1"/>
  <c r="E1293" i="3"/>
  <c r="D1293" i="3"/>
  <c r="C1293" i="3" l="1"/>
  <c r="E1294" i="3"/>
  <c r="D1294" i="3"/>
  <c r="S1293" i="3"/>
  <c r="AA1293" i="3" s="1"/>
  <c r="R1291" i="3"/>
  <c r="W1291" i="3" s="1"/>
  <c r="H1292" i="3"/>
  <c r="B1292" i="3"/>
  <c r="C1294" i="3" l="1"/>
  <c r="R1292" i="3"/>
  <c r="W1292" i="3" s="1"/>
  <c r="S1294" i="3"/>
  <c r="AA1294" i="3" s="1"/>
  <c r="E1295" i="3"/>
  <c r="D1295" i="3"/>
  <c r="B1293" i="3"/>
  <c r="H1293" i="3" s="1"/>
  <c r="C1295" i="3" l="1"/>
  <c r="E1296" i="3"/>
  <c r="D1296" i="3"/>
  <c r="R1293" i="3"/>
  <c r="W1293" i="3" s="1"/>
  <c r="S1295" i="3"/>
  <c r="AA1295" i="3" s="1"/>
  <c r="B1294" i="3"/>
  <c r="H1294" i="3" s="1"/>
  <c r="C1296" i="3" l="1"/>
  <c r="B1295" i="3"/>
  <c r="S1296" i="3"/>
  <c r="AA1296" i="3" s="1"/>
  <c r="E1297" i="3"/>
  <c r="D1297" i="3"/>
  <c r="R1294" i="3"/>
  <c r="W1294" i="3" s="1"/>
  <c r="H1295" i="3"/>
  <c r="C1297" i="3" l="1"/>
  <c r="R1295" i="3"/>
  <c r="W1295" i="3" s="1"/>
  <c r="H1296" i="3"/>
  <c r="S1297" i="3"/>
  <c r="AA1297" i="3" s="1"/>
  <c r="E1298" i="3"/>
  <c r="D1298" i="3"/>
  <c r="B1296" i="3"/>
  <c r="C1298" i="3" l="1"/>
  <c r="S1298" i="3"/>
  <c r="AA1298" i="3" s="1"/>
  <c r="R1296" i="3"/>
  <c r="W1296" i="3" s="1"/>
  <c r="H1297" i="3"/>
  <c r="E1299" i="3"/>
  <c r="D1299" i="3"/>
  <c r="C1299" i="3" s="1"/>
  <c r="B1297" i="3"/>
  <c r="S1299" i="3" l="1"/>
  <c r="AA1299" i="3" s="1"/>
  <c r="E1300" i="3"/>
  <c r="D1300" i="3"/>
  <c r="R1297" i="3"/>
  <c r="W1297" i="3" s="1"/>
  <c r="H1298" i="3"/>
  <c r="B1298" i="3"/>
  <c r="B1299" i="3" s="1"/>
  <c r="C1300" i="3" l="1"/>
  <c r="B1300" i="3" s="1"/>
  <c r="E1301" i="3"/>
  <c r="D1301" i="3"/>
  <c r="S1300" i="3"/>
  <c r="AA1300" i="3" s="1"/>
  <c r="R1298" i="3"/>
  <c r="W1298" i="3" s="1"/>
  <c r="H1299" i="3"/>
  <c r="C1301" i="3" l="1"/>
  <c r="R1299" i="3"/>
  <c r="W1299" i="3" s="1"/>
  <c r="H1300" i="3"/>
  <c r="S1301" i="3"/>
  <c r="AA1301" i="3" s="1"/>
  <c r="E1302" i="3"/>
  <c r="D1302" i="3"/>
  <c r="C1302" i="3" s="1"/>
  <c r="R1300" i="3" l="1"/>
  <c r="W1300" i="3" s="1"/>
  <c r="H1301" i="3"/>
  <c r="S1302" i="3"/>
  <c r="AA1302" i="3" s="1"/>
  <c r="E1303" i="3"/>
  <c r="D1303" i="3"/>
  <c r="C1303" i="3" s="1"/>
  <c r="B1301" i="3"/>
  <c r="E1304" i="3" l="1"/>
  <c r="D1304" i="3"/>
  <c r="S1303" i="3"/>
  <c r="AA1303" i="3" s="1"/>
  <c r="R1301" i="3"/>
  <c r="W1301" i="3" s="1"/>
  <c r="H1302" i="3"/>
  <c r="B1302" i="3"/>
  <c r="C1304" i="3" l="1"/>
  <c r="R1302" i="3"/>
  <c r="W1302" i="3" s="1"/>
  <c r="H1303" i="3"/>
  <c r="B1303" i="3"/>
  <c r="S1304" i="3"/>
  <c r="AA1304" i="3" s="1"/>
  <c r="E1305" i="3"/>
  <c r="D1305" i="3"/>
  <c r="C1305" i="3" l="1"/>
  <c r="E1306" i="3"/>
  <c r="D1306" i="3"/>
  <c r="S1305" i="3"/>
  <c r="AA1305" i="3" s="1"/>
  <c r="R1303" i="3"/>
  <c r="W1303" i="3" s="1"/>
  <c r="H1304" i="3"/>
  <c r="B1304" i="3"/>
  <c r="C1306" i="3" l="1"/>
  <c r="R1304" i="3"/>
  <c r="W1304" i="3" s="1"/>
  <c r="H1305" i="3"/>
  <c r="S1306" i="3"/>
  <c r="AA1306" i="3" s="1"/>
  <c r="D1307" i="3"/>
  <c r="E1307" i="3"/>
  <c r="B1305" i="3"/>
  <c r="C1307" i="3" l="1"/>
  <c r="R1305" i="3"/>
  <c r="W1305" i="3" s="1"/>
  <c r="H1306" i="3"/>
  <c r="E1308" i="3"/>
  <c r="D1308" i="3"/>
  <c r="S1307" i="3"/>
  <c r="AA1307" i="3" s="1"/>
  <c r="B1306" i="3"/>
  <c r="C1308" i="3" l="1"/>
  <c r="S1308" i="3"/>
  <c r="AA1308" i="3" s="1"/>
  <c r="E1309" i="3"/>
  <c r="D1309" i="3"/>
  <c r="R1306" i="3"/>
  <c r="W1306" i="3" s="1"/>
  <c r="H1307" i="3"/>
  <c r="B1307" i="3"/>
  <c r="C1309" i="3" l="1"/>
  <c r="E1310" i="3"/>
  <c r="D1310" i="3"/>
  <c r="R1307" i="3"/>
  <c r="W1307" i="3" s="1"/>
  <c r="H1308" i="3"/>
  <c r="S1309" i="3"/>
  <c r="AA1309" i="3" s="1"/>
  <c r="B1308" i="3"/>
  <c r="C1310" i="3" l="1"/>
  <c r="B1309" i="3"/>
  <c r="R1308" i="3"/>
  <c r="W1308" i="3" s="1"/>
  <c r="H1309" i="3"/>
  <c r="S1310" i="3"/>
  <c r="AA1310" i="3" s="1"/>
  <c r="D1311" i="3"/>
  <c r="E1311" i="3"/>
  <c r="C1311" i="3" l="1"/>
  <c r="R1309" i="3"/>
  <c r="W1309" i="3" s="1"/>
  <c r="H1310" i="3"/>
  <c r="E1312" i="3"/>
  <c r="D1312" i="3"/>
  <c r="S1311" i="3"/>
  <c r="AA1311" i="3" s="1"/>
  <c r="B1310" i="3"/>
  <c r="C1312" i="3" l="1"/>
  <c r="S1312" i="3"/>
  <c r="AA1312" i="3" s="1"/>
  <c r="D1313" i="3"/>
  <c r="E1313" i="3"/>
  <c r="R1310" i="3"/>
  <c r="W1310" i="3" s="1"/>
  <c r="H1311" i="3"/>
  <c r="B1311" i="3"/>
  <c r="C1313" i="3" l="1"/>
  <c r="S1313" i="3"/>
  <c r="AA1313" i="3" s="1"/>
  <c r="R1311" i="3"/>
  <c r="W1311" i="3" s="1"/>
  <c r="H1312" i="3"/>
  <c r="D1314" i="3"/>
  <c r="E1314" i="3"/>
  <c r="B1312" i="3"/>
  <c r="B1313" i="3" s="1"/>
  <c r="C1314" i="3" l="1"/>
  <c r="R1312" i="3"/>
  <c r="W1312" i="3" s="1"/>
  <c r="H1313" i="3"/>
  <c r="D1315" i="3"/>
  <c r="E1315" i="3"/>
  <c r="S1314" i="3"/>
  <c r="AA1314" i="3" s="1"/>
  <c r="C1315" i="3" l="1"/>
  <c r="D1316" i="3"/>
  <c r="E1316" i="3"/>
  <c r="B1314" i="3"/>
  <c r="S1315" i="3"/>
  <c r="AA1315" i="3" s="1"/>
  <c r="R1313" i="3"/>
  <c r="W1313" i="3" s="1"/>
  <c r="H1314" i="3"/>
  <c r="C1316" i="3" l="1"/>
  <c r="R1314" i="3"/>
  <c r="W1314" i="3" s="1"/>
  <c r="H1315" i="3"/>
  <c r="B1315" i="3"/>
  <c r="D1317" i="3"/>
  <c r="E1317" i="3"/>
  <c r="S1316" i="3"/>
  <c r="AA1316" i="3" s="1"/>
  <c r="C1317" i="3" l="1"/>
  <c r="D1318" i="3"/>
  <c r="E1318" i="3"/>
  <c r="S1317" i="3"/>
  <c r="AA1317" i="3" s="1"/>
  <c r="R1315" i="3"/>
  <c r="W1315" i="3" s="1"/>
  <c r="H1316" i="3"/>
  <c r="B1316" i="3"/>
  <c r="B1317" i="3" l="1"/>
  <c r="H1317" i="3" s="1"/>
  <c r="C1318" i="3"/>
  <c r="R1316" i="3"/>
  <c r="W1316" i="3" s="1"/>
  <c r="D1319" i="3"/>
  <c r="E1319" i="3"/>
  <c r="S1318" i="3"/>
  <c r="AA1318" i="3" s="1"/>
  <c r="C1319" i="3" l="1"/>
  <c r="D1320" i="3"/>
  <c r="E1320" i="3"/>
  <c r="S1319" i="3"/>
  <c r="AA1319" i="3" s="1"/>
  <c r="R1317" i="3"/>
  <c r="W1317" i="3" s="1"/>
  <c r="B1318" i="3"/>
  <c r="H1318" i="3" s="1"/>
  <c r="C1320" i="3" l="1"/>
  <c r="R1318" i="3"/>
  <c r="W1318" i="3" s="1"/>
  <c r="H1319" i="3"/>
  <c r="D1321" i="3"/>
  <c r="E1321" i="3"/>
  <c r="S1320" i="3"/>
  <c r="AA1320" i="3" s="1"/>
  <c r="B1319" i="3"/>
  <c r="C1321" i="3" l="1"/>
  <c r="E1322" i="3"/>
  <c r="D1322" i="3"/>
  <c r="S1321" i="3"/>
  <c r="AA1321" i="3" s="1"/>
  <c r="R1319" i="3"/>
  <c r="W1319" i="3" s="1"/>
  <c r="H1320" i="3"/>
  <c r="B1320" i="3"/>
  <c r="C1322" i="3" l="1"/>
  <c r="R1320" i="3"/>
  <c r="W1320" i="3" s="1"/>
  <c r="H1321" i="3"/>
  <c r="B1321" i="3"/>
  <c r="S1322" i="3"/>
  <c r="AA1322" i="3" s="1"/>
  <c r="E1323" i="3"/>
  <c r="D1323" i="3"/>
  <c r="C1323" i="3" l="1"/>
  <c r="E1324" i="3"/>
  <c r="D1324" i="3"/>
  <c r="S1323" i="3"/>
  <c r="AA1323" i="3" s="1"/>
  <c r="R1321" i="3"/>
  <c r="W1321" i="3" s="1"/>
  <c r="B1322" i="3"/>
  <c r="H1322" i="3" s="1"/>
  <c r="C1324" i="3" l="1"/>
  <c r="R1322" i="3"/>
  <c r="W1322" i="3" s="1"/>
  <c r="S1324" i="3"/>
  <c r="AA1324" i="3" s="1"/>
  <c r="E1325" i="3"/>
  <c r="D1325" i="3"/>
  <c r="B1323" i="3"/>
  <c r="H1323" i="3" s="1"/>
  <c r="C1325" i="3" l="1"/>
  <c r="R1323" i="3"/>
  <c r="W1323" i="3" s="1"/>
  <c r="S1325" i="3"/>
  <c r="AA1325" i="3" s="1"/>
  <c r="E1326" i="3"/>
  <c r="D1326" i="3"/>
  <c r="B1324" i="3"/>
  <c r="H1324" i="3" s="1"/>
  <c r="C1326" i="3" l="1"/>
  <c r="R1324" i="3"/>
  <c r="W1324" i="3" s="1"/>
  <c r="H1325" i="3"/>
  <c r="S1326" i="3"/>
  <c r="AA1326" i="3" s="1"/>
  <c r="E1327" i="3"/>
  <c r="D1327" i="3"/>
  <c r="C1327" i="3" s="1"/>
  <c r="B1325" i="3"/>
  <c r="R1325" i="3" l="1"/>
  <c r="W1325" i="3" s="1"/>
  <c r="H1326" i="3"/>
  <c r="S1327" i="3"/>
  <c r="AA1327" i="3" s="1"/>
  <c r="E1328" i="3"/>
  <c r="D1328" i="3"/>
  <c r="C1328" i="3" s="1"/>
  <c r="B1326" i="3"/>
  <c r="R1326" i="3" l="1"/>
  <c r="W1326" i="3" s="1"/>
  <c r="H1327" i="3"/>
  <c r="S1328" i="3"/>
  <c r="AA1328" i="3" s="1"/>
  <c r="E1329" i="3"/>
  <c r="D1329" i="3"/>
  <c r="C1329" i="3" s="1"/>
  <c r="B1327" i="3"/>
  <c r="R1327" i="3" l="1"/>
  <c r="W1327" i="3" s="1"/>
  <c r="S1329" i="3"/>
  <c r="AA1329" i="3" s="1"/>
  <c r="E1330" i="3"/>
  <c r="D1330" i="3"/>
  <c r="B1328" i="3"/>
  <c r="H1328" i="3" s="1"/>
  <c r="C1330" i="3" l="1"/>
  <c r="S1330" i="3"/>
  <c r="AA1330" i="3" s="1"/>
  <c r="R1328" i="3"/>
  <c r="W1328" i="3" s="1"/>
  <c r="E1331" i="3"/>
  <c r="D1331" i="3"/>
  <c r="B1329" i="3"/>
  <c r="B1330" i="3" l="1"/>
  <c r="H1329" i="3"/>
  <c r="R1329" i="3" s="1"/>
  <c r="W1329" i="3" s="1"/>
  <c r="C1331" i="3"/>
  <c r="S1331" i="3"/>
  <c r="AA1331" i="3" s="1"/>
  <c r="E1332" i="3"/>
  <c r="D1332" i="3"/>
  <c r="B1331" i="3"/>
  <c r="H1330" i="3" l="1"/>
  <c r="R1330" i="3" s="1"/>
  <c r="W1330" i="3" s="1"/>
  <c r="C1332" i="3"/>
  <c r="B1332" i="3" s="1"/>
  <c r="S1332" i="3"/>
  <c r="AA1332" i="3" s="1"/>
  <c r="E1333" i="3"/>
  <c r="D1333" i="3"/>
  <c r="H1331" i="3" l="1"/>
  <c r="R1331" i="3" s="1"/>
  <c r="W1331" i="3" s="1"/>
  <c r="C1333" i="3"/>
  <c r="B1333" i="3" s="1"/>
  <c r="S1333" i="3"/>
  <c r="AA1333" i="3" s="1"/>
  <c r="E1334" i="3"/>
  <c r="D1334" i="3"/>
  <c r="H1332" i="3"/>
  <c r="C1334" i="3" l="1"/>
  <c r="R1332" i="3"/>
  <c r="W1332" i="3" s="1"/>
  <c r="H1333" i="3"/>
  <c r="S1334" i="3"/>
  <c r="AA1334" i="3" s="1"/>
  <c r="E1335" i="3"/>
  <c r="D1335" i="3"/>
  <c r="C1335" i="3" s="1"/>
  <c r="B1334" i="3"/>
  <c r="E1336" i="3" l="1"/>
  <c r="D1336" i="3"/>
  <c r="S1335" i="3"/>
  <c r="AA1335" i="3" s="1"/>
  <c r="R1333" i="3"/>
  <c r="W1333" i="3" s="1"/>
  <c r="H1334" i="3"/>
  <c r="C1336" i="3" l="1"/>
  <c r="R1334" i="3"/>
  <c r="W1334" i="3" s="1"/>
  <c r="H1335" i="3"/>
  <c r="B1335" i="3"/>
  <c r="S1336" i="3"/>
  <c r="AA1336" i="3" s="1"/>
  <c r="E1337" i="3"/>
  <c r="D1337" i="3"/>
  <c r="C1337" i="3" l="1"/>
  <c r="E1338" i="3"/>
  <c r="D1338" i="3"/>
  <c r="S1337" i="3"/>
  <c r="AA1337" i="3" s="1"/>
  <c r="R1335" i="3"/>
  <c r="W1335" i="3" s="1"/>
  <c r="H1336" i="3"/>
  <c r="B1336" i="3"/>
  <c r="C1338" i="3" l="1"/>
  <c r="R1336" i="3"/>
  <c r="W1336" i="3" s="1"/>
  <c r="H1337" i="3"/>
  <c r="S1338" i="3"/>
  <c r="AA1338" i="3" s="1"/>
  <c r="E1339" i="3"/>
  <c r="D1339" i="3"/>
  <c r="C1339" i="3" s="1"/>
  <c r="B1337" i="3"/>
  <c r="R1337" i="3" l="1"/>
  <c r="W1337" i="3" s="1"/>
  <c r="S1339" i="3"/>
  <c r="AA1339" i="3" s="1"/>
  <c r="E1340" i="3"/>
  <c r="D1340" i="3"/>
  <c r="C1340" i="3" s="1"/>
  <c r="B1338" i="3"/>
  <c r="H1338" i="3" s="1"/>
  <c r="S1340" i="3" l="1"/>
  <c r="AA1340" i="3" s="1"/>
  <c r="R1338" i="3"/>
  <c r="W1338" i="3" s="1"/>
  <c r="E1341" i="3"/>
  <c r="D1341" i="3"/>
  <c r="B1339" i="3"/>
  <c r="H1339" i="3" s="1"/>
  <c r="C1341" i="3" l="1"/>
  <c r="S1341" i="3"/>
  <c r="AA1341" i="3" s="1"/>
  <c r="E1342" i="3"/>
  <c r="D1342" i="3"/>
  <c r="R1339" i="3"/>
  <c r="W1339" i="3" s="1"/>
  <c r="H1340" i="3"/>
  <c r="B1340" i="3"/>
  <c r="B1341" i="3" l="1"/>
  <c r="C1342" i="3"/>
  <c r="B1342" i="3" s="1"/>
  <c r="S1342" i="3"/>
  <c r="AA1342" i="3" s="1"/>
  <c r="E1343" i="3"/>
  <c r="D1343" i="3"/>
  <c r="C1343" i="3" s="1"/>
  <c r="R1340" i="3"/>
  <c r="W1340" i="3" s="1"/>
  <c r="H1341" i="3"/>
  <c r="S1343" i="3" l="1"/>
  <c r="AA1343" i="3" s="1"/>
  <c r="E1344" i="3"/>
  <c r="D1344" i="3"/>
  <c r="R1341" i="3"/>
  <c r="W1341" i="3" s="1"/>
  <c r="H1342" i="3"/>
  <c r="B1343" i="3"/>
  <c r="C1344" i="3" l="1"/>
  <c r="B1344" i="3" s="1"/>
  <c r="S1344" i="3"/>
  <c r="AA1344" i="3" s="1"/>
  <c r="E1345" i="3"/>
  <c r="D1345" i="3"/>
  <c r="R1342" i="3"/>
  <c r="W1342" i="3" s="1"/>
  <c r="H1343" i="3"/>
  <c r="C1345" i="3" l="1"/>
  <c r="B1345" i="3" s="1"/>
  <c r="S1345" i="3"/>
  <c r="AA1345" i="3" s="1"/>
  <c r="E1346" i="3"/>
  <c r="D1346" i="3"/>
  <c r="R1343" i="3"/>
  <c r="W1343" i="3" s="1"/>
  <c r="H1344" i="3"/>
  <c r="C1346" i="3" l="1"/>
  <c r="B1346" i="3" s="1"/>
  <c r="S1346" i="3"/>
  <c r="AA1346" i="3" s="1"/>
  <c r="E1347" i="3"/>
  <c r="D1347" i="3"/>
  <c r="R1344" i="3"/>
  <c r="W1344" i="3" s="1"/>
  <c r="H1345" i="3"/>
  <c r="C1347" i="3" l="1"/>
  <c r="B1347" i="3" s="1"/>
  <c r="S1347" i="3"/>
  <c r="AA1347" i="3" s="1"/>
  <c r="E1348" i="3"/>
  <c r="D1348" i="3"/>
  <c r="R1345" i="3"/>
  <c r="W1345" i="3" s="1"/>
  <c r="H1346" i="3"/>
  <c r="C1348" i="3" l="1"/>
  <c r="B1348" i="3" s="1"/>
  <c r="S1348" i="3"/>
  <c r="AA1348" i="3" s="1"/>
  <c r="E1349" i="3"/>
  <c r="D1349" i="3"/>
  <c r="R1346" i="3"/>
  <c r="W1346" i="3" s="1"/>
  <c r="H1347" i="3"/>
  <c r="C1349" i="3" l="1"/>
  <c r="B1349" i="3" s="1"/>
  <c r="S1349" i="3"/>
  <c r="AA1349" i="3" s="1"/>
  <c r="E1350" i="3"/>
  <c r="D1350" i="3"/>
  <c r="R1347" i="3"/>
  <c r="W1347" i="3" s="1"/>
  <c r="H1348" i="3"/>
  <c r="C1350" i="3" l="1"/>
  <c r="B1350" i="3" s="1"/>
  <c r="S1350" i="3"/>
  <c r="AA1350" i="3" s="1"/>
  <c r="E1351" i="3"/>
  <c r="D1351" i="3"/>
  <c r="R1348" i="3"/>
  <c r="W1348" i="3" s="1"/>
  <c r="H1349" i="3"/>
  <c r="C1351" i="3" l="1"/>
  <c r="B1351" i="3" s="1"/>
  <c r="S1351" i="3"/>
  <c r="AA1351" i="3" s="1"/>
  <c r="E1352" i="3"/>
  <c r="D1352" i="3"/>
  <c r="R1349" i="3"/>
  <c r="W1349" i="3" s="1"/>
  <c r="H1350" i="3"/>
  <c r="C1352" i="3" l="1"/>
  <c r="B1352" i="3" s="1"/>
  <c r="S1352" i="3"/>
  <c r="AA1352" i="3" s="1"/>
  <c r="R1350" i="3"/>
  <c r="W1350" i="3" s="1"/>
  <c r="H1351" i="3"/>
  <c r="E1353" i="3"/>
  <c r="D1353" i="3"/>
  <c r="C1353" i="3" l="1"/>
  <c r="R1351" i="3"/>
  <c r="W1351" i="3" s="1"/>
  <c r="H1352" i="3"/>
  <c r="S1353" i="3"/>
  <c r="AA1353" i="3" s="1"/>
  <c r="E1354" i="3"/>
  <c r="D1354" i="3"/>
  <c r="C1354" i="3" s="1"/>
  <c r="B1353" i="3"/>
  <c r="S1354" i="3" l="1"/>
  <c r="AA1354" i="3" s="1"/>
  <c r="B1354" i="3"/>
  <c r="E1355" i="3"/>
  <c r="D1355" i="3"/>
  <c r="C1355" i="3" s="1"/>
  <c r="R1352" i="3"/>
  <c r="W1352" i="3" s="1"/>
  <c r="H1353" i="3"/>
  <c r="S1355" i="3" l="1"/>
  <c r="AA1355" i="3" s="1"/>
  <c r="E1356" i="3"/>
  <c r="D1356" i="3"/>
  <c r="R1353" i="3"/>
  <c r="W1353" i="3" s="1"/>
  <c r="H1354" i="3"/>
  <c r="B1355" i="3"/>
  <c r="C1356" i="3" l="1"/>
  <c r="B1356" i="3" s="1"/>
  <c r="S1356" i="3"/>
  <c r="AA1356" i="3" s="1"/>
  <c r="R1354" i="3"/>
  <c r="W1354" i="3" s="1"/>
  <c r="H1355" i="3"/>
  <c r="E1357" i="3"/>
  <c r="D1357" i="3"/>
  <c r="C1357" i="3" l="1"/>
  <c r="R1355" i="3"/>
  <c r="W1355" i="3" s="1"/>
  <c r="H1356" i="3"/>
  <c r="E1358" i="3"/>
  <c r="D1358" i="3"/>
  <c r="S1357" i="3"/>
  <c r="AA1357" i="3" s="1"/>
  <c r="B1357" i="3"/>
  <c r="C1358" i="3" l="1"/>
  <c r="B1358" i="3" s="1"/>
  <c r="S1358" i="3"/>
  <c r="AA1358" i="3" s="1"/>
  <c r="E1359" i="3"/>
  <c r="D1359" i="3"/>
  <c r="R1356" i="3"/>
  <c r="W1356" i="3" s="1"/>
  <c r="H1357" i="3"/>
  <c r="C1359" i="3" l="1"/>
  <c r="B1359" i="3" s="1"/>
  <c r="E1360" i="3"/>
  <c r="D1360" i="3"/>
  <c r="R1357" i="3"/>
  <c r="W1357" i="3" s="1"/>
  <c r="H1358" i="3"/>
  <c r="S1359" i="3"/>
  <c r="AA1359" i="3" s="1"/>
  <c r="C1360" i="3" l="1"/>
  <c r="R1358" i="3"/>
  <c r="W1358" i="3" s="1"/>
  <c r="H1359" i="3"/>
  <c r="S1360" i="3"/>
  <c r="AA1360" i="3" s="1"/>
  <c r="E1361" i="3"/>
  <c r="D1361" i="3"/>
  <c r="C1361" i="3" l="1"/>
  <c r="R1359" i="3"/>
  <c r="W1359" i="3" s="1"/>
  <c r="H1360" i="3"/>
  <c r="S1361" i="3"/>
  <c r="AA1361" i="3" s="1"/>
  <c r="E1362" i="3"/>
  <c r="D1362" i="3"/>
  <c r="B1360" i="3"/>
  <c r="C1362" i="3" l="1"/>
  <c r="S1362" i="3"/>
  <c r="AA1362" i="3" s="1"/>
  <c r="R1360" i="3"/>
  <c r="W1360" i="3" s="1"/>
  <c r="H1361" i="3"/>
  <c r="E1363" i="3"/>
  <c r="D1363" i="3"/>
  <c r="B1361" i="3"/>
  <c r="C1363" i="3" l="1"/>
  <c r="S1363" i="3"/>
  <c r="AA1363" i="3" s="1"/>
  <c r="E1364" i="3"/>
  <c r="D1364" i="3"/>
  <c r="R1361" i="3"/>
  <c r="W1361" i="3" s="1"/>
  <c r="H1362" i="3"/>
  <c r="B1362" i="3"/>
  <c r="C1364" i="3" l="1"/>
  <c r="B1363" i="3"/>
  <c r="S1364" i="3"/>
  <c r="AA1364" i="3" s="1"/>
  <c r="E1365" i="3"/>
  <c r="D1365" i="3"/>
  <c r="R1362" i="3"/>
  <c r="W1362" i="3" s="1"/>
  <c r="H1363" i="3"/>
  <c r="C1365" i="3" l="1"/>
  <c r="S1365" i="3"/>
  <c r="AA1365" i="3" s="1"/>
  <c r="E1366" i="3"/>
  <c r="D1366" i="3"/>
  <c r="C1366" i="3" s="1"/>
  <c r="R1363" i="3"/>
  <c r="W1363" i="3" s="1"/>
  <c r="H1364" i="3"/>
  <c r="B1364" i="3"/>
  <c r="B1365" i="3" s="1"/>
  <c r="E1367" i="3" l="1"/>
  <c r="D1367" i="3"/>
  <c r="B1366" i="3"/>
  <c r="R1364" i="3"/>
  <c r="W1364" i="3" s="1"/>
  <c r="H1365" i="3"/>
  <c r="S1366" i="3"/>
  <c r="AA1366" i="3" s="1"/>
  <c r="C1367" i="3" l="1"/>
  <c r="B1367" i="3" s="1"/>
  <c r="R1365" i="3"/>
  <c r="W1365" i="3" s="1"/>
  <c r="H1366" i="3"/>
  <c r="S1367" i="3"/>
  <c r="AA1367" i="3" s="1"/>
  <c r="E1368" i="3"/>
  <c r="D1368" i="3"/>
  <c r="C1368" i="3" l="1"/>
  <c r="E1369" i="3"/>
  <c r="D1369" i="3"/>
  <c r="S1368" i="3"/>
  <c r="AA1368" i="3" s="1"/>
  <c r="R1366" i="3"/>
  <c r="W1366" i="3" s="1"/>
  <c r="H1367" i="3"/>
  <c r="C1369" i="3" l="1"/>
  <c r="R1367" i="3"/>
  <c r="W1367" i="3" s="1"/>
  <c r="H1368" i="3"/>
  <c r="B1368" i="3"/>
  <c r="S1369" i="3"/>
  <c r="AA1369" i="3" s="1"/>
  <c r="E1370" i="3"/>
  <c r="D1370" i="3"/>
  <c r="C1370" i="3" l="1"/>
  <c r="E1371" i="3"/>
  <c r="D1371" i="3"/>
  <c r="R1368" i="3"/>
  <c r="W1368" i="3" s="1"/>
  <c r="H1369" i="3"/>
  <c r="S1370" i="3"/>
  <c r="AA1370" i="3" s="1"/>
  <c r="B1369" i="3"/>
  <c r="C1371" i="3" l="1"/>
  <c r="R1369" i="3"/>
  <c r="W1369" i="3" s="1"/>
  <c r="H1370" i="3"/>
  <c r="S1371" i="3"/>
  <c r="AA1371" i="3" s="1"/>
  <c r="E1372" i="3"/>
  <c r="D1372" i="3"/>
  <c r="C1372" i="3" s="1"/>
  <c r="B1370" i="3"/>
  <c r="S1372" i="3" l="1"/>
  <c r="AA1372" i="3" s="1"/>
  <c r="R1370" i="3"/>
  <c r="W1370" i="3" s="1"/>
  <c r="H1371" i="3"/>
  <c r="E1373" i="3"/>
  <c r="D1373" i="3"/>
  <c r="B1371" i="3"/>
  <c r="B1372" i="3" s="1"/>
  <c r="C1373" i="3" l="1"/>
  <c r="S1373" i="3"/>
  <c r="AA1373" i="3" s="1"/>
  <c r="E1374" i="3"/>
  <c r="D1374" i="3"/>
  <c r="B1373" i="3"/>
  <c r="R1371" i="3"/>
  <c r="W1371" i="3" s="1"/>
  <c r="H1372" i="3"/>
  <c r="C1374" i="3" l="1"/>
  <c r="B1374" i="3" s="1"/>
  <c r="S1374" i="3"/>
  <c r="AA1374" i="3" s="1"/>
  <c r="E1375" i="3"/>
  <c r="D1375" i="3"/>
  <c r="R1372" i="3"/>
  <c r="W1372" i="3" s="1"/>
  <c r="H1373" i="3"/>
  <c r="C1375" i="3" l="1"/>
  <c r="B1375" i="3" s="1"/>
  <c r="S1375" i="3"/>
  <c r="AA1375" i="3" s="1"/>
  <c r="E1376" i="3"/>
  <c r="D1376" i="3"/>
  <c r="R1373" i="3"/>
  <c r="W1373" i="3" s="1"/>
  <c r="H1374" i="3"/>
  <c r="C1376" i="3" l="1"/>
  <c r="B1376" i="3" s="1"/>
  <c r="S1376" i="3"/>
  <c r="AA1376" i="3" s="1"/>
  <c r="E1377" i="3"/>
  <c r="D1377" i="3"/>
  <c r="R1374" i="3"/>
  <c r="W1374" i="3" s="1"/>
  <c r="H1375" i="3"/>
  <c r="C1377" i="3" l="1"/>
  <c r="B1377" i="3" s="1"/>
  <c r="S1377" i="3"/>
  <c r="AA1377" i="3" s="1"/>
  <c r="E1378" i="3"/>
  <c r="D1378" i="3"/>
  <c r="R1375" i="3"/>
  <c r="W1375" i="3" s="1"/>
  <c r="H1376" i="3"/>
  <c r="C1378" i="3" l="1"/>
  <c r="B1378" i="3" s="1"/>
  <c r="S1378" i="3"/>
  <c r="AA1378" i="3" s="1"/>
  <c r="R1376" i="3"/>
  <c r="W1376" i="3" s="1"/>
  <c r="H1377" i="3"/>
  <c r="E1379" i="3"/>
  <c r="D1379" i="3"/>
  <c r="C1379" i="3" l="1"/>
  <c r="B1379" i="3" s="1"/>
  <c r="R1377" i="3"/>
  <c r="W1377" i="3" s="1"/>
  <c r="H1378" i="3"/>
  <c r="S1379" i="3"/>
  <c r="AA1379" i="3" s="1"/>
  <c r="E1380" i="3"/>
  <c r="D1380" i="3"/>
  <c r="C1380" i="3" s="1"/>
  <c r="S1380" i="3" l="1"/>
  <c r="AA1380" i="3" s="1"/>
  <c r="E1381" i="3"/>
  <c r="D1381" i="3"/>
  <c r="B1380" i="3"/>
  <c r="R1378" i="3"/>
  <c r="W1378" i="3" s="1"/>
  <c r="H1379" i="3"/>
  <c r="C1381" i="3" l="1"/>
  <c r="B1381" i="3" s="1"/>
  <c r="S1381" i="3"/>
  <c r="AA1381" i="3" s="1"/>
  <c r="E1382" i="3"/>
  <c r="D1382" i="3"/>
  <c r="R1379" i="3"/>
  <c r="W1379" i="3" s="1"/>
  <c r="H1380" i="3"/>
  <c r="C1382" i="3" l="1"/>
  <c r="B1382" i="3" s="1"/>
  <c r="S1382" i="3"/>
  <c r="AA1382" i="3" s="1"/>
  <c r="E1383" i="3"/>
  <c r="D1383" i="3"/>
  <c r="R1380" i="3"/>
  <c r="W1380" i="3" s="1"/>
  <c r="H1381" i="3"/>
  <c r="C1383" i="3" l="1"/>
  <c r="B1383" i="3" s="1"/>
  <c r="S1383" i="3"/>
  <c r="AA1383" i="3" s="1"/>
  <c r="E1384" i="3"/>
  <c r="D1384" i="3"/>
  <c r="R1381" i="3"/>
  <c r="W1381" i="3" s="1"/>
  <c r="H1382" i="3"/>
  <c r="C1384" i="3" l="1"/>
  <c r="S1384" i="3"/>
  <c r="AA1384" i="3" s="1"/>
  <c r="E1385" i="3"/>
  <c r="D1385" i="3"/>
  <c r="C1385" i="3" s="1"/>
  <c r="R1382" i="3"/>
  <c r="W1382" i="3" s="1"/>
  <c r="H1383" i="3"/>
  <c r="B1384" i="3"/>
  <c r="S1385" i="3" l="1"/>
  <c r="AA1385" i="3" s="1"/>
  <c r="R1383" i="3"/>
  <c r="W1383" i="3" s="1"/>
  <c r="H1384" i="3"/>
  <c r="E1386" i="3"/>
  <c r="D1386" i="3"/>
  <c r="B1385" i="3"/>
  <c r="C1386" i="3" l="1"/>
  <c r="R1384" i="3"/>
  <c r="W1384" i="3" s="1"/>
  <c r="H1385" i="3"/>
  <c r="E1387" i="3"/>
  <c r="D1387" i="3"/>
  <c r="S1386" i="3"/>
  <c r="AA1386" i="3" s="1"/>
  <c r="C1387" i="3" l="1"/>
  <c r="S1387" i="3"/>
  <c r="AA1387" i="3" s="1"/>
  <c r="E1388" i="3"/>
  <c r="D1388" i="3"/>
  <c r="B1386" i="3"/>
  <c r="B1387" i="3" s="1"/>
  <c r="R1385" i="3"/>
  <c r="W1385" i="3" s="1"/>
  <c r="H1386" i="3"/>
  <c r="C1388" i="3" l="1"/>
  <c r="B1388" i="3" s="1"/>
  <c r="S1388" i="3"/>
  <c r="AA1388" i="3" s="1"/>
  <c r="E1389" i="3"/>
  <c r="D1389" i="3"/>
  <c r="R1386" i="3"/>
  <c r="W1386" i="3" s="1"/>
  <c r="H1387" i="3"/>
  <c r="C1389" i="3" l="1"/>
  <c r="B1389" i="3" s="1"/>
  <c r="S1389" i="3"/>
  <c r="AA1389" i="3" s="1"/>
  <c r="D1390" i="3"/>
  <c r="E1390" i="3"/>
  <c r="R1387" i="3"/>
  <c r="W1387" i="3" s="1"/>
  <c r="H1388" i="3"/>
  <c r="C1390" i="3" l="1"/>
  <c r="B1390" i="3" s="1"/>
  <c r="E1391" i="3"/>
  <c r="D1391" i="3"/>
  <c r="S1390" i="3"/>
  <c r="AA1390" i="3" s="1"/>
  <c r="R1388" i="3"/>
  <c r="W1388" i="3" s="1"/>
  <c r="H1389" i="3"/>
  <c r="C1391" i="3" l="1"/>
  <c r="R1389" i="3"/>
  <c r="W1389" i="3" s="1"/>
  <c r="H1390" i="3"/>
  <c r="S1391" i="3"/>
  <c r="AA1391" i="3" s="1"/>
  <c r="E1392" i="3"/>
  <c r="D1392" i="3"/>
  <c r="C1392" i="3" l="1"/>
  <c r="R1390" i="3"/>
  <c r="W1390" i="3" s="1"/>
  <c r="H1391" i="3"/>
  <c r="S1392" i="3"/>
  <c r="AA1392" i="3" s="1"/>
  <c r="E1393" i="3"/>
  <c r="D1393" i="3"/>
  <c r="C1393" i="3" s="1"/>
  <c r="B1391" i="3"/>
  <c r="R1391" i="3" l="1"/>
  <c r="W1391" i="3" s="1"/>
  <c r="H1392" i="3"/>
  <c r="S1393" i="3"/>
  <c r="AA1393" i="3" s="1"/>
  <c r="E1394" i="3"/>
  <c r="D1394" i="3"/>
  <c r="B1392" i="3"/>
  <c r="C1394" i="3" l="1"/>
  <c r="S1394" i="3"/>
  <c r="AA1394" i="3" s="1"/>
  <c r="R1392" i="3"/>
  <c r="W1392" i="3" s="1"/>
  <c r="H1393" i="3"/>
  <c r="E1395" i="3"/>
  <c r="D1395" i="3"/>
  <c r="B1393" i="3"/>
  <c r="C1395" i="3" l="1"/>
  <c r="S1395" i="3"/>
  <c r="AA1395" i="3" s="1"/>
  <c r="E1396" i="3"/>
  <c r="D1396" i="3"/>
  <c r="R1393" i="3"/>
  <c r="W1393" i="3" s="1"/>
  <c r="H1394" i="3"/>
  <c r="B1394" i="3"/>
  <c r="C1396" i="3" l="1"/>
  <c r="B1395" i="3"/>
  <c r="E1397" i="3"/>
  <c r="D1397" i="3"/>
  <c r="S1396" i="3"/>
  <c r="AA1396" i="3" s="1"/>
  <c r="R1394" i="3"/>
  <c r="W1394" i="3" s="1"/>
  <c r="H1395" i="3"/>
  <c r="B1396" i="3" l="1"/>
  <c r="C1397" i="3"/>
  <c r="R1395" i="3"/>
  <c r="W1395" i="3" s="1"/>
  <c r="H1396" i="3"/>
  <c r="S1397" i="3"/>
  <c r="AA1397" i="3" s="1"/>
  <c r="E1398" i="3"/>
  <c r="D1398" i="3"/>
  <c r="T1398" i="3" l="1"/>
  <c r="S1398" i="3" s="1"/>
  <c r="AA1398" i="3" s="1"/>
  <c r="Q1398" i="3"/>
  <c r="C1398" i="3"/>
  <c r="R1396" i="3"/>
  <c r="W1396" i="3" s="1"/>
  <c r="H1397" i="3"/>
  <c r="E1399" i="3"/>
  <c r="D1399" i="3"/>
  <c r="B1397" i="3"/>
  <c r="C1399" i="3" l="1"/>
  <c r="S1399" i="3"/>
  <c r="AA1399" i="3" s="1"/>
  <c r="B1398" i="3"/>
  <c r="E1400" i="3"/>
  <c r="D1400" i="3"/>
  <c r="R1397" i="3"/>
  <c r="W1397" i="3" s="1"/>
  <c r="H1398" i="3"/>
  <c r="C1400" i="3" l="1"/>
  <c r="R1398" i="3"/>
  <c r="W1398" i="3" s="1"/>
  <c r="S1400" i="3"/>
  <c r="AA1400" i="3" s="1"/>
  <c r="E1401" i="3"/>
  <c r="D1401" i="3"/>
  <c r="B1399" i="3"/>
  <c r="H1399" i="3" s="1"/>
  <c r="C1401" i="3" l="1"/>
  <c r="Q1401" i="3"/>
  <c r="T1401" i="3"/>
  <c r="S1401" i="3" s="1"/>
  <c r="AA1401" i="3" s="1"/>
  <c r="E1402" i="3"/>
  <c r="D1402" i="3"/>
  <c r="B1400" i="3"/>
  <c r="R1399" i="3"/>
  <c r="W1399" i="3" s="1"/>
  <c r="H1400" i="3"/>
  <c r="C1402" i="3" l="1"/>
  <c r="B1401" i="3"/>
  <c r="R1400" i="3"/>
  <c r="W1400" i="3" s="1"/>
  <c r="H1401" i="3"/>
  <c r="S1402" i="3"/>
  <c r="AA1402" i="3" s="1"/>
  <c r="E1403" i="3"/>
  <c r="D1403" i="3"/>
  <c r="C1403" i="3" s="1"/>
  <c r="R1401" i="3" l="1"/>
  <c r="W1401" i="3" s="1"/>
  <c r="H1402" i="3"/>
  <c r="S1403" i="3"/>
  <c r="AA1403" i="3" s="1"/>
  <c r="E1404" i="3"/>
  <c r="D1404" i="3"/>
  <c r="B1402" i="3"/>
  <c r="C1404" i="3" l="1"/>
  <c r="S1404" i="3"/>
  <c r="AA1404" i="3" s="1"/>
  <c r="R1402" i="3"/>
  <c r="W1402" i="3" s="1"/>
  <c r="H1403" i="3"/>
  <c r="E1405" i="3"/>
  <c r="D1405" i="3"/>
  <c r="B1403" i="3"/>
  <c r="C1405" i="3" l="1"/>
  <c r="S1405" i="3"/>
  <c r="AA1405" i="3" s="1"/>
  <c r="E1406" i="3"/>
  <c r="D1406" i="3"/>
  <c r="R1403" i="3"/>
  <c r="W1403" i="3" s="1"/>
  <c r="H1404" i="3"/>
  <c r="B1404" i="3"/>
  <c r="B1405" i="3" l="1"/>
  <c r="C1406" i="3"/>
  <c r="S1406" i="3"/>
  <c r="AA1406" i="3" s="1"/>
  <c r="E1407" i="3"/>
  <c r="D1407" i="3"/>
  <c r="R1404" i="3"/>
  <c r="W1404" i="3" s="1"/>
  <c r="H1405" i="3"/>
  <c r="B1406" i="3" l="1"/>
  <c r="C1407" i="3"/>
  <c r="S1407" i="3"/>
  <c r="AA1407" i="3" s="1"/>
  <c r="R1405" i="3"/>
  <c r="W1405" i="3" s="1"/>
  <c r="H1406" i="3"/>
  <c r="E1408" i="3"/>
  <c r="D1408" i="3"/>
  <c r="T1408" i="3" l="1"/>
  <c r="S1408" i="3" s="1"/>
  <c r="AA1408" i="3" s="1"/>
  <c r="Q1408" i="3"/>
  <c r="B1407" i="3"/>
  <c r="C1408" i="3"/>
  <c r="B1408" i="3" s="1"/>
  <c r="R1406" i="3"/>
  <c r="W1406" i="3" s="1"/>
  <c r="H1407" i="3"/>
  <c r="E1409" i="3"/>
  <c r="D1409" i="3"/>
  <c r="C1409" i="3" l="1"/>
  <c r="E1410" i="3"/>
  <c r="D1410" i="3"/>
  <c r="S1409" i="3"/>
  <c r="AA1409" i="3" s="1"/>
  <c r="R1407" i="3"/>
  <c r="W1407" i="3" s="1"/>
  <c r="H1408" i="3"/>
  <c r="C1410" i="3" l="1"/>
  <c r="R1408" i="3"/>
  <c r="W1408" i="3" s="1"/>
  <c r="H1409" i="3"/>
  <c r="B1409" i="3"/>
  <c r="S1410" i="3"/>
  <c r="AA1410" i="3" s="1"/>
  <c r="E1411" i="3"/>
  <c r="D1411" i="3"/>
  <c r="C1411" i="3" l="1"/>
  <c r="E1412" i="3"/>
  <c r="D1412" i="3"/>
  <c r="S1411" i="3"/>
  <c r="AA1411" i="3" s="1"/>
  <c r="R1409" i="3"/>
  <c r="W1409" i="3" s="1"/>
  <c r="H1410" i="3"/>
  <c r="B1410" i="3"/>
  <c r="C1412" i="3" l="1"/>
  <c r="R1410" i="3"/>
  <c r="W1410" i="3" s="1"/>
  <c r="H1411" i="3"/>
  <c r="S1412" i="3"/>
  <c r="AA1412" i="3" s="1"/>
  <c r="E1413" i="3"/>
  <c r="D1413" i="3"/>
  <c r="B1411" i="3"/>
  <c r="C1413" i="3" l="1"/>
  <c r="E1414" i="3"/>
  <c r="D1414" i="3"/>
  <c r="S1413" i="3"/>
  <c r="AA1413" i="3" s="1"/>
  <c r="R1411" i="3"/>
  <c r="W1411" i="3" s="1"/>
  <c r="H1412" i="3"/>
  <c r="B1412" i="3"/>
  <c r="C1414" i="3" l="1"/>
  <c r="R1412" i="3"/>
  <c r="W1412" i="3" s="1"/>
  <c r="B1413" i="3"/>
  <c r="H1413" i="3" s="1"/>
  <c r="S1414" i="3"/>
  <c r="AA1414" i="3" s="1"/>
  <c r="E1415" i="3"/>
  <c r="D1415" i="3"/>
  <c r="C1415" i="3" l="1"/>
  <c r="E1416" i="3"/>
  <c r="D1416" i="3"/>
  <c r="S1415" i="3"/>
  <c r="AA1415" i="3" s="1"/>
  <c r="R1413" i="3"/>
  <c r="W1413" i="3" s="1"/>
  <c r="B1414" i="3"/>
  <c r="H1414" i="3" s="1"/>
  <c r="C1416" i="3" l="1"/>
  <c r="R1414" i="3"/>
  <c r="W1414" i="3" s="1"/>
  <c r="H1415" i="3"/>
  <c r="S1416" i="3"/>
  <c r="AA1416" i="3" s="1"/>
  <c r="E1417" i="3"/>
  <c r="D1417" i="3"/>
  <c r="B1415" i="3"/>
  <c r="C1417" i="3" l="1"/>
  <c r="R1415" i="3"/>
  <c r="W1415" i="3" s="1"/>
  <c r="H1416" i="3"/>
  <c r="S1417" i="3"/>
  <c r="AA1417" i="3" s="1"/>
  <c r="E1418" i="3"/>
  <c r="D1418" i="3"/>
  <c r="C1418" i="3" s="1"/>
  <c r="B1416" i="3"/>
  <c r="R1416" i="3" l="1"/>
  <c r="W1416" i="3" s="1"/>
  <c r="H1417" i="3"/>
  <c r="S1418" i="3"/>
  <c r="AA1418" i="3" s="1"/>
  <c r="E1419" i="3"/>
  <c r="D1419" i="3"/>
  <c r="B1417" i="3"/>
  <c r="B1418" i="3" s="1"/>
  <c r="C1419" i="3" l="1"/>
  <c r="S1419" i="3"/>
  <c r="AA1419" i="3" s="1"/>
  <c r="R1417" i="3"/>
  <c r="W1417" i="3" s="1"/>
  <c r="H1418" i="3"/>
  <c r="E1420" i="3"/>
  <c r="D1420" i="3"/>
  <c r="C1420" i="3" l="1"/>
  <c r="E1421" i="3"/>
  <c r="D1421" i="3"/>
  <c r="S1420" i="3"/>
  <c r="AA1420" i="3" s="1"/>
  <c r="R1418" i="3"/>
  <c r="W1418" i="3" s="1"/>
  <c r="H1419" i="3"/>
  <c r="B1419" i="3"/>
  <c r="C1421" i="3" l="1"/>
  <c r="R1419" i="3"/>
  <c r="W1419" i="3" s="1"/>
  <c r="H1420" i="3"/>
  <c r="B1420" i="3"/>
  <c r="S1421" i="3"/>
  <c r="AA1421" i="3" s="1"/>
  <c r="E1422" i="3"/>
  <c r="D1422" i="3"/>
  <c r="C1422" i="3" l="1"/>
  <c r="E1423" i="3"/>
  <c r="D1423" i="3"/>
  <c r="S1422" i="3"/>
  <c r="AA1422" i="3" s="1"/>
  <c r="R1420" i="3"/>
  <c r="W1420" i="3" s="1"/>
  <c r="H1421" i="3"/>
  <c r="B1421" i="3"/>
  <c r="C1423" i="3" l="1"/>
  <c r="R1421" i="3"/>
  <c r="W1421" i="3" s="1"/>
  <c r="H1422" i="3"/>
  <c r="B1422" i="3"/>
  <c r="S1423" i="3"/>
  <c r="AA1423" i="3" s="1"/>
  <c r="E1424" i="3"/>
  <c r="D1424" i="3"/>
  <c r="C1424" i="3" l="1"/>
  <c r="E1425" i="3"/>
  <c r="D1425" i="3"/>
  <c r="S1424" i="3"/>
  <c r="AA1424" i="3" s="1"/>
  <c r="R1422" i="3"/>
  <c r="W1422" i="3" s="1"/>
  <c r="H1423" i="3"/>
  <c r="B1423" i="3"/>
  <c r="C1425" i="3" l="1"/>
  <c r="R1423" i="3"/>
  <c r="W1423" i="3" s="1"/>
  <c r="S1425" i="3"/>
  <c r="AA1425" i="3" s="1"/>
  <c r="E1426" i="3"/>
  <c r="D1426" i="3"/>
  <c r="B1424" i="3"/>
  <c r="H1424" i="3" s="1"/>
  <c r="Q1426" i="3" l="1"/>
  <c r="T1426" i="3"/>
  <c r="S1426" i="3" s="1"/>
  <c r="AA1426" i="3" s="1"/>
  <c r="C1426" i="3"/>
  <c r="R1424" i="3"/>
  <c r="W1424" i="3" s="1"/>
  <c r="H1425" i="3"/>
  <c r="E1427" i="3"/>
  <c r="D1427" i="3"/>
  <c r="B1425" i="3"/>
  <c r="C1427" i="3" l="1"/>
  <c r="S1427" i="3"/>
  <c r="AA1427" i="3" s="1"/>
  <c r="E1428" i="3"/>
  <c r="D1428" i="3"/>
  <c r="R1425" i="3"/>
  <c r="W1425" i="3" s="1"/>
  <c r="H1426" i="3"/>
  <c r="B1426" i="3"/>
  <c r="B1427" i="3" l="1"/>
  <c r="C1428" i="3"/>
  <c r="R1426" i="3"/>
  <c r="W1426" i="3" s="1"/>
  <c r="H1427" i="3"/>
  <c r="S1428" i="3"/>
  <c r="AA1428" i="3" s="1"/>
  <c r="E1429" i="3"/>
  <c r="D1429" i="3"/>
  <c r="B1428" i="3" l="1"/>
  <c r="C1429" i="3"/>
  <c r="E1430" i="3"/>
  <c r="D1430" i="3"/>
  <c r="S1429" i="3"/>
  <c r="AA1429" i="3" s="1"/>
  <c r="R1427" i="3"/>
  <c r="W1427" i="3" s="1"/>
  <c r="H1428" i="3"/>
  <c r="C1430" i="3" l="1"/>
  <c r="R1428" i="3"/>
  <c r="W1428" i="3" s="1"/>
  <c r="H1429" i="3"/>
  <c r="B1429" i="3"/>
  <c r="S1430" i="3"/>
  <c r="AA1430" i="3" s="1"/>
  <c r="E1431" i="3"/>
  <c r="D1431" i="3"/>
  <c r="C1431" i="3" l="1"/>
  <c r="E1432" i="3"/>
  <c r="D1432" i="3"/>
  <c r="S1431" i="3"/>
  <c r="AA1431" i="3" s="1"/>
  <c r="R1429" i="3"/>
  <c r="W1429" i="3" s="1"/>
  <c r="H1430" i="3"/>
  <c r="B1430" i="3"/>
  <c r="C1432" i="3" l="1"/>
  <c r="R1430" i="3"/>
  <c r="W1430" i="3" s="1"/>
  <c r="H1431" i="3"/>
  <c r="S1432" i="3"/>
  <c r="AA1432" i="3" s="1"/>
  <c r="E1433" i="3"/>
  <c r="D1433" i="3"/>
  <c r="B1431" i="3"/>
  <c r="T1433" i="3" l="1"/>
  <c r="S1433" i="3" s="1"/>
  <c r="AA1433" i="3" s="1"/>
  <c r="Q1433" i="3"/>
  <c r="C1433" i="3"/>
  <c r="R1431" i="3"/>
  <c r="W1431" i="3" s="1"/>
  <c r="H1432" i="3"/>
  <c r="E1434" i="3"/>
  <c r="D1434" i="3"/>
  <c r="C1434" i="3" s="1"/>
  <c r="B1432" i="3"/>
  <c r="R1432" i="3" l="1"/>
  <c r="W1432" i="3" s="1"/>
  <c r="S1434" i="3"/>
  <c r="AA1434" i="3" s="1"/>
  <c r="E1435" i="3"/>
  <c r="D1435" i="3"/>
  <c r="B1433" i="3"/>
  <c r="H1433" i="3" s="1"/>
  <c r="C1435" i="3" l="1"/>
  <c r="R1433" i="3"/>
  <c r="W1433" i="3" s="1"/>
  <c r="S1435" i="3"/>
  <c r="AA1435" i="3" s="1"/>
  <c r="E1436" i="3"/>
  <c r="D1436" i="3"/>
  <c r="B1434" i="3"/>
  <c r="H1434" i="3" s="1"/>
  <c r="C1436" i="3" l="1"/>
  <c r="R1434" i="3"/>
  <c r="W1434" i="3" s="1"/>
  <c r="H1435" i="3"/>
  <c r="S1436" i="3"/>
  <c r="AA1436" i="3" s="1"/>
  <c r="E1437" i="3"/>
  <c r="D1437" i="3"/>
  <c r="B1435" i="3"/>
  <c r="R1435" i="3" l="1"/>
  <c r="W1435" i="3" s="1"/>
  <c r="H1436" i="3"/>
  <c r="E1438" i="3"/>
  <c r="D1438" i="3"/>
  <c r="S1437" i="3"/>
  <c r="AA1437" i="3" s="1"/>
  <c r="B1436" i="3"/>
  <c r="C1437" i="3" s="1"/>
  <c r="C1438" i="3" l="1"/>
  <c r="S1438" i="3"/>
  <c r="AA1438" i="3" s="1"/>
  <c r="B1437" i="3"/>
  <c r="E1439" i="3"/>
  <c r="D1439" i="3"/>
  <c r="R1436" i="3"/>
  <c r="W1436" i="3" s="1"/>
  <c r="H1437" i="3"/>
  <c r="C1439" i="3" l="1"/>
  <c r="E1440" i="3"/>
  <c r="D1440" i="3"/>
  <c r="R1437" i="3"/>
  <c r="W1437" i="3" s="1"/>
  <c r="S1439" i="3"/>
  <c r="AA1439" i="3" s="1"/>
  <c r="B1438" i="3"/>
  <c r="H1438" i="3" s="1"/>
  <c r="C1440" i="3" l="1"/>
  <c r="B1439" i="3"/>
  <c r="R1438" i="3"/>
  <c r="W1438" i="3" s="1"/>
  <c r="H1439" i="3"/>
  <c r="S1440" i="3"/>
  <c r="AA1440" i="3" s="1"/>
  <c r="E1441" i="3"/>
  <c r="D1441" i="3"/>
  <c r="C1441" i="3" s="1"/>
  <c r="R1439" i="3" l="1"/>
  <c r="W1439" i="3" s="1"/>
  <c r="H1440" i="3"/>
  <c r="S1441" i="3"/>
  <c r="AA1441" i="3" s="1"/>
  <c r="E1442" i="3"/>
  <c r="D1442" i="3"/>
  <c r="B1440" i="3"/>
  <c r="C1442" i="3" l="1"/>
  <c r="R1440" i="3"/>
  <c r="W1440" i="3" s="1"/>
  <c r="H1441" i="3"/>
  <c r="S1442" i="3"/>
  <c r="AA1442" i="3" s="1"/>
  <c r="B1441" i="3"/>
  <c r="B1442" i="3" s="1"/>
  <c r="R1441" i="3" l="1"/>
  <c r="W1441" i="3" s="1"/>
  <c r="H1442" i="3"/>
  <c r="R1442" i="3" l="1"/>
  <c r="W144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Mertens</author>
    <author>JANECEK</author>
  </authors>
  <commentList>
    <comment ref="F2" authorId="0" shapeId="0" xr:uid="{00000000-0006-0000-0000-000001000000}">
      <text>
        <r>
          <rPr>
            <b/>
            <sz val="9"/>
            <color indexed="81"/>
            <rFont val="Tahoma"/>
            <family val="2"/>
          </rPr>
          <t>Jan Mertens:</t>
        </r>
        <r>
          <rPr>
            <sz val="9"/>
            <color indexed="81"/>
            <rFont val="Tahoma"/>
            <family val="2"/>
          </rPr>
          <t xml:space="preserve">
Only filled in when something arrives
In case of multiple species within the same minute, separate by one space
</t>
        </r>
      </text>
    </comment>
    <comment ref="G2" authorId="0" shapeId="0" xr:uid="{00000000-0006-0000-0000-000002000000}">
      <text>
        <r>
          <rPr>
            <b/>
            <sz val="9"/>
            <color indexed="81"/>
            <rFont val="Tahoma"/>
            <family val="2"/>
          </rPr>
          <t>Jan Mertens:</t>
        </r>
        <r>
          <rPr>
            <sz val="9"/>
            <color indexed="81"/>
            <rFont val="Tahoma"/>
            <family val="2"/>
          </rPr>
          <t xml:space="preserve">
Here you fill the last two numbers of the video file, corresponding with the minute in which the file was created</t>
        </r>
      </text>
    </comment>
    <comment ref="H2" authorId="0" shapeId="0" xr:uid="{00000000-0006-0000-0000-000003000000}">
      <text>
        <r>
          <rPr>
            <b/>
            <sz val="9"/>
            <color indexed="81"/>
            <rFont val="Tahoma"/>
            <family val="2"/>
          </rPr>
          <t>Jan Mertens:</t>
        </r>
        <r>
          <rPr>
            <sz val="9"/>
            <color indexed="81"/>
            <rFont val="Tahoma"/>
            <family val="2"/>
          </rPr>
          <t xml:space="preserve">
Edit the end of the file name by adding the two last digits used as file names by the camera to column G</t>
        </r>
      </text>
    </comment>
    <comment ref="I2" authorId="1" shapeId="0" xr:uid="{00000000-0006-0000-0000-000004000000}">
      <text>
        <r>
          <rPr>
            <b/>
            <sz val="9"/>
            <color indexed="81"/>
            <rFont val="Tahoma"/>
            <family val="2"/>
          </rPr>
          <t>JANECEK:</t>
        </r>
        <r>
          <rPr>
            <sz val="9"/>
            <color indexed="81"/>
            <rFont val="Tahoma"/>
            <family val="2"/>
          </rPr>
          <t xml:space="preserve">
If all is OK. i.e. on the video is at least one flower and there was no camera error etc. -&gt; Put "1"</t>
        </r>
      </text>
    </comment>
    <comment ref="M2" authorId="0" shapeId="0" xr:uid="{00000000-0006-0000-0000-000005000000}">
      <text>
        <r>
          <rPr>
            <b/>
            <sz val="9"/>
            <color indexed="81"/>
            <rFont val="Tahoma"/>
            <family val="2"/>
          </rPr>
          <t>Jan Mertens:</t>
        </r>
        <r>
          <rPr>
            <sz val="9"/>
            <color indexed="81"/>
            <rFont val="Tahoma"/>
            <family val="2"/>
          </rPr>
          <t xml:space="preserve">
If hermaphroditic flowers, or if you can't tell from the recording, use male flowers.</t>
        </r>
      </text>
    </comment>
    <comment ref="O2" authorId="0" shapeId="0" xr:uid="{00000000-0006-0000-0000-000006000000}">
      <text>
        <r>
          <rPr>
            <b/>
            <sz val="9"/>
            <color indexed="81"/>
            <rFont val="Tahoma"/>
            <family val="2"/>
          </rPr>
          <t>Jan Mertens:</t>
        </r>
        <r>
          <rPr>
            <sz val="9"/>
            <color indexed="81"/>
            <rFont val="Tahoma"/>
            <family val="2"/>
          </rPr>
          <t xml:space="preserve">
Multiplier for consecutive videos. Add 1 for each video file the observation remained present</t>
        </r>
      </text>
    </comment>
    <comment ref="T2" authorId="0" shapeId="0" xr:uid="{00000000-0006-0000-0000-000007000000}">
      <text>
        <r>
          <rPr>
            <b/>
            <sz val="9"/>
            <color indexed="81"/>
            <rFont val="Tahoma"/>
            <family val="2"/>
          </rPr>
          <t>Jan Mertens:</t>
        </r>
        <r>
          <rPr>
            <sz val="9"/>
            <color indexed="81"/>
            <rFont val="Tahoma"/>
            <family val="2"/>
          </rPr>
          <t xml:space="preserve">
This is the time of departure as seen on the clock on the video, usually in the left top corner. The hour is filled in automatically, minutes and seconds have to be filled in manually. If the hour is not the same as calculated, change it manually by overriding the fomula.</t>
        </r>
      </text>
    </comment>
    <comment ref="X2" authorId="0" shapeId="0" xr:uid="{00000000-0006-0000-0000-000008000000}">
      <text>
        <r>
          <rPr>
            <b/>
            <sz val="9"/>
            <color indexed="81"/>
            <rFont val="Tahoma"/>
            <family val="2"/>
          </rPr>
          <t>Jan Mertens:</t>
        </r>
        <r>
          <rPr>
            <sz val="9"/>
            <color indexed="81"/>
            <rFont val="Tahoma"/>
            <family val="2"/>
          </rPr>
          <t xml:space="preserve">
Here you fill in the visitor species. If you use a Morphospecies table, add any newly observed morphospecies there, then select it from the dropdown table here.</t>
        </r>
      </text>
    </comment>
    <comment ref="Y2" authorId="0" shapeId="0" xr:uid="{00000000-0006-0000-0000-000009000000}">
      <text>
        <r>
          <rPr>
            <b/>
            <sz val="9"/>
            <color indexed="81"/>
            <rFont val="Tahoma"/>
            <family val="2"/>
          </rPr>
          <t>Jan Mertens:</t>
        </r>
        <r>
          <rPr>
            <sz val="9"/>
            <color indexed="81"/>
            <rFont val="Tahoma"/>
            <family val="2"/>
          </rPr>
          <t xml:space="preserve">
If you use the morphospecies table, this will be filled in automatically.</t>
        </r>
      </text>
    </comment>
    <comment ref="Z2" authorId="0" shapeId="0" xr:uid="{00000000-0006-0000-0000-00000A000000}">
      <text>
        <r>
          <rPr>
            <b/>
            <sz val="9"/>
            <color indexed="81"/>
            <rFont val="Tahoma"/>
            <family val="2"/>
          </rPr>
          <t>Jan Mertens:</t>
        </r>
        <r>
          <rPr>
            <sz val="9"/>
            <color indexed="81"/>
            <rFont val="Tahoma"/>
            <family val="2"/>
          </rPr>
          <t xml:space="preserve">
If you use the morphospecies table, this will be filled in automatically.</t>
        </r>
      </text>
    </comment>
    <comment ref="AA2" authorId="0" shapeId="0" xr:uid="{00000000-0006-0000-0000-00000B000000}">
      <text>
        <r>
          <rPr>
            <b/>
            <sz val="9"/>
            <color indexed="81"/>
            <rFont val="Tahoma"/>
            <family val="2"/>
          </rPr>
          <t>Jan Mertens:</t>
        </r>
        <r>
          <rPr>
            <sz val="9"/>
            <color indexed="81"/>
            <rFont val="Tahoma"/>
            <family val="2"/>
          </rPr>
          <t xml:space="preserve">
This column will check if the time spent on the actions equals the total duration of the visit, if not, it will show up red.</t>
        </r>
      </text>
    </comment>
    <comment ref="AB2" authorId="1" shapeId="0" xr:uid="{00000000-0006-0000-0000-00000C000000}">
      <text>
        <r>
          <rPr>
            <b/>
            <sz val="9"/>
            <color indexed="81"/>
            <rFont val="Tahoma"/>
            <family val="2"/>
            <charset val="238"/>
          </rPr>
          <t>JANECEK:</t>
        </r>
        <r>
          <rPr>
            <sz val="9"/>
            <color indexed="81"/>
            <rFont val="Tahoma"/>
            <family val="2"/>
            <charset val="238"/>
          </rPr>
          <t xml:space="preserve">
i.e. number of flowers from which was taken reward (or from which visitor want to take) </t>
        </r>
      </text>
    </comment>
    <comment ref="AI2" authorId="0" shapeId="0" xr:uid="{00000000-0006-0000-0000-000010000000}">
      <text>
        <r>
          <rPr>
            <b/>
            <sz val="9"/>
            <color indexed="81"/>
            <rFont val="Tahoma"/>
            <family val="2"/>
          </rPr>
          <t>Jan Mertens:</t>
        </r>
        <r>
          <rPr>
            <sz val="9"/>
            <color indexed="81"/>
            <rFont val="Tahoma"/>
            <family val="2"/>
          </rPr>
          <t xml:space="preserve">
If present, enter 1, otherwise leave blank</t>
        </r>
      </text>
    </comment>
    <comment ref="AJ2" authorId="0" shapeId="0" xr:uid="{00000000-0006-0000-0000-000011000000}">
      <text>
        <r>
          <rPr>
            <b/>
            <sz val="9"/>
            <color indexed="81"/>
            <rFont val="Tahoma"/>
            <family val="2"/>
          </rPr>
          <t>Jan Mertens:</t>
        </r>
        <r>
          <rPr>
            <sz val="9"/>
            <color indexed="81"/>
            <rFont val="Tahoma"/>
            <family val="2"/>
          </rPr>
          <t xml:space="preserve">
If present, enter 1, otherwise leave blank</t>
        </r>
      </text>
    </comment>
    <comment ref="AK2" authorId="0" shapeId="0" xr:uid="{00000000-0006-0000-0000-000013000000}">
      <text>
        <r>
          <rPr>
            <b/>
            <sz val="9"/>
            <color indexed="81"/>
            <rFont val="Tahoma"/>
            <family val="2"/>
          </rPr>
          <t>Jan Mertens:</t>
        </r>
        <r>
          <rPr>
            <sz val="9"/>
            <color indexed="81"/>
            <rFont val="Tahoma"/>
            <family val="2"/>
          </rPr>
          <t xml:space="preserve">
(e.g. petals, sepals)
If present, enter 1, otherwise leave blank</t>
        </r>
      </text>
    </comment>
    <comment ref="AM2" authorId="1" shapeId="0" xr:uid="{00000000-0006-0000-0000-000014000000}">
      <text>
        <r>
          <rPr>
            <b/>
            <sz val="9"/>
            <color indexed="81"/>
            <rFont val="Tahoma"/>
            <family val="2"/>
            <charset val="238"/>
          </rPr>
          <t>JANECEK:</t>
        </r>
        <r>
          <rPr>
            <sz val="9"/>
            <color indexed="81"/>
            <rFont val="Tahoma"/>
            <family val="2"/>
            <charset val="238"/>
          </rPr>
          <t xml:space="preserve">
Visitor creates holes in the flower to achieve the nectar (i.e. does not enter flower  legitimely)</t>
        </r>
      </text>
    </comment>
    <comment ref="AN2" authorId="0" shapeId="0" xr:uid="{00000000-0006-0000-0000-000016000000}">
      <text>
        <r>
          <rPr>
            <b/>
            <sz val="9"/>
            <color indexed="81"/>
            <rFont val="Tahoma"/>
            <family val="2"/>
          </rPr>
          <t>Jan Mertens:</t>
        </r>
        <r>
          <rPr>
            <sz val="9"/>
            <color indexed="81"/>
            <rFont val="Tahoma"/>
            <family val="2"/>
          </rPr>
          <t xml:space="preserve">
If present, enter 1, otherwise leave blank
</t>
        </r>
      </text>
    </comment>
    <comment ref="AP2" authorId="0" shapeId="0" xr:uid="{00000000-0006-0000-0000-000017000000}">
      <text>
        <r>
          <rPr>
            <b/>
            <sz val="9"/>
            <color indexed="81"/>
            <rFont val="Tahoma"/>
            <family val="2"/>
          </rPr>
          <t>Jan Mertens:</t>
        </r>
        <r>
          <rPr>
            <sz val="9"/>
            <color indexed="81"/>
            <rFont val="Tahoma"/>
            <family val="2"/>
          </rPr>
          <t xml:space="preserve">
If present, enter 1, otherwise leave blank</t>
        </r>
      </text>
    </comment>
    <comment ref="A3" authorId="0" shapeId="0" xr:uid="{00000000-0006-0000-0000-000018000000}">
      <text>
        <r>
          <rPr>
            <b/>
            <sz val="9"/>
            <color indexed="81"/>
            <rFont val="Tahoma"/>
            <family val="2"/>
          </rPr>
          <t>Jan Mertens:</t>
        </r>
        <r>
          <rPr>
            <sz val="9"/>
            <color indexed="81"/>
            <rFont val="Tahoma"/>
            <family val="2"/>
          </rPr>
          <t xml:space="preserve">
Fill in date, up to the minute on which the recording started</t>
        </r>
      </text>
    </comment>
    <comment ref="G3" authorId="0" shapeId="0" xr:uid="{00000000-0006-0000-0000-000019000000}">
      <text>
        <r>
          <rPr>
            <b/>
            <sz val="9"/>
            <color indexed="81"/>
            <rFont val="Tahoma"/>
            <family val="2"/>
          </rPr>
          <t>Jan Mertens:</t>
        </r>
        <r>
          <rPr>
            <sz val="9"/>
            <color indexed="81"/>
            <rFont val="Tahoma"/>
            <family val="2"/>
          </rPr>
          <t xml:space="preserve">
Files were always split in sections per hour, 30 minutes (so two sections) or 15 minutes (four sections), or 10 minutes (6 sections). Fill the starting minute of these sections here. Leave blank what is not used.</t>
        </r>
      </text>
    </comment>
    <comment ref="J3" authorId="0" shapeId="0" xr:uid="{00000000-0006-0000-0000-00001A000000}">
      <text>
        <r>
          <rPr>
            <b/>
            <sz val="9"/>
            <color indexed="81"/>
            <rFont val="Tahoma"/>
            <family val="2"/>
          </rPr>
          <t>Jan Mertens:</t>
        </r>
        <r>
          <rPr>
            <sz val="9"/>
            <color indexed="81"/>
            <rFont val="Tahoma"/>
            <family val="2"/>
          </rPr>
          <t xml:space="preserve">
Fill in plant genus</t>
        </r>
      </text>
    </comment>
    <comment ref="K3" authorId="0" shapeId="0" xr:uid="{00000000-0006-0000-0000-00001B000000}">
      <text>
        <r>
          <rPr>
            <b/>
            <sz val="9"/>
            <color indexed="81"/>
            <rFont val="Tahoma"/>
            <family val="2"/>
          </rPr>
          <t>Jan Mertens:</t>
        </r>
        <r>
          <rPr>
            <sz val="9"/>
            <color indexed="81"/>
            <rFont val="Tahoma"/>
            <family val="2"/>
          </rPr>
          <t xml:space="preserve">
Fill in plant species</t>
        </r>
      </text>
    </comment>
    <comment ref="L3" authorId="0" shapeId="0" xr:uid="{00000000-0006-0000-0000-00001C000000}">
      <text>
        <r>
          <rPr>
            <b/>
            <sz val="9"/>
            <color indexed="81"/>
            <rFont val="Tahoma"/>
            <family val="2"/>
          </rPr>
          <t>Jan Mertens:</t>
        </r>
        <r>
          <rPr>
            <sz val="9"/>
            <color indexed="81"/>
            <rFont val="Tahoma"/>
            <family val="2"/>
          </rPr>
          <t xml:space="preserve">
Fill in the number of the plant, usually used to separate several individuals of the same species</t>
        </r>
      </text>
    </comment>
    <comment ref="M3" authorId="0" shapeId="0" xr:uid="{00000000-0006-0000-0000-00001D000000}">
      <text>
        <r>
          <rPr>
            <b/>
            <sz val="9"/>
            <color indexed="81"/>
            <rFont val="Tahoma"/>
            <family val="2"/>
          </rPr>
          <t>Jan Mertens:</t>
        </r>
        <r>
          <rPr>
            <sz val="9"/>
            <color indexed="81"/>
            <rFont val="Tahoma"/>
            <family val="2"/>
          </rPr>
          <t xml:space="preserve">
Number of male flowers observed</t>
        </r>
      </text>
    </comment>
    <comment ref="N3" authorId="0" shapeId="0" xr:uid="{00000000-0006-0000-0000-00001E000000}">
      <text>
        <r>
          <rPr>
            <b/>
            <sz val="9"/>
            <color indexed="81"/>
            <rFont val="Tahoma"/>
            <family val="2"/>
          </rPr>
          <t>Jan Mertens:</t>
        </r>
        <r>
          <rPr>
            <sz val="9"/>
            <color indexed="81"/>
            <rFont val="Tahoma"/>
            <family val="2"/>
          </rPr>
          <t xml:space="preserve">
Number of female flowers observed</t>
        </r>
      </text>
    </comment>
    <comment ref="P3" authorId="0" shapeId="0" xr:uid="{00000000-0006-0000-0000-00001F000000}">
      <text>
        <r>
          <rPr>
            <b/>
            <sz val="9"/>
            <color indexed="81"/>
            <rFont val="Tahoma"/>
            <family val="2"/>
          </rPr>
          <t>Jan Mertens:</t>
        </r>
        <r>
          <rPr>
            <sz val="9"/>
            <color indexed="81"/>
            <rFont val="Tahoma"/>
            <family val="2"/>
          </rPr>
          <t xml:space="preserve">
Will automatically be set to '1' once you have entered seconds in column F</t>
        </r>
      </text>
    </comment>
    <comment ref="G9" authorId="0" shapeId="0" xr:uid="{00000000-0006-0000-0000-000020000000}">
      <text>
        <r>
          <rPr>
            <b/>
            <sz val="9"/>
            <color indexed="81"/>
            <rFont val="Tahoma"/>
            <family val="2"/>
          </rPr>
          <t>Jan Mertens:</t>
        </r>
        <r>
          <rPr>
            <sz val="9"/>
            <color indexed="81"/>
            <rFont val="Tahoma"/>
            <family val="2"/>
          </rPr>
          <t xml:space="preserve">
This is to correct for the seconds. Here you fill the first second you see when the video starts. This could vary during the day due to small errors by the camera, that's fine.</t>
        </r>
      </text>
    </comment>
  </commentList>
</comments>
</file>

<file path=xl/sharedStrings.xml><?xml version="1.0" encoding="utf-8"?>
<sst xmlns="http://schemas.openxmlformats.org/spreadsheetml/2006/main" count="897" uniqueCount="611">
  <si>
    <t>INSECT ORDER</t>
  </si>
  <si>
    <t>NAME USED</t>
  </si>
  <si>
    <t>PICTURE 1</t>
  </si>
  <si>
    <t>PICTURE 2</t>
  </si>
  <si>
    <t>PICTURE 3</t>
  </si>
  <si>
    <t>RECORDINGS</t>
  </si>
  <si>
    <t>DESCRIPTION</t>
  </si>
  <si>
    <t>*Unknown*</t>
  </si>
  <si>
    <t>Something small</t>
  </si>
  <si>
    <t>Everything too small to be identified up to order level goes here</t>
  </si>
  <si>
    <t>TIME</t>
  </si>
  <si>
    <t>FILES</t>
  </si>
  <si>
    <t>PLANT ID</t>
  </si>
  <si>
    <t>VISITORS (1)</t>
  </si>
  <si>
    <t>VISITOR BEHAVIOUR (1)</t>
  </si>
  <si>
    <t>CONTACT (1)</t>
  </si>
  <si>
    <t>Year</t>
  </si>
  <si>
    <t>Month</t>
  </si>
  <si>
    <t>Day</t>
  </si>
  <si>
    <t>Hour</t>
  </si>
  <si>
    <t>Min</t>
  </si>
  <si>
    <t>Sec</t>
  </si>
  <si>
    <t>##</t>
  </si>
  <si>
    <t>Video file name</t>
  </si>
  <si>
    <t>Video record present</t>
  </si>
  <si>
    <t>Plant Genus</t>
  </si>
  <si>
    <t>Plant Species</t>
  </si>
  <si>
    <t>Plant Number</t>
  </si>
  <si>
    <t>Number of observed flowers (M | F)</t>
  </si>
  <si>
    <t>Multiplier</t>
  </si>
  <si>
    <t>Visitor arrival</t>
  </si>
  <si>
    <t>Exact time of arrival</t>
  </si>
  <si>
    <t>T.o.A. in video file</t>
  </si>
  <si>
    <t>Total duration of visit (sec)</t>
  </si>
  <si>
    <t>Exact time of departure</t>
  </si>
  <si>
    <t>T.o.D. in video file</t>
  </si>
  <si>
    <t>Visitor species</t>
  </si>
  <si>
    <t xml:space="preserve">Insect order </t>
  </si>
  <si>
    <t>Sex</t>
  </si>
  <si>
    <t>Number of visited flowers (M | F)</t>
  </si>
  <si>
    <t>Feeding on pollen</t>
  </si>
  <si>
    <t xml:space="preserve">Feeding on nectar </t>
  </si>
  <si>
    <t>Feeding on floral parts</t>
  </si>
  <si>
    <t>Comment (visitor behaviour)</t>
  </si>
  <si>
    <t>Primary Robbing</t>
  </si>
  <si>
    <t>Contact with anthers</t>
  </si>
  <si>
    <t># flowers with anthers contacted</t>
  </si>
  <si>
    <t>Contact with stigma</t>
  </si>
  <si>
    <t># flowers with stigmas contacted</t>
  </si>
  <si>
    <t>Genus</t>
  </si>
  <si>
    <t>NA</t>
  </si>
  <si>
    <t>AciArv</t>
  </si>
  <si>
    <t>Acinos</t>
  </si>
  <si>
    <t>arvensis</t>
  </si>
  <si>
    <t>Lamiaceae</t>
  </si>
  <si>
    <t>AgrEup</t>
  </si>
  <si>
    <t>Agrimonia</t>
  </si>
  <si>
    <t>eupatoria</t>
  </si>
  <si>
    <t>Rosaceae</t>
  </si>
  <si>
    <t>AchMil</t>
  </si>
  <si>
    <t>Achillea</t>
  </si>
  <si>
    <t>millefolium</t>
  </si>
  <si>
    <t>Asteraceae</t>
  </si>
  <si>
    <t>AllSch</t>
  </si>
  <si>
    <t>Allium</t>
  </si>
  <si>
    <t>schoenoprasum</t>
  </si>
  <si>
    <t>Amaryllidaceae</t>
  </si>
  <si>
    <t>AlyAly</t>
  </si>
  <si>
    <t>Alyssium</t>
  </si>
  <si>
    <t>alysoides</t>
  </si>
  <si>
    <t>Brassicaceae</t>
  </si>
  <si>
    <t>AnaArv</t>
  </si>
  <si>
    <t>Anagalis</t>
  </si>
  <si>
    <t>Primulaceae</t>
  </si>
  <si>
    <t>AntVul</t>
  </si>
  <si>
    <t>Anthyllis</t>
  </si>
  <si>
    <t>vulneraria</t>
  </si>
  <si>
    <t>Fabaceae</t>
  </si>
  <si>
    <t>AraTha</t>
  </si>
  <si>
    <t>Arabidopsis</t>
  </si>
  <si>
    <t>thaliana</t>
  </si>
  <si>
    <t>AraHir</t>
  </si>
  <si>
    <t>Arabis</t>
  </si>
  <si>
    <t>hirsuta</t>
  </si>
  <si>
    <t>AreSer</t>
  </si>
  <si>
    <t>Arenaria</t>
  </si>
  <si>
    <t>serpyllifolia</t>
  </si>
  <si>
    <t>Caryophyllaceae</t>
  </si>
  <si>
    <t>AspCyn</t>
  </si>
  <si>
    <t>Asperula</t>
  </si>
  <si>
    <t>cynanchica</t>
  </si>
  <si>
    <t>Rubiaceae</t>
  </si>
  <si>
    <t>AstGly</t>
  </si>
  <si>
    <t>Astragalus</t>
  </si>
  <si>
    <t>glycyphyllos</t>
  </si>
  <si>
    <t>BarAlp</t>
  </si>
  <si>
    <t>Bartsia</t>
  </si>
  <si>
    <t>alpina</t>
  </si>
  <si>
    <t>Orobanchaceae</t>
  </si>
  <si>
    <t>CamPat</t>
  </si>
  <si>
    <t>Campanula</t>
  </si>
  <si>
    <t>patula</t>
  </si>
  <si>
    <t>Campanulaceae</t>
  </si>
  <si>
    <t>CamRot</t>
  </si>
  <si>
    <t>rotundifolia</t>
  </si>
  <si>
    <t>CapBur</t>
  </si>
  <si>
    <t>Capsella</t>
  </si>
  <si>
    <t>bursa-pastoris</t>
  </si>
  <si>
    <t>CenSca</t>
  </si>
  <si>
    <t>Centaurea</t>
  </si>
  <si>
    <t>scabiosa</t>
  </si>
  <si>
    <t>CenEry</t>
  </si>
  <si>
    <t>Centaurium</t>
  </si>
  <si>
    <t>erythraea</t>
  </si>
  <si>
    <t>Gentianaceae</t>
  </si>
  <si>
    <t>CerArv</t>
  </si>
  <si>
    <t>Cerastium</t>
  </si>
  <si>
    <t>arvense</t>
  </si>
  <si>
    <t>CerGlo</t>
  </si>
  <si>
    <t>glomeratum</t>
  </si>
  <si>
    <t>CerGlu</t>
  </si>
  <si>
    <t>glutinosum</t>
  </si>
  <si>
    <t>CerHol</t>
  </si>
  <si>
    <t>holosteoides</t>
  </si>
  <si>
    <t>ConArv</t>
  </si>
  <si>
    <t>Convolvulus</t>
  </si>
  <si>
    <t>Convolvulaceae</t>
  </si>
  <si>
    <t>CorSue</t>
  </si>
  <si>
    <t>Cornus</t>
  </si>
  <si>
    <t>suecica</t>
  </si>
  <si>
    <t>Cornaceae</t>
  </si>
  <si>
    <t>CorVar</t>
  </si>
  <si>
    <t>Coronilla</t>
  </si>
  <si>
    <t>varia</t>
  </si>
  <si>
    <t>CynOff</t>
  </si>
  <si>
    <t>Cynoglossum</t>
  </si>
  <si>
    <t>officinale</t>
  </si>
  <si>
    <t>Boraginaceae</t>
  </si>
  <si>
    <t>DauCar</t>
  </si>
  <si>
    <t>Daucus</t>
  </si>
  <si>
    <t>carota</t>
  </si>
  <si>
    <t>Apiaceae</t>
  </si>
  <si>
    <t>DesSop</t>
  </si>
  <si>
    <t>Descurainia</t>
  </si>
  <si>
    <t>sophia</t>
  </si>
  <si>
    <t>DiaDel</t>
  </si>
  <si>
    <t>Dianthus</t>
  </si>
  <si>
    <t>deltoides</t>
  </si>
  <si>
    <t>EchVul</t>
  </si>
  <si>
    <t>Echium</t>
  </si>
  <si>
    <t>vulgare</t>
  </si>
  <si>
    <t>EriAnn</t>
  </si>
  <si>
    <t>Erigeron</t>
  </si>
  <si>
    <t>annuus</t>
  </si>
  <si>
    <t>EryDur</t>
  </si>
  <si>
    <t>Erysimum</t>
  </si>
  <si>
    <t>durum</t>
  </si>
  <si>
    <t>EupCyp</t>
  </si>
  <si>
    <t>Euphorbia</t>
  </si>
  <si>
    <t>cyparissias</t>
  </si>
  <si>
    <t>Euphorbiaceae</t>
  </si>
  <si>
    <t>EupHel</t>
  </si>
  <si>
    <t>helioscopia</t>
  </si>
  <si>
    <t>FilUlm</t>
  </si>
  <si>
    <t>Filipendula</t>
  </si>
  <si>
    <t>ulmaria</t>
  </si>
  <si>
    <t>FraVir</t>
  </si>
  <si>
    <t>Fragaria</t>
  </si>
  <si>
    <t>viridis</t>
  </si>
  <si>
    <t>GalAlb</t>
  </si>
  <si>
    <t>Galium</t>
  </si>
  <si>
    <t>album</t>
  </si>
  <si>
    <t>GalVer</t>
  </si>
  <si>
    <t>verum</t>
  </si>
  <si>
    <t>GerPus</t>
  </si>
  <si>
    <t>Geranium</t>
  </si>
  <si>
    <t>pusillum</t>
  </si>
  <si>
    <t>Geraniaceae</t>
  </si>
  <si>
    <t>GerSyl</t>
  </si>
  <si>
    <t>sylvaticum</t>
  </si>
  <si>
    <t>GeuRiv</t>
  </si>
  <si>
    <t>Geum</t>
  </si>
  <si>
    <t>rivale</t>
  </si>
  <si>
    <t>GleHed</t>
  </si>
  <si>
    <t>Glechoma</t>
  </si>
  <si>
    <t>hederacea</t>
  </si>
  <si>
    <t>GymCon</t>
  </si>
  <si>
    <t>Gymnadenia</t>
  </si>
  <si>
    <t>conopsea</t>
  </si>
  <si>
    <t>Orchidaceae</t>
  </si>
  <si>
    <t>HieSpp</t>
  </si>
  <si>
    <t>Hieracium</t>
  </si>
  <si>
    <t>spp</t>
  </si>
  <si>
    <t>HypPer</t>
  </si>
  <si>
    <t>Hypericum</t>
  </si>
  <si>
    <t>perforatum</t>
  </si>
  <si>
    <t>Hypericaceae</t>
  </si>
  <si>
    <t>KnaArv</t>
  </si>
  <si>
    <t>Knautia</t>
  </si>
  <si>
    <t>Caprifoliaceae</t>
  </si>
  <si>
    <t>LamPur</t>
  </si>
  <si>
    <t>Lamium</t>
  </si>
  <si>
    <t>purpureus</t>
  </si>
  <si>
    <t>LatPra</t>
  </si>
  <si>
    <t>Lathyrus</t>
  </si>
  <si>
    <t>pratensis</t>
  </si>
  <si>
    <t>LatTub</t>
  </si>
  <si>
    <t>tuberosus</t>
  </si>
  <si>
    <t>LepCam</t>
  </si>
  <si>
    <t>Lepidium</t>
  </si>
  <si>
    <t>campestre</t>
  </si>
  <si>
    <t>LeuAlb</t>
  </si>
  <si>
    <t>Leucanthemum</t>
  </si>
  <si>
    <t>LinBor</t>
  </si>
  <si>
    <t>Linnaea</t>
  </si>
  <si>
    <t>borealis</t>
  </si>
  <si>
    <t>LinCat</t>
  </si>
  <si>
    <t>Linum</t>
  </si>
  <si>
    <t>catharticum</t>
  </si>
  <si>
    <t>Linaceae</t>
  </si>
  <si>
    <t>LisCor</t>
  </si>
  <si>
    <t>Listera</t>
  </si>
  <si>
    <t>cordata</t>
  </si>
  <si>
    <t>LotCor</t>
  </si>
  <si>
    <t>Lotus</t>
  </si>
  <si>
    <t>corniculatus</t>
  </si>
  <si>
    <t>MalSpp</t>
  </si>
  <si>
    <t>Malus</t>
  </si>
  <si>
    <t>spp.</t>
  </si>
  <si>
    <t>MedFal</t>
  </si>
  <si>
    <t>Medicago</t>
  </si>
  <si>
    <t>falcata</t>
  </si>
  <si>
    <t>MedLup</t>
  </si>
  <si>
    <t>lupulina</t>
  </si>
  <si>
    <t>MelOff</t>
  </si>
  <si>
    <t>Melilotus</t>
  </si>
  <si>
    <t>officinalis</t>
  </si>
  <si>
    <t>MelSyl</t>
  </si>
  <si>
    <t>Melanpyrum</t>
  </si>
  <si>
    <t>MyoArv</t>
  </si>
  <si>
    <t>Myosotis</t>
  </si>
  <si>
    <t>MyoPar</t>
  </si>
  <si>
    <t>parsiflora</t>
  </si>
  <si>
    <t>MyoRam</t>
  </si>
  <si>
    <t>ramosissima</t>
  </si>
  <si>
    <t>ParPal</t>
  </si>
  <si>
    <t>Parnassia</t>
  </si>
  <si>
    <t>palustris</t>
  </si>
  <si>
    <t>Celastraceae</t>
  </si>
  <si>
    <t>PinVul</t>
  </si>
  <si>
    <t>Pinguicula</t>
  </si>
  <si>
    <t>vulgaris</t>
  </si>
  <si>
    <t>Lentibulariaceae</t>
  </si>
  <si>
    <t>PolVul</t>
  </si>
  <si>
    <t>Polygala</t>
  </si>
  <si>
    <t>Polygalaceae</t>
  </si>
  <si>
    <t>PolViv</t>
  </si>
  <si>
    <t>Polygonum</t>
  </si>
  <si>
    <t>viviparum</t>
  </si>
  <si>
    <t>Polygonaceae</t>
  </si>
  <si>
    <t>PotArg</t>
  </si>
  <si>
    <t>Potentilla</t>
  </si>
  <si>
    <t>argentea</t>
  </si>
  <si>
    <t>PotHep</t>
  </si>
  <si>
    <t>heptaphylla</t>
  </si>
  <si>
    <t>PotPal</t>
  </si>
  <si>
    <t>PotRep</t>
  </si>
  <si>
    <t>reptans</t>
  </si>
  <si>
    <t>PotVer</t>
  </si>
  <si>
    <t>verna</t>
  </si>
  <si>
    <t>PruSpi</t>
  </si>
  <si>
    <t>Prunus</t>
  </si>
  <si>
    <t>spinosa</t>
  </si>
  <si>
    <t>PyrMin</t>
  </si>
  <si>
    <t>Pyrola</t>
  </si>
  <si>
    <t>minor</t>
  </si>
  <si>
    <t>Ericaceae</t>
  </si>
  <si>
    <t>PyrRot</t>
  </si>
  <si>
    <t>PyrPyr</t>
  </si>
  <si>
    <t>Pyrus</t>
  </si>
  <si>
    <t>pyraster</t>
  </si>
  <si>
    <t>RanAcr</t>
  </si>
  <si>
    <t>Ranunculus</t>
  </si>
  <si>
    <t>acris</t>
  </si>
  <si>
    <t>Ranunculaceae</t>
  </si>
  <si>
    <t>RanBul</t>
  </si>
  <si>
    <t>bulbifera</t>
  </si>
  <si>
    <t>RubSpp</t>
  </si>
  <si>
    <t>Rubus</t>
  </si>
  <si>
    <t>RosCan</t>
  </si>
  <si>
    <t>Rosa</t>
  </si>
  <si>
    <t>canina</t>
  </si>
  <si>
    <t>RosSpp</t>
  </si>
  <si>
    <t>SalPra</t>
  </si>
  <si>
    <t>Salvia</t>
  </si>
  <si>
    <t>SanMin</t>
  </si>
  <si>
    <t>Sanguisorba</t>
  </si>
  <si>
    <t>SauAlp</t>
  </si>
  <si>
    <t>Saussurea</t>
  </si>
  <si>
    <t>SaxAiz</t>
  </si>
  <si>
    <t>Saxifraga</t>
  </si>
  <si>
    <t>aizoides</t>
  </si>
  <si>
    <t>Saxifragaceae</t>
  </si>
  <si>
    <t>SenVul</t>
  </si>
  <si>
    <t>Senecio</t>
  </si>
  <si>
    <t>SilLat</t>
  </si>
  <si>
    <t>Silene</t>
  </si>
  <si>
    <t>latifolia</t>
  </si>
  <si>
    <t>SilVul</t>
  </si>
  <si>
    <t>SolVir</t>
  </si>
  <si>
    <t>Solidago</t>
  </si>
  <si>
    <t>virgaurea</t>
  </si>
  <si>
    <t>SteGra</t>
  </si>
  <si>
    <t>Stellaria</t>
  </si>
  <si>
    <t>graminea</t>
  </si>
  <si>
    <t>SteMed</t>
  </si>
  <si>
    <t>media</t>
  </si>
  <si>
    <t>TarRud</t>
  </si>
  <si>
    <t>Taraxacum</t>
  </si>
  <si>
    <t>sect. ruderalia</t>
  </si>
  <si>
    <t>ThlArv</t>
  </si>
  <si>
    <t>Thlaspi</t>
  </si>
  <si>
    <t>TriCam</t>
  </si>
  <si>
    <t>Trifolium</t>
  </si>
  <si>
    <t>TriDub</t>
  </si>
  <si>
    <t>dubium</t>
  </si>
  <si>
    <t>TriMar</t>
  </si>
  <si>
    <t>Tripleurospermum</t>
  </si>
  <si>
    <t>maritimum</t>
  </si>
  <si>
    <t>TriMed</t>
  </si>
  <si>
    <t>medium</t>
  </si>
  <si>
    <t>TriPra</t>
  </si>
  <si>
    <t>pratense</t>
  </si>
  <si>
    <t>TriRep</t>
  </si>
  <si>
    <t>repens</t>
  </si>
  <si>
    <t>VacVit</t>
  </si>
  <si>
    <t>Vaccinium</t>
  </si>
  <si>
    <t>vitis-ideae</t>
  </si>
  <si>
    <t>VerArv</t>
  </si>
  <si>
    <t>Veronica</t>
  </si>
  <si>
    <t>Plantaginaceae</t>
  </si>
  <si>
    <t>VerCha</t>
  </si>
  <si>
    <t>chamaedrys</t>
  </si>
  <si>
    <t>VerPer</t>
  </si>
  <si>
    <t>persica</t>
  </si>
  <si>
    <t>VerPro</t>
  </si>
  <si>
    <t>prostrata</t>
  </si>
  <si>
    <t>VerSer</t>
  </si>
  <si>
    <t>VioArv</t>
  </si>
  <si>
    <t>Viola</t>
  </si>
  <si>
    <t>Violaceae</t>
  </si>
  <si>
    <t>VioEpi</t>
  </si>
  <si>
    <t>epipsila</t>
  </si>
  <si>
    <t>VicAng</t>
  </si>
  <si>
    <t>Vicia</t>
  </si>
  <si>
    <t>angustifolia</t>
  </si>
  <si>
    <t>VicCra</t>
  </si>
  <si>
    <t>cracca</t>
  </si>
  <si>
    <t>VicHir</t>
  </si>
  <si>
    <t>VicVel</t>
  </si>
  <si>
    <t>velosa</t>
  </si>
  <si>
    <t>species</t>
  </si>
  <si>
    <t>Family</t>
  </si>
  <si>
    <t>Shorcut</t>
  </si>
  <si>
    <t>AllSta</t>
  </si>
  <si>
    <t>stamineum</t>
  </si>
  <si>
    <t>AnaFoe</t>
  </si>
  <si>
    <t>foemina</t>
  </si>
  <si>
    <t>AnaMor</t>
  </si>
  <si>
    <t xml:space="preserve">Anacamptis </t>
  </si>
  <si>
    <t>morio</t>
  </si>
  <si>
    <t>AnaPap</t>
  </si>
  <si>
    <t>papilionacea</t>
  </si>
  <si>
    <t>AnaSan</t>
  </si>
  <si>
    <t>Anacamptis</t>
  </si>
  <si>
    <t>sancta</t>
  </si>
  <si>
    <t>AndPol</t>
  </si>
  <si>
    <t>Andromeda</t>
  </si>
  <si>
    <t>polifolia</t>
  </si>
  <si>
    <t>AneCor</t>
  </si>
  <si>
    <t>Anemone</t>
  </si>
  <si>
    <t>coronaria</t>
  </si>
  <si>
    <t>AnePav</t>
  </si>
  <si>
    <t>pavonina</t>
  </si>
  <si>
    <t>AntDio</t>
  </si>
  <si>
    <t>Antennaria</t>
  </si>
  <si>
    <t>dioica</t>
  </si>
  <si>
    <t>AntRig</t>
  </si>
  <si>
    <t>Anthemis</t>
  </si>
  <si>
    <t>rigida</t>
  </si>
  <si>
    <t>AntSpp</t>
  </si>
  <si>
    <t>AspRam</t>
  </si>
  <si>
    <t>Asphodelus</t>
  </si>
  <si>
    <t>ramosus</t>
  </si>
  <si>
    <t>Asphodelaceae</t>
  </si>
  <si>
    <t>BelAnn</t>
  </si>
  <si>
    <t>Bellis</t>
  </si>
  <si>
    <t>annua</t>
  </si>
  <si>
    <t>BelLat</t>
  </si>
  <si>
    <t>Bellardia</t>
  </si>
  <si>
    <t>Orobanchiaceae</t>
  </si>
  <si>
    <t>BifTes</t>
  </si>
  <si>
    <t>Bifora</t>
  </si>
  <si>
    <t>testiculata</t>
  </si>
  <si>
    <t>BisDid</t>
  </si>
  <si>
    <t>Biscutella</t>
  </si>
  <si>
    <t>didyma</t>
  </si>
  <si>
    <t>CenMar</t>
  </si>
  <si>
    <t>CisCre</t>
  </si>
  <si>
    <t>Cistus</t>
  </si>
  <si>
    <t>creticus</t>
  </si>
  <si>
    <t>Cistaceae</t>
  </si>
  <si>
    <t>CisSal</t>
  </si>
  <si>
    <t>salviifolius</t>
  </si>
  <si>
    <t>CoeVir</t>
  </si>
  <si>
    <t>Coeloglossum</t>
  </si>
  <si>
    <t>viride</t>
  </si>
  <si>
    <t>CorTri</t>
  </si>
  <si>
    <t>Corallorhiza</t>
  </si>
  <si>
    <t>trifida</t>
  </si>
  <si>
    <t>CreSet</t>
  </si>
  <si>
    <t>Crepis</t>
  </si>
  <si>
    <t>setosa</t>
  </si>
  <si>
    <t>EchPla</t>
  </si>
  <si>
    <t>plantagineum</t>
  </si>
  <si>
    <t>EroBot</t>
  </si>
  <si>
    <t>Erodium</t>
  </si>
  <si>
    <t>botrys</t>
  </si>
  <si>
    <t>EupExi</t>
  </si>
  <si>
    <t>exigua</t>
  </si>
  <si>
    <t>EupPep</t>
  </si>
  <si>
    <t>peplus</t>
  </si>
  <si>
    <t>FicVer</t>
  </si>
  <si>
    <t>Ficaria</t>
  </si>
  <si>
    <t>FumAra</t>
  </si>
  <si>
    <t>Fumana</t>
  </si>
  <si>
    <t>arabica</t>
  </si>
  <si>
    <t>GerCol</t>
  </si>
  <si>
    <t>columbinum</t>
  </si>
  <si>
    <t>GerLuc</t>
  </si>
  <si>
    <t>lucidum</t>
  </si>
  <si>
    <t>GerMol</t>
  </si>
  <si>
    <t>molle</t>
  </si>
  <si>
    <t>GerPur</t>
  </si>
  <si>
    <t>purpureum</t>
  </si>
  <si>
    <t>HelAeg</t>
  </si>
  <si>
    <t>Helianthemum</t>
  </si>
  <si>
    <t>aegyptiacum</t>
  </si>
  <si>
    <t>HypAch</t>
  </si>
  <si>
    <t>Hypochaeris</t>
  </si>
  <si>
    <t>achyrophorus</t>
  </si>
  <si>
    <t>HypGla</t>
  </si>
  <si>
    <t>glabra</t>
  </si>
  <si>
    <t>LagCum</t>
  </si>
  <si>
    <t>Lagoecia</t>
  </si>
  <si>
    <t>cuminoides</t>
  </si>
  <si>
    <t>LavSto</t>
  </si>
  <si>
    <t>Lavandula</t>
  </si>
  <si>
    <t>stoechas</t>
  </si>
  <si>
    <t>LeoTub</t>
  </si>
  <si>
    <t>Leontodon</t>
  </si>
  <si>
    <t>LepSpi</t>
  </si>
  <si>
    <t>spinosum</t>
  </si>
  <si>
    <t>LinBie</t>
  </si>
  <si>
    <t>bienne</t>
  </si>
  <si>
    <t>LinPel</t>
  </si>
  <si>
    <t>Linaria</t>
  </si>
  <si>
    <t>pelisseriana</t>
  </si>
  <si>
    <t>LinTri</t>
  </si>
  <si>
    <t>trigynum</t>
  </si>
  <si>
    <t>LotCon</t>
  </si>
  <si>
    <t>conimbricensis</t>
  </si>
  <si>
    <t>LotSub</t>
  </si>
  <si>
    <t>subbiflorus</t>
  </si>
  <si>
    <t>MelPra</t>
  </si>
  <si>
    <t>Melampyrum</t>
  </si>
  <si>
    <t>MenTri</t>
  </si>
  <si>
    <t>Menyanthes</t>
  </si>
  <si>
    <t>trifoliata</t>
  </si>
  <si>
    <t>Menyanthaceae</t>
  </si>
  <si>
    <t>MoeMan</t>
  </si>
  <si>
    <t>Moenchia</t>
  </si>
  <si>
    <t>mantica</t>
  </si>
  <si>
    <t>MorSis</t>
  </si>
  <si>
    <t>Moraea</t>
  </si>
  <si>
    <t>sisyrynchium</t>
  </si>
  <si>
    <t>Iridaceae</t>
  </si>
  <si>
    <t>NeoLac</t>
  </si>
  <si>
    <t>Neotinea</t>
  </si>
  <si>
    <t>lactea</t>
  </si>
  <si>
    <t>OleEur</t>
  </si>
  <si>
    <t>Olea</t>
  </si>
  <si>
    <t>europea</t>
  </si>
  <si>
    <t>Oleaceae</t>
  </si>
  <si>
    <t>OrnCom</t>
  </si>
  <si>
    <t>Ornithopus</t>
  </si>
  <si>
    <t>compressus</t>
  </si>
  <si>
    <t>OrnMon</t>
  </si>
  <si>
    <t>Ornithogalum</t>
  </si>
  <si>
    <t>montanum</t>
  </si>
  <si>
    <t>Asparagaceae</t>
  </si>
  <si>
    <t>OrnPyr</t>
  </si>
  <si>
    <t>pyrenaicum</t>
  </si>
  <si>
    <t>OxyMic</t>
  </si>
  <si>
    <t>Oxycoccus</t>
  </si>
  <si>
    <t>microcarpus</t>
  </si>
  <si>
    <t>PedLap</t>
  </si>
  <si>
    <t>Pedicularis</t>
  </si>
  <si>
    <t>lapponica</t>
  </si>
  <si>
    <t>PedPal</t>
  </si>
  <si>
    <t>PetDub</t>
  </si>
  <si>
    <t>Petrorhagia</t>
  </si>
  <si>
    <t>dubia</t>
  </si>
  <si>
    <t>PhyCae</t>
  </si>
  <si>
    <t>Phyllodoce</t>
  </si>
  <si>
    <t>caerulea</t>
  </si>
  <si>
    <t>PinAlp</t>
  </si>
  <si>
    <t>PinVil</t>
  </si>
  <si>
    <t>vilosa</t>
  </si>
  <si>
    <t>PyrSpi</t>
  </si>
  <si>
    <t>RanPal</t>
  </si>
  <si>
    <t>paludosus</t>
  </si>
  <si>
    <t>RhoTom</t>
  </si>
  <si>
    <t>Rhododendron</t>
  </si>
  <si>
    <t>tomentosum</t>
  </si>
  <si>
    <t>RubCha</t>
  </si>
  <si>
    <t>chamaemorus</t>
  </si>
  <si>
    <t>SarSpi</t>
  </si>
  <si>
    <t>Sarcopoterium</t>
  </si>
  <si>
    <t>ScaPec</t>
  </si>
  <si>
    <t>Scandix</t>
  </si>
  <si>
    <t>pecten-veneris</t>
  </si>
  <si>
    <t>ScoSub</t>
  </si>
  <si>
    <t>Scorzonera</t>
  </si>
  <si>
    <t>sublanata</t>
  </si>
  <si>
    <t>Compositaceae</t>
  </si>
  <si>
    <t>SedHis</t>
  </si>
  <si>
    <t>Sedum</t>
  </si>
  <si>
    <t>hispanicum</t>
  </si>
  <si>
    <t>Crassulaceae</t>
  </si>
  <si>
    <t>SerBer</t>
  </si>
  <si>
    <t>Serapias</t>
  </si>
  <si>
    <t>bergonii</t>
  </si>
  <si>
    <t>SerCor</t>
  </si>
  <si>
    <t>cordigera</t>
  </si>
  <si>
    <t>SheArv</t>
  </si>
  <si>
    <t>Sherardia</t>
  </si>
  <si>
    <t>SidCur</t>
  </si>
  <si>
    <t>Sideritis</t>
  </si>
  <si>
    <t>curvidens</t>
  </si>
  <si>
    <t>SilCre</t>
  </si>
  <si>
    <t>cretica</t>
  </si>
  <si>
    <t>TarSpp</t>
  </si>
  <si>
    <t>TeeNud</t>
  </si>
  <si>
    <t>Teesdalia</t>
  </si>
  <si>
    <t>nudicaulis</t>
  </si>
  <si>
    <t>ThaAlp</t>
  </si>
  <si>
    <t>Thalictrum</t>
  </si>
  <si>
    <t>alpinum</t>
  </si>
  <si>
    <t>TofPus</t>
  </si>
  <si>
    <t>Tofieldia</t>
  </si>
  <si>
    <t>pusilla</t>
  </si>
  <si>
    <t>Tofieldiaceae</t>
  </si>
  <si>
    <t>TolUmb</t>
  </si>
  <si>
    <t>Tolpis</t>
  </si>
  <si>
    <t>umbellata</t>
  </si>
  <si>
    <t>TorApu</t>
  </si>
  <si>
    <t>Tordylium</t>
  </si>
  <si>
    <t>apulum</t>
  </si>
  <si>
    <t>TriChe</t>
  </si>
  <si>
    <t>cherleri</t>
  </si>
  <si>
    <t>TriEur</t>
  </si>
  <si>
    <t>Trientalis</t>
  </si>
  <si>
    <t>europaea</t>
  </si>
  <si>
    <t>Triglochin</t>
  </si>
  <si>
    <t>maritima</t>
  </si>
  <si>
    <t>Juncaginaceae</t>
  </si>
  <si>
    <t>TriNig</t>
  </si>
  <si>
    <t>nigrescens</t>
  </si>
  <si>
    <t>TriSte</t>
  </si>
  <si>
    <t>stellatum</t>
  </si>
  <si>
    <t>TriSub</t>
  </si>
  <si>
    <t>subterraneum</t>
  </si>
  <si>
    <t>TroEur</t>
  </si>
  <si>
    <t>Trollius</t>
  </si>
  <si>
    <t>europaeus</t>
  </si>
  <si>
    <t>TubGut</t>
  </si>
  <si>
    <t>Tuberaria</t>
  </si>
  <si>
    <t>guttata</t>
  </si>
  <si>
    <t>UroPic</t>
  </si>
  <si>
    <t>Urospermum</t>
  </si>
  <si>
    <t>picroides</t>
  </si>
  <si>
    <t>VacUli</t>
  </si>
  <si>
    <t>uliginosum</t>
  </si>
  <si>
    <t>ValTur</t>
  </si>
  <si>
    <t>Valerianella</t>
  </si>
  <si>
    <t>turgida</t>
  </si>
  <si>
    <t>VioBif</t>
  </si>
  <si>
    <t>biflora</t>
  </si>
  <si>
    <t>VioCan</t>
  </si>
  <si>
    <t>TrsMar</t>
  </si>
  <si>
    <t xml:space="preserve">Tolpis </t>
  </si>
  <si>
    <t>May</t>
  </si>
  <si>
    <t>bee</t>
  </si>
  <si>
    <t>Hymenoptera</t>
  </si>
  <si>
    <t>beetle</t>
  </si>
  <si>
    <t>Coleoptera</t>
  </si>
  <si>
    <t>Flower number</t>
  </si>
  <si>
    <t>Resting/walking</t>
  </si>
  <si>
    <t>Duration (sec)</t>
  </si>
  <si>
    <t>Flying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</si>
</sst>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00"/>
    <numFmt numFmtId="166" formatCode="[$-F400]h:mm:ss\ AM/PM"/>
  </numFmts>
  <fonts count="19" x14ac:knownFonts="1">
    <font>
      <sz val="11"/>
      <color theme="1"/>
      <name val="Calibri"/>
      <family val="2"/>
      <charset val="238"/>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charset val="238"/>
      <scheme val="minor"/>
    </font>
    <font>
      <b/>
      <sz val="11"/>
      <color theme="1"/>
      <name val="Calibri"/>
      <family val="2"/>
      <charset val="238"/>
      <scheme val="minor"/>
    </font>
    <font>
      <b/>
      <sz val="11"/>
      <name val="Calibri"/>
      <family val="2"/>
      <scheme val="minor"/>
    </font>
    <font>
      <sz val="11"/>
      <color rgb="FFC00000"/>
      <name val="Calibri"/>
      <family val="2"/>
      <scheme val="minor"/>
    </font>
    <font>
      <sz val="11"/>
      <color rgb="FFFFFF00"/>
      <name val="Calibri"/>
      <family val="2"/>
      <scheme val="minor"/>
    </font>
    <font>
      <i/>
      <sz val="11"/>
      <color theme="1"/>
      <name val="Calibri"/>
      <family val="2"/>
      <scheme val="minor"/>
    </font>
    <font>
      <b/>
      <sz val="11"/>
      <color rgb="FFFFFF00"/>
      <name val="Calibri"/>
      <family val="2"/>
      <scheme val="minor"/>
    </font>
    <font>
      <sz val="11"/>
      <color theme="0"/>
      <name val="Calibri"/>
      <family val="2"/>
      <charset val="238"/>
      <scheme val="minor"/>
    </font>
    <font>
      <b/>
      <sz val="9"/>
      <color indexed="81"/>
      <name val="Tahoma"/>
      <family val="2"/>
    </font>
    <font>
      <sz val="9"/>
      <color indexed="81"/>
      <name val="Tahoma"/>
      <family val="2"/>
    </font>
    <font>
      <b/>
      <sz val="9"/>
      <color indexed="81"/>
      <name val="Tahoma"/>
      <family val="2"/>
      <charset val="238"/>
    </font>
    <font>
      <sz val="9"/>
      <color indexed="81"/>
      <name val="Tahoma"/>
      <family val="2"/>
      <charset val="238"/>
    </font>
    <font>
      <sz val="11"/>
      <color rgb="FF000000"/>
      <name val="Calibri"/>
      <family val="2"/>
      <charset val="238"/>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8"/>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8" tint="0.59999389629810485"/>
        <bgColor indexed="64"/>
      </patternFill>
    </fill>
  </fills>
  <borders count="31">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theme="0"/>
      </left>
      <right style="medium">
        <color theme="0"/>
      </right>
      <top style="medium">
        <color theme="0"/>
      </top>
      <bottom style="medium">
        <color theme="0"/>
      </bottom>
      <diagonal/>
    </border>
    <border>
      <left style="thin">
        <color indexed="64"/>
      </left>
      <right style="thin">
        <color indexed="64"/>
      </right>
      <top style="thin">
        <color indexed="64"/>
      </top>
      <bottom style="medium">
        <color indexed="64"/>
      </bottom>
      <diagonal/>
    </border>
    <border>
      <left style="hair">
        <color indexed="64"/>
      </left>
      <right/>
      <top/>
      <bottom/>
      <diagonal/>
    </border>
  </borders>
  <cellStyleXfs count="2">
    <xf numFmtId="0" fontId="0" fillId="0" borderId="0"/>
    <xf numFmtId="0" fontId="6" fillId="0" borderId="0"/>
  </cellStyleXfs>
  <cellXfs count="149">
    <xf numFmtId="0" fontId="0" fillId="0" borderId="0" xfId="0"/>
    <xf numFmtId="0" fontId="4"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4" fillId="3" borderId="4" xfId="0" applyFont="1" applyFill="1" applyBorder="1" applyAlignment="1">
      <alignment horizontal="center" vertical="center"/>
    </xf>
    <xf numFmtId="0" fontId="3" fillId="5" borderId="7" xfId="0" applyFont="1" applyFill="1" applyBorder="1" applyAlignment="1">
      <alignment horizontal="center" vertical="center"/>
    </xf>
    <xf numFmtId="0" fontId="3" fillId="7" borderId="0" xfId="0" applyFont="1" applyFill="1" applyAlignment="1">
      <alignment horizontal="center" vertical="center"/>
    </xf>
    <xf numFmtId="0" fontId="4" fillId="0" borderId="0" xfId="0" applyFont="1" applyAlignment="1">
      <alignment horizontal="center" vertical="center"/>
    </xf>
    <xf numFmtId="0" fontId="4" fillId="2" borderId="8" xfId="0" applyFont="1" applyFill="1" applyBorder="1" applyAlignment="1">
      <alignment horizontal="center" vertical="center"/>
    </xf>
    <xf numFmtId="164" fontId="4" fillId="2" borderId="8" xfId="0" applyNumberFormat="1" applyFont="1" applyFill="1" applyBorder="1" applyAlignment="1">
      <alignment horizontal="center" vertical="center"/>
    </xf>
    <xf numFmtId="164" fontId="4" fillId="2" borderId="9" xfId="0" applyNumberFormat="1" applyFont="1" applyFill="1" applyBorder="1" applyAlignment="1">
      <alignment horizontal="center" vertical="center"/>
    </xf>
    <xf numFmtId="165" fontId="8" fillId="2" borderId="8" xfId="0" applyNumberFormat="1" applyFont="1" applyFill="1" applyBorder="1" applyAlignment="1">
      <alignment horizontal="center" vertical="center"/>
    </xf>
    <xf numFmtId="164" fontId="8" fillId="3" borderId="10" xfId="0" applyNumberFormat="1"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3" fillId="5" borderId="0" xfId="0" applyFont="1" applyFill="1" applyAlignment="1">
      <alignment horizontal="center" vertical="center" wrapText="1"/>
    </xf>
    <xf numFmtId="1" fontId="4" fillId="8" borderId="12" xfId="0" applyNumberFormat="1" applyFont="1" applyFill="1" applyBorder="1" applyAlignment="1">
      <alignment horizontal="center" vertical="center" wrapText="1"/>
    </xf>
    <xf numFmtId="166" fontId="4" fillId="8" borderId="12" xfId="0" applyNumberFormat="1"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3" fillId="7" borderId="0" xfId="0" applyFont="1" applyFill="1" applyAlignment="1">
      <alignment horizontal="center" vertical="center" wrapText="1"/>
    </xf>
    <xf numFmtId="0" fontId="4" fillId="10" borderId="12" xfId="0" applyFont="1" applyFill="1" applyBorder="1" applyAlignment="1">
      <alignment horizontal="center" vertical="center" wrapText="1"/>
    </xf>
    <xf numFmtId="0" fontId="4" fillId="11" borderId="12"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4" fillId="13" borderId="12" xfId="0" applyFont="1" applyFill="1" applyBorder="1" applyAlignment="1">
      <alignment horizontal="center" vertical="center" wrapText="1"/>
    </xf>
    <xf numFmtId="0" fontId="4" fillId="14" borderId="12" xfId="0" applyFont="1" applyFill="1" applyBorder="1" applyAlignment="1">
      <alignment horizontal="center" vertical="center" wrapText="1"/>
    </xf>
    <xf numFmtId="0" fontId="4" fillId="0" borderId="0" xfId="0" applyFont="1" applyAlignment="1">
      <alignment horizontal="center" vertical="center" wrapText="1"/>
    </xf>
    <xf numFmtId="0" fontId="0" fillId="9" borderId="18" xfId="0" applyFill="1" applyBorder="1" applyAlignment="1">
      <alignment horizontal="center" vertical="center"/>
    </xf>
    <xf numFmtId="0" fontId="0" fillId="9" borderId="7" xfId="0" applyFill="1" applyBorder="1" applyAlignment="1">
      <alignment horizontal="center" vertical="center"/>
    </xf>
    <xf numFmtId="164" fontId="0" fillId="9" borderId="7" xfId="0" applyNumberFormat="1" applyFill="1" applyBorder="1" applyAlignment="1">
      <alignment horizontal="center" vertical="center"/>
    </xf>
    <xf numFmtId="164" fontId="4" fillId="9" borderId="7" xfId="0" applyNumberFormat="1" applyFont="1" applyFill="1" applyBorder="1" applyAlignment="1">
      <alignment horizontal="center" vertical="center"/>
    </xf>
    <xf numFmtId="164" fontId="2" fillId="9" borderId="19" xfId="0" applyNumberFormat="1" applyFont="1" applyFill="1" applyBorder="1" applyAlignment="1">
      <alignment horizontal="center" vertical="center"/>
    </xf>
    <xf numFmtId="165" fontId="9" fillId="2" borderId="20" xfId="0" applyNumberFormat="1" applyFont="1" applyFill="1" applyBorder="1" applyAlignment="1">
      <alignment horizontal="center" vertical="center"/>
    </xf>
    <xf numFmtId="164" fontId="10" fillId="11" borderId="21" xfId="0" applyNumberFormat="1" applyFont="1" applyFill="1" applyBorder="1" applyAlignment="1">
      <alignment horizontal="center" vertical="center"/>
    </xf>
    <xf numFmtId="0" fontId="0" fillId="3" borderId="12" xfId="0" applyFill="1" applyBorder="1" applyAlignment="1">
      <alignment horizontal="center" vertical="center"/>
    </xf>
    <xf numFmtId="0" fontId="0" fillId="3" borderId="20" xfId="0" applyFill="1" applyBorder="1" applyAlignment="1">
      <alignment horizontal="center" vertical="center"/>
    </xf>
    <xf numFmtId="0" fontId="11" fillId="12" borderId="18" xfId="0" applyFont="1" applyFill="1" applyBorder="1" applyAlignment="1">
      <alignment horizontal="center" vertical="center"/>
    </xf>
    <xf numFmtId="0" fontId="11" fillId="12" borderId="7" xfId="0" applyFont="1" applyFill="1" applyBorder="1" applyAlignment="1">
      <alignment horizontal="center" vertical="center"/>
    </xf>
    <xf numFmtId="0" fontId="0" fillId="12" borderId="7" xfId="0" applyFill="1" applyBorder="1" applyAlignment="1">
      <alignment horizontal="center" vertical="center"/>
    </xf>
    <xf numFmtId="0" fontId="0" fillId="12" borderId="22" xfId="0" applyFill="1" applyBorder="1" applyAlignment="1">
      <alignment horizontal="center" vertical="center"/>
    </xf>
    <xf numFmtId="0" fontId="5" fillId="5" borderId="0" xfId="0" applyFont="1" applyFill="1" applyAlignment="1">
      <alignment horizontal="center" vertical="center"/>
    </xf>
    <xf numFmtId="1" fontId="0" fillId="15" borderId="23" xfId="0" applyNumberFormat="1" applyFill="1" applyBorder="1" applyAlignment="1">
      <alignment horizontal="center" vertical="center"/>
    </xf>
    <xf numFmtId="166" fontId="0" fillId="8" borderId="23" xfId="0" applyNumberFormat="1" applyFill="1" applyBorder="1" applyAlignment="1">
      <alignment horizontal="center" vertical="center"/>
    </xf>
    <xf numFmtId="0" fontId="0" fillId="8" borderId="23" xfId="0" applyFill="1" applyBorder="1" applyAlignment="1">
      <alignment horizontal="center" vertical="center"/>
    </xf>
    <xf numFmtId="164" fontId="0" fillId="8" borderId="23" xfId="0" applyNumberFormat="1" applyFill="1" applyBorder="1" applyAlignment="1">
      <alignment horizontal="center" vertical="center"/>
    </xf>
    <xf numFmtId="164" fontId="0" fillId="15" borderId="24" xfId="0" applyNumberFormat="1" applyFill="1" applyBorder="1" applyAlignment="1">
      <alignment horizontal="center" vertical="center"/>
    </xf>
    <xf numFmtId="164" fontId="0" fillId="15" borderId="23" xfId="0" applyNumberFormat="1" applyFill="1" applyBorder="1" applyAlignment="1">
      <alignment horizontal="center" vertical="center"/>
    </xf>
    <xf numFmtId="164" fontId="0" fillId="8" borderId="25" xfId="0" applyNumberFormat="1" applyFill="1" applyBorder="1" applyAlignment="1">
      <alignment horizontal="center" vertical="center"/>
    </xf>
    <xf numFmtId="0" fontId="0" fillId="15" borderId="23" xfId="0" applyFill="1" applyBorder="1" applyAlignment="1">
      <alignment horizontal="center" vertical="center"/>
    </xf>
    <xf numFmtId="0" fontId="5" fillId="7" borderId="0" xfId="0" applyFont="1" applyFill="1" applyAlignment="1">
      <alignment horizontal="center" vertical="center"/>
    </xf>
    <xf numFmtId="0" fontId="0" fillId="9" borderId="23" xfId="0" applyFill="1" applyBorder="1" applyAlignment="1">
      <alignment horizontal="center" vertical="center"/>
    </xf>
    <xf numFmtId="0" fontId="0" fillId="10" borderId="23" xfId="0" applyFill="1" applyBorder="1" applyAlignment="1">
      <alignment horizontal="center" vertical="center"/>
    </xf>
    <xf numFmtId="0" fontId="0" fillId="11" borderId="23" xfId="0" applyFill="1" applyBorder="1" applyAlignment="1">
      <alignment horizontal="left"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4" borderId="23" xfId="0" applyFill="1" applyBorder="1" applyAlignment="1">
      <alignment horizontal="center" vertical="center"/>
    </xf>
    <xf numFmtId="0" fontId="0" fillId="2" borderId="12" xfId="0" applyFill="1" applyBorder="1" applyAlignment="1">
      <alignment horizontal="center" vertical="center"/>
    </xf>
    <xf numFmtId="164" fontId="0" fillId="2" borderId="12" xfId="0" applyNumberFormat="1" applyFill="1" applyBorder="1" applyAlignment="1">
      <alignment horizontal="center" vertical="center"/>
    </xf>
    <xf numFmtId="164" fontId="4" fillId="2" borderId="12" xfId="0" applyNumberFormat="1" applyFont="1" applyFill="1" applyBorder="1" applyAlignment="1">
      <alignment horizontal="center" vertical="center"/>
    </xf>
    <xf numFmtId="164" fontId="2" fillId="2" borderId="16" xfId="0" applyNumberFormat="1" applyFont="1" applyFill="1" applyBorder="1" applyAlignment="1">
      <alignment horizontal="center" vertical="center"/>
    </xf>
    <xf numFmtId="165" fontId="9" fillId="2" borderId="24" xfId="0" applyNumberFormat="1" applyFont="1" applyFill="1" applyBorder="1" applyAlignment="1">
      <alignment horizontal="center" vertical="center"/>
    </xf>
    <xf numFmtId="164" fontId="10" fillId="11" borderId="26" xfId="0" applyNumberFormat="1" applyFont="1" applyFill="1" applyBorder="1" applyAlignment="1">
      <alignment horizontal="center" vertical="center"/>
    </xf>
    <xf numFmtId="0" fontId="0" fillId="3" borderId="23" xfId="0" applyFill="1" applyBorder="1" applyAlignment="1">
      <alignment horizontal="center" vertical="center"/>
    </xf>
    <xf numFmtId="0" fontId="0" fillId="3" borderId="25" xfId="0" applyFill="1" applyBorder="1" applyAlignment="1">
      <alignment horizontal="center" vertical="center"/>
    </xf>
    <xf numFmtId="0" fontId="11" fillId="4" borderId="12" xfId="0" applyFont="1" applyFill="1" applyBorder="1" applyAlignment="1">
      <alignment horizontal="center" vertical="center"/>
    </xf>
    <xf numFmtId="0" fontId="0" fillId="4" borderId="12" xfId="0" applyFill="1" applyBorder="1" applyAlignment="1">
      <alignment horizontal="center" vertical="center"/>
    </xf>
    <xf numFmtId="0" fontId="0" fillId="2" borderId="23" xfId="0" applyFill="1" applyBorder="1" applyAlignment="1">
      <alignment horizontal="center" vertical="center"/>
    </xf>
    <xf numFmtId="164" fontId="0" fillId="2" borderId="23" xfId="0" applyNumberFormat="1" applyFill="1" applyBorder="1" applyAlignment="1">
      <alignment horizontal="center" vertical="center"/>
    </xf>
    <xf numFmtId="164" fontId="4" fillId="2" borderId="23" xfId="0" applyNumberFormat="1" applyFont="1" applyFill="1" applyBorder="1" applyAlignment="1">
      <alignment horizontal="center" vertical="center"/>
    </xf>
    <xf numFmtId="164" fontId="2" fillId="2" borderId="24" xfId="0" applyNumberFormat="1" applyFont="1" applyFill="1" applyBorder="1" applyAlignment="1">
      <alignment horizontal="center" vertical="center"/>
    </xf>
    <xf numFmtId="0" fontId="11" fillId="4" borderId="23" xfId="0" applyFont="1" applyFill="1" applyBorder="1" applyAlignment="1">
      <alignment horizontal="center" vertical="center"/>
    </xf>
    <xf numFmtId="0" fontId="0" fillId="4" borderId="23" xfId="0" applyFill="1" applyBorder="1" applyAlignment="1">
      <alignment horizontal="center" vertical="center"/>
    </xf>
    <xf numFmtId="164" fontId="10" fillId="11" borderId="27" xfId="0" applyNumberFormat="1" applyFont="1" applyFill="1" applyBorder="1" applyAlignment="1">
      <alignment horizontal="center" vertical="center"/>
    </xf>
    <xf numFmtId="165" fontId="9" fillId="2" borderId="23" xfId="0" applyNumberFormat="1" applyFont="1" applyFill="1" applyBorder="1" applyAlignment="1">
      <alignment horizontal="center" vertical="center"/>
    </xf>
    <xf numFmtId="164" fontId="12" fillId="16" borderId="28" xfId="0" applyNumberFormat="1" applyFont="1" applyFill="1" applyBorder="1" applyAlignment="1">
      <alignment horizontal="center" vertical="center"/>
    </xf>
    <xf numFmtId="164" fontId="13" fillId="3" borderId="0" xfId="0" applyNumberFormat="1" applyFont="1" applyFill="1" applyAlignment="1">
      <alignment horizontal="center" vertical="center"/>
    </xf>
    <xf numFmtId="164" fontId="0" fillId="3" borderId="0" xfId="0" applyNumberFormat="1" applyFill="1" applyAlignment="1">
      <alignment horizontal="center" vertical="center"/>
    </xf>
    <xf numFmtId="0" fontId="0" fillId="11" borderId="23" xfId="0" quotePrefix="1" applyFill="1" applyBorder="1" applyAlignment="1">
      <alignment horizontal="left" vertical="center"/>
    </xf>
    <xf numFmtId="166" fontId="0" fillId="15" borderId="23" xfId="0" applyNumberFormat="1" applyFill="1" applyBorder="1" applyAlignment="1">
      <alignment horizontal="center" vertical="center"/>
    </xf>
    <xf numFmtId="0" fontId="0" fillId="2" borderId="29" xfId="0" applyFill="1" applyBorder="1" applyAlignment="1">
      <alignment horizontal="center" vertical="center"/>
    </xf>
    <xf numFmtId="164" fontId="0" fillId="2" borderId="29" xfId="0" applyNumberFormat="1" applyFill="1" applyBorder="1" applyAlignment="1">
      <alignment horizontal="center" vertical="center"/>
    </xf>
    <xf numFmtId="164" fontId="4" fillId="2" borderId="29"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5" fontId="9" fillId="2" borderId="29" xfId="0" applyNumberFormat="1" applyFont="1" applyFill="1" applyBorder="1" applyAlignment="1">
      <alignment horizontal="center" vertical="center"/>
    </xf>
    <xf numFmtId="164" fontId="0" fillId="3" borderId="1" xfId="0" applyNumberFormat="1" applyFill="1" applyBorder="1" applyAlignment="1">
      <alignment horizontal="center" vertical="center"/>
    </xf>
    <xf numFmtId="0" fontId="0" fillId="3" borderId="29" xfId="0" applyFill="1" applyBorder="1" applyAlignment="1">
      <alignment horizontal="center" vertical="center"/>
    </xf>
    <xf numFmtId="0" fontId="11" fillId="4" borderId="29" xfId="0" applyFont="1" applyFill="1" applyBorder="1" applyAlignment="1">
      <alignment horizontal="center" vertical="center"/>
    </xf>
    <xf numFmtId="0" fontId="0" fillId="4" borderId="29" xfId="0" applyFill="1" applyBorder="1" applyAlignment="1">
      <alignment horizontal="center" vertical="center"/>
    </xf>
    <xf numFmtId="0" fontId="0" fillId="4" borderId="7" xfId="0" applyFill="1" applyBorder="1" applyAlignment="1">
      <alignment horizontal="center" vertical="center"/>
    </xf>
    <xf numFmtId="0" fontId="5" fillId="5" borderId="1" xfId="0" applyFont="1" applyFill="1" applyBorder="1" applyAlignment="1">
      <alignment horizontal="center" vertical="center"/>
    </xf>
    <xf numFmtId="1" fontId="0" fillId="15" borderId="29" xfId="0" applyNumberFormat="1" applyFill="1" applyBorder="1" applyAlignment="1">
      <alignment horizontal="center" vertical="center"/>
    </xf>
    <xf numFmtId="166" fontId="0" fillId="8" borderId="29" xfId="0" applyNumberFormat="1" applyFill="1" applyBorder="1" applyAlignment="1">
      <alignment horizontal="center" vertical="center"/>
    </xf>
    <xf numFmtId="0" fontId="0" fillId="8" borderId="29" xfId="0" applyFill="1" applyBorder="1" applyAlignment="1">
      <alignment horizontal="center" vertical="center"/>
    </xf>
    <xf numFmtId="164" fontId="0" fillId="15" borderId="3" xfId="0" applyNumberFormat="1" applyFill="1" applyBorder="1" applyAlignment="1">
      <alignment horizontal="center" vertical="center"/>
    </xf>
    <xf numFmtId="164" fontId="0" fillId="15" borderId="29" xfId="0" applyNumberFormat="1" applyFill="1" applyBorder="1" applyAlignment="1">
      <alignment horizontal="center" vertical="center"/>
    </xf>
    <xf numFmtId="164" fontId="0" fillId="8" borderId="5" xfId="0" applyNumberFormat="1" applyFill="1" applyBorder="1" applyAlignment="1">
      <alignment horizontal="center" vertical="center"/>
    </xf>
    <xf numFmtId="0" fontId="0" fillId="15" borderId="29" xfId="0" applyFill="1" applyBorder="1" applyAlignment="1">
      <alignment horizontal="center" vertical="center"/>
    </xf>
    <xf numFmtId="0" fontId="0" fillId="9" borderId="29" xfId="0" applyFill="1" applyBorder="1" applyAlignment="1">
      <alignment horizontal="center" vertical="center"/>
    </xf>
    <xf numFmtId="0" fontId="0" fillId="10" borderId="29" xfId="0" applyFill="1" applyBorder="1" applyAlignment="1">
      <alignment horizontal="center" vertical="center"/>
    </xf>
    <xf numFmtId="0" fontId="0" fillId="11" borderId="29" xfId="0" applyFill="1" applyBorder="1" applyAlignment="1">
      <alignment horizontal="left" vertical="center"/>
    </xf>
    <xf numFmtId="0" fontId="0" fillId="12" borderId="29" xfId="0" applyFill="1" applyBorder="1" applyAlignment="1">
      <alignment horizontal="center" vertical="center"/>
    </xf>
    <xf numFmtId="0" fontId="0" fillId="13" borderId="29" xfId="0" applyFill="1" applyBorder="1" applyAlignment="1">
      <alignment horizontal="center" vertical="center"/>
    </xf>
    <xf numFmtId="0" fontId="0" fillId="14" borderId="29" xfId="0" applyFill="1" applyBorder="1" applyAlignment="1">
      <alignment horizontal="center" vertical="center"/>
    </xf>
    <xf numFmtId="0" fontId="5" fillId="0" borderId="0" xfId="0" applyFont="1"/>
    <xf numFmtId="164" fontId="0" fillId="0" borderId="0" xfId="0" applyNumberFormat="1"/>
    <xf numFmtId="0" fontId="0" fillId="0" borderId="30" xfId="0" applyBorder="1"/>
    <xf numFmtId="0" fontId="0" fillId="0" borderId="0" xfId="0" applyAlignment="1">
      <alignment horizontal="left" vertical="center"/>
    </xf>
    <xf numFmtId="0" fontId="7" fillId="0" borderId="1" xfId="0" applyFont="1" applyBorder="1" applyAlignment="1">
      <alignment horizontal="center" vertical="center" wrapText="1"/>
    </xf>
    <xf numFmtId="0" fontId="6" fillId="0" borderId="0" xfId="1" applyAlignment="1">
      <alignment horizontal="left" vertical="center" wrapText="1"/>
    </xf>
    <xf numFmtId="0" fontId="0" fillId="0" borderId="0" xfId="0" applyAlignment="1">
      <alignment horizontal="left" vertical="center" wrapText="1"/>
    </xf>
    <xf numFmtId="0" fontId="4" fillId="4" borderId="8"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12" borderId="0" xfId="0" applyFill="1"/>
    <xf numFmtId="0" fontId="0" fillId="17" borderId="0" xfId="0" applyFill="1"/>
    <xf numFmtId="0" fontId="6" fillId="17" borderId="0" xfId="0" applyFont="1" applyFill="1" applyAlignment="1">
      <alignment horizontal="center" vertical="center" wrapText="1"/>
    </xf>
    <xf numFmtId="0" fontId="6" fillId="17" borderId="0" xfId="0" applyFont="1" applyFill="1" applyAlignment="1">
      <alignment horizontal="center" vertical="center"/>
    </xf>
    <xf numFmtId="0" fontId="18" fillId="17" borderId="0" xfId="0" applyFont="1" applyFill="1" applyAlignment="1">
      <alignment horizontal="center" vertical="center"/>
    </xf>
    <xf numFmtId="0" fontId="6" fillId="12" borderId="0" xfId="0" applyFont="1" applyFill="1" applyAlignment="1">
      <alignment horizontal="center" vertical="center" wrapText="1"/>
    </xf>
    <xf numFmtId="0" fontId="6" fillId="12" borderId="0" xfId="0" applyFont="1" applyFill="1" applyAlignment="1">
      <alignment horizontal="center" vertical="center"/>
    </xf>
    <xf numFmtId="0" fontId="18" fillId="12" borderId="0" xfId="0" applyFont="1" applyFill="1" applyAlignment="1">
      <alignment horizontal="center" vertical="center" wrapText="1"/>
    </xf>
    <xf numFmtId="0" fontId="18" fillId="12" borderId="0" xfId="0" applyFont="1" applyFill="1" applyAlignment="1">
      <alignment horizontal="center" vertical="center"/>
    </xf>
    <xf numFmtId="0" fontId="7" fillId="17" borderId="0" xfId="0" applyFont="1" applyFill="1"/>
    <xf numFmtId="0" fontId="7" fillId="12" borderId="0" xfId="0" applyFont="1" applyFill="1"/>
    <xf numFmtId="0" fontId="0" fillId="17" borderId="0" xfId="0" applyFill="1" applyAlignment="1">
      <alignment horizontal="center" vertical="center" wrapText="1"/>
    </xf>
    <xf numFmtId="164" fontId="1" fillId="2" borderId="24" xfId="0" applyNumberFormat="1" applyFont="1" applyFill="1" applyBorder="1" applyAlignment="1">
      <alignment horizontal="center" vertical="center"/>
    </xf>
    <xf numFmtId="0" fontId="4" fillId="4" borderId="8"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8" borderId="15"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6"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4" fillId="10" borderId="12" xfId="0" applyFont="1" applyFill="1" applyBorder="1" applyAlignment="1">
      <alignment horizontal="center" vertical="center" wrapText="1"/>
    </xf>
    <xf numFmtId="0" fontId="4" fillId="18" borderId="12" xfId="0" applyFont="1" applyFill="1" applyBorder="1" applyAlignment="1">
      <alignment horizontal="center" vertical="center" wrapText="1"/>
    </xf>
    <xf numFmtId="0" fontId="4" fillId="9" borderId="17" xfId="0" applyFont="1" applyFill="1" applyBorder="1" applyAlignment="1">
      <alignment horizontal="center" vertical="center" wrapText="1"/>
    </xf>
  </cellXfs>
  <cellStyles count="2">
    <cellStyle name="Normal" xfId="0" builtinId="0"/>
    <cellStyle name="Normal 2" xfId="1" xr:uid="{00000000-0005-0000-0000-000000000000}"/>
  </cellStyles>
  <dxfs count="25">
    <dxf>
      <font>
        <color rgb="FF9C0006"/>
      </font>
      <fill>
        <patternFill>
          <bgColor rgb="FFFFC7CE"/>
        </patternFill>
      </fill>
    </dxf>
    <dxf>
      <font>
        <color theme="0" tint="-0.34998626667073579"/>
      </font>
    </dxf>
    <dxf>
      <fill>
        <patternFill>
          <bgColor rgb="FFC00000"/>
        </patternFill>
      </fill>
    </dxf>
    <dxf>
      <font>
        <color theme="0" tint="-0.34998626667073579"/>
      </font>
    </dxf>
    <dxf>
      <font>
        <color theme="0" tint="-0.34998626667073579"/>
      </font>
    </dxf>
    <dxf>
      <font>
        <color theme="0" tint="-0.34998626667073579"/>
      </font>
    </dxf>
    <dxf>
      <font>
        <color theme="6" tint="0.39994506668294322"/>
      </font>
    </dxf>
    <dxf>
      <font>
        <color theme="0" tint="-0.34998626667073579"/>
      </font>
    </dxf>
    <dxf>
      <font>
        <color theme="6" tint="0.39994506668294322"/>
      </font>
    </dxf>
    <dxf>
      <font>
        <color theme="6" tint="0.39994506668294322"/>
      </font>
    </dxf>
    <dxf>
      <font>
        <color theme="0" tint="-0.34998626667073579"/>
      </font>
    </dxf>
    <dxf>
      <fill>
        <patternFill>
          <bgColor rgb="FFC00000"/>
        </patternFill>
      </fill>
    </dxf>
    <dxf>
      <fill>
        <patternFill>
          <bgColor rgb="FF66FF33"/>
        </patternFill>
      </fill>
    </dxf>
    <dxf>
      <font>
        <color theme="0" tint="-0.34998626667073579"/>
      </font>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diagonalUp="0" diagonalDown="0">
        <left style="thin">
          <color indexed="64"/>
        </left>
        <right/>
        <top style="thin">
          <color indexed="64"/>
        </top>
        <bottom style="medium">
          <color indexed="64"/>
        </bottom>
      </border>
    </dxf>
    <dxf>
      <alignment horizontal="center" vertical="center" textRotation="0" indent="0" justifyLastLine="0" shrinkToFit="0" readingOrder="0"/>
    </dxf>
    <dxf>
      <border outline="0">
        <bottom style="medium">
          <color indexed="64"/>
        </bottom>
      </border>
    </dxf>
    <dxf>
      <font>
        <b/>
        <i val="0"/>
        <strike val="0"/>
        <condense val="0"/>
        <extend val="0"/>
        <outline val="0"/>
        <shadow val="0"/>
        <u val="none"/>
        <vertAlign val="baseline"/>
        <sz val="11"/>
        <color theme="1"/>
        <name val="Calibri"/>
        <scheme val="minor"/>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ISITORS" displayName="VISITORS" ref="A1:G13" totalsRowShown="0" headerRowDxfId="24" dataDxfId="22" headerRowBorderDxfId="23" tableBorderDxfId="21">
  <autoFilter ref="A1:G13" xr:uid="{00000000-0009-0000-0100-000001000000}"/>
  <tableColumns count="7">
    <tableColumn id="1" xr3:uid="{00000000-0010-0000-0000-000001000000}" name="INSECT ORDER" dataDxfId="20"/>
    <tableColumn id="2" xr3:uid="{00000000-0010-0000-0000-000002000000}" name="NAME USED" dataDxfId="19"/>
    <tableColumn id="3" xr3:uid="{00000000-0010-0000-0000-000003000000}" name="PICTURE 1" dataDxfId="18"/>
    <tableColumn id="4" xr3:uid="{00000000-0010-0000-0000-000004000000}" name="PICTURE 2" dataDxfId="17"/>
    <tableColumn id="5" xr3:uid="{00000000-0010-0000-0000-000005000000}" name="PICTURE 3" dataDxfId="16"/>
    <tableColumn id="6" xr3:uid="{00000000-0010-0000-0000-000006000000}" name="RECORDINGS" dataDxfId="15"/>
    <tableColumn id="7" xr3:uid="{00000000-0010-0000-0000-000007000000}" name="DESCRIPTION" dataDxfId="14"/>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AQ1446"/>
  <sheetViews>
    <sheetView tabSelected="1" zoomScale="85" zoomScaleNormal="85" workbookViewId="0">
      <pane xSplit="6" ySplit="2" topLeftCell="M3" activePane="bottomRight" state="frozen"/>
      <selection pane="topRight" activeCell="G1" sqref="G1"/>
      <selection pane="bottomLeft" activeCell="A3" sqref="A3"/>
      <selection pane="bottomRight" activeCell="AN2" sqref="AN1:AN1048576"/>
    </sheetView>
  </sheetViews>
  <sheetFormatPr defaultColWidth="5" defaultRowHeight="15" x14ac:dyDescent="0.25"/>
  <cols>
    <col min="1" max="1" width="5.5703125" customWidth="1"/>
    <col min="2" max="2" width="8.140625" customWidth="1"/>
    <col min="3" max="3" width="5" style="105" customWidth="1"/>
    <col min="4" max="5" width="5" customWidth="1"/>
    <col min="6" max="6" width="6.140625" customWidth="1"/>
    <col min="7" max="7" width="2" hidden="1" customWidth="1"/>
    <col min="8" max="8" width="25.85546875" customWidth="1"/>
    <col min="10" max="10" width="17.28515625" bestFit="1" customWidth="1"/>
    <col min="11" max="11" width="11.85546875" customWidth="1"/>
    <col min="15" max="15" width="5" style="104"/>
    <col min="16" max="16" width="8.140625" customWidth="1"/>
    <col min="17" max="17" width="9.140625" customWidth="1"/>
    <col min="18" max="18" width="8.140625" hidden="1" customWidth="1"/>
    <col min="19" max="19" width="9.140625" customWidth="1"/>
    <col min="20" max="20" width="3.42578125" customWidth="1"/>
    <col min="21" max="22" width="3.42578125" style="105" customWidth="1"/>
    <col min="23" max="23" width="8.140625" style="106" hidden="1" customWidth="1"/>
    <col min="24" max="24" width="18.85546875" customWidth="1"/>
    <col min="25" max="25" width="7.140625" customWidth="1"/>
    <col min="26" max="26" width="21.5703125" customWidth="1"/>
    <col min="27" max="27" width="3" style="104" customWidth="1"/>
    <col min="35" max="35" width="10.85546875" customWidth="1"/>
    <col min="36" max="36" width="5" customWidth="1"/>
    <col min="37" max="37" width="14.140625" customWidth="1"/>
    <col min="38" max="38" width="44.28515625" customWidth="1"/>
    <col min="39" max="39" width="6.7109375" customWidth="1"/>
    <col min="40" max="40" width="7.42578125" customWidth="1"/>
    <col min="41" max="43" width="5" customWidth="1"/>
  </cols>
  <sheetData>
    <row r="1" spans="1:43" s="8" customFormat="1" ht="15.75" thickBot="1" x14ac:dyDescent="0.3">
      <c r="A1" s="135" t="s">
        <v>10</v>
      </c>
      <c r="B1" s="136"/>
      <c r="C1" s="136"/>
      <c r="D1" s="136"/>
      <c r="E1" s="136"/>
      <c r="F1" s="137"/>
      <c r="G1" s="5"/>
      <c r="H1" s="138" t="s">
        <v>11</v>
      </c>
      <c r="I1" s="139"/>
      <c r="J1" s="140" t="s">
        <v>12</v>
      </c>
      <c r="K1" s="141"/>
      <c r="L1" s="141"/>
      <c r="M1" s="141"/>
      <c r="N1" s="142"/>
      <c r="O1" s="6"/>
      <c r="P1" s="143" t="s">
        <v>13</v>
      </c>
      <c r="Q1" s="144"/>
      <c r="R1" s="144"/>
      <c r="S1" s="144"/>
      <c r="T1" s="144"/>
      <c r="U1" s="144"/>
      <c r="V1" s="144"/>
      <c r="W1" s="144"/>
      <c r="X1" s="144"/>
      <c r="Y1" s="144"/>
      <c r="Z1" s="145"/>
      <c r="AA1" s="7"/>
      <c r="AB1" s="143" t="s">
        <v>14</v>
      </c>
      <c r="AC1" s="144"/>
      <c r="AD1" s="144"/>
      <c r="AE1" s="144"/>
      <c r="AF1" s="144"/>
      <c r="AG1" s="144"/>
      <c r="AH1" s="144"/>
      <c r="AI1" s="144"/>
      <c r="AJ1" s="144"/>
      <c r="AK1" s="144"/>
      <c r="AL1" s="144"/>
      <c r="AM1" s="144"/>
      <c r="AN1" s="133" t="s">
        <v>15</v>
      </c>
      <c r="AO1" s="134"/>
      <c r="AP1" s="134"/>
      <c r="AQ1" s="134"/>
    </row>
    <row r="2" spans="1:43" s="27" customFormat="1" ht="105" customHeight="1" thickBot="1" x14ac:dyDescent="0.3">
      <c r="A2" s="9" t="s">
        <v>16</v>
      </c>
      <c r="B2" s="9" t="s">
        <v>17</v>
      </c>
      <c r="C2" s="10" t="s">
        <v>18</v>
      </c>
      <c r="D2" s="10" t="s">
        <v>19</v>
      </c>
      <c r="E2" s="11" t="s">
        <v>20</v>
      </c>
      <c r="F2" s="12" t="s">
        <v>21</v>
      </c>
      <c r="G2" s="13" t="s">
        <v>22</v>
      </c>
      <c r="H2" s="14" t="s">
        <v>23</v>
      </c>
      <c r="I2" s="15" t="s">
        <v>24</v>
      </c>
      <c r="J2" s="111" t="s">
        <v>25</v>
      </c>
      <c r="K2" s="111" t="s">
        <v>26</v>
      </c>
      <c r="L2" s="111" t="s">
        <v>27</v>
      </c>
      <c r="M2" s="127" t="s">
        <v>28</v>
      </c>
      <c r="N2" s="127"/>
      <c r="O2" s="16" t="s">
        <v>29</v>
      </c>
      <c r="P2" s="17" t="s">
        <v>30</v>
      </c>
      <c r="Q2" s="18" t="s">
        <v>31</v>
      </c>
      <c r="R2" s="19" t="s">
        <v>32</v>
      </c>
      <c r="S2" s="19" t="s">
        <v>33</v>
      </c>
      <c r="T2" s="128" t="s">
        <v>34</v>
      </c>
      <c r="U2" s="129"/>
      <c r="V2" s="130"/>
      <c r="W2" s="20" t="s">
        <v>35</v>
      </c>
      <c r="X2" s="19" t="s">
        <v>36</v>
      </c>
      <c r="Y2" s="19" t="s">
        <v>37</v>
      </c>
      <c r="Z2" s="19" t="s">
        <v>38</v>
      </c>
      <c r="AA2" s="21"/>
      <c r="AB2" s="131" t="s">
        <v>39</v>
      </c>
      <c r="AC2" s="132"/>
      <c r="AD2" s="148" t="s">
        <v>607</v>
      </c>
      <c r="AE2" s="146" t="s">
        <v>608</v>
      </c>
      <c r="AF2" s="147" t="s">
        <v>609</v>
      </c>
      <c r="AG2" s="146" t="s">
        <v>610</v>
      </c>
      <c r="AH2" s="147" t="s">
        <v>609</v>
      </c>
      <c r="AI2" s="22" t="s">
        <v>40</v>
      </c>
      <c r="AJ2" s="22" t="s">
        <v>41</v>
      </c>
      <c r="AK2" s="22" t="s">
        <v>42</v>
      </c>
      <c r="AL2" s="23" t="s">
        <v>43</v>
      </c>
      <c r="AM2" s="24" t="s">
        <v>44</v>
      </c>
      <c r="AN2" s="25" t="s">
        <v>45</v>
      </c>
      <c r="AO2" s="26" t="s">
        <v>46</v>
      </c>
      <c r="AP2" s="25" t="s">
        <v>47</v>
      </c>
      <c r="AQ2" s="26" t="s">
        <v>48</v>
      </c>
    </row>
    <row r="3" spans="1:43" s="3" customFormat="1" ht="15.75" thickBot="1" x14ac:dyDescent="0.3">
      <c r="A3" s="28">
        <v>2022</v>
      </c>
      <c r="B3" s="29" t="s">
        <v>602</v>
      </c>
      <c r="C3" s="30">
        <v>22</v>
      </c>
      <c r="D3" s="31">
        <v>8</v>
      </c>
      <c r="E3" s="32">
        <v>55</v>
      </c>
      <c r="F3" s="33"/>
      <c r="G3" s="34"/>
      <c r="H3" s="35" t="e">
        <f>CONCATENATE(LEFT(J3,3),LEFT(K3,3),L3,"_",A3,TEXT(MONTH(DATEVALUE(B3&amp;" 1")),"00"),TEXT(IF(AND(E3&lt;G3, D3=0), C3-1, C3),"00"),"_",TEXT(IF(E3&lt;G3, IF(D3-1=-1, 23, D3-1), D3), "00"),"_",TEXT(G3,"00"))</f>
        <v>#VALUE!</v>
      </c>
      <c r="I3" s="36">
        <v>1</v>
      </c>
      <c r="J3" s="37" t="s">
        <v>601</v>
      </c>
      <c r="K3" s="38" t="s">
        <v>565</v>
      </c>
      <c r="L3" s="39">
        <v>1</v>
      </c>
      <c r="M3" s="39">
        <v>0</v>
      </c>
      <c r="N3" s="40">
        <v>1</v>
      </c>
      <c r="O3" s="41"/>
      <c r="P3" s="42" t="str">
        <f>IF(F3="","",1)</f>
        <v/>
      </c>
      <c r="Q3" s="43" t="str">
        <f>TEXT(IF(P3=1,CONCATENATE($D3,":",$E3,":",(LEFT($F3,2))),""),"hh:mm:ss")</f>
        <v/>
      </c>
      <c r="R3" s="44" t="e">
        <f>TEXT(Q3-TIME(0,RIGHT($H3,2),$G$9)+(Q3&gt;TIME(0,RIGHT($H3,2),$G$9)),"mm:ss")</f>
        <v>#VALUE!</v>
      </c>
      <c r="S3" s="45" t="e">
        <f t="shared" ref="S3:S66" si="0">IF(T3&lt;D3, (T3*3600+U3*60+V3)+((23*3600+59*60+60)-(D3*3600+E3*60+LEFT(F3,2))), (T3*3600+U3*60+V3)-(D3*3600+E3*60+LEFT(F3,2)))</f>
        <v>#VALUE!</v>
      </c>
      <c r="T3" s="44" t="str">
        <f>TEXT(IF(P3=1,$D3,""),"00")</f>
        <v/>
      </c>
      <c r="U3" s="46"/>
      <c r="V3" s="47"/>
      <c r="W3" s="48" t="e">
        <f>IF(O3=0,TEXT(TIME(T3,U3,V3)-TIME($D3,$E3,LEFT($F3,2))+TIME(0,LEFT(R3,2),RIGHT(R3,2)),"mm:ss"),TEXT(TIME(T3,U3,V3)-TIME($D3,$E3,LEFT($F3,2))+TIME(0,LEFT(R3,2),RIGHT(R3,2))-TIME(0,($G$10*O3),0),"mm:ss"))</f>
        <v>#VALUE!</v>
      </c>
      <c r="X3" s="49"/>
      <c r="Y3" s="44" t="e">
        <f>INDEX(VISITORS[INSECT ORDER], MATCH(X3,VISITORS[NAME USED],0))</f>
        <v>#N/A</v>
      </c>
      <c r="Z3" s="44" t="e">
        <f>IF(Y3&lt;&gt;0,"NA","")</f>
        <v>#N/A</v>
      </c>
      <c r="AA3" s="50" t="e">
        <f>IF(SUM(#REF!,#REF!,#REF!,#REF!,#REF!,#REF!)=S3,,"")</f>
        <v>#REF!</v>
      </c>
      <c r="AB3" s="51" t="str">
        <f>IF(P3=1,1,"")</f>
        <v/>
      </c>
      <c r="AC3" s="51"/>
      <c r="AD3" s="51"/>
      <c r="AE3" s="51"/>
      <c r="AF3" s="51"/>
      <c r="AG3" s="51"/>
      <c r="AH3" s="51"/>
      <c r="AI3" s="52"/>
      <c r="AJ3" s="52"/>
      <c r="AK3" s="52"/>
      <c r="AL3" s="53"/>
      <c r="AM3" s="54"/>
      <c r="AN3" s="55" t="str">
        <f>IF(P3=1,0,"")</f>
        <v/>
      </c>
      <c r="AO3" s="56" t="str">
        <f>IF(AN3=1,AB3,"")</f>
        <v/>
      </c>
      <c r="AP3" s="55" t="str">
        <f>IF(P3=1,0,"")</f>
        <v/>
      </c>
      <c r="AQ3" s="56" t="str">
        <f>IF(AP3=1,AB3,"")</f>
        <v/>
      </c>
    </row>
    <row r="4" spans="1:43" s="3" customFormat="1" x14ac:dyDescent="0.25">
      <c r="A4" s="57">
        <f t="shared" ref="A4:A67" si="1">A3</f>
        <v>2022</v>
      </c>
      <c r="B4" s="57" t="str">
        <f t="shared" ref="B4:B67" si="2">IF(C3-C4&gt;0, TEXT(DATE(2016,(MONTH(DATEVALUE(B3&amp;"1"))+1),1),"mmm"), B3)</f>
        <v>May</v>
      </c>
      <c r="C4" s="58">
        <f>IF(AND(D4=0, E4=0), IF(TEXT(C3,"dd")=TEXT(EOMONTH(DATE(A3,MONTH(DATEVALUE(B3&amp;"1")),C3),0), "dd"), 1, C3+1), C3)</f>
        <v>22</v>
      </c>
      <c r="D4" s="59">
        <f t="shared" ref="D4:D67" si="3">IF(IF(E3=59,D3+1,D3)=24,0,IF(E3=59,D3+1,D3))</f>
        <v>8</v>
      </c>
      <c r="E4" s="60">
        <f t="shared" ref="E4:E67" si="4">IF(E3&lt;59,E3+1,0)</f>
        <v>56</v>
      </c>
      <c r="F4" s="61"/>
      <c r="G4" s="62"/>
      <c r="H4" s="63" t="e">
        <f>IF(AND(OR(E3=$G$3,E3=$G$4,E3=$G$5,E3=$G$6,E3=$G$7,E3=$G$8),E3&lt;&gt;RIGHT(H3,2)),CONCATENATE(LEFT(J4,3),LEFT(K4,3),L4,"_",A4,TEXT(MONTH(DATEVALUE(B4&amp;"1")),"00"),TEXT(C4,"00"),"_",TEXT(D4,"00"),"_",TEXT(E3,"00")),IF(AND(OR(E4=$G$3,E4=$G$4,E4=$G$5,E4=$G$6,E4=$G$7,E4=$G$8),OR(F4="",F4&gt;$G$9-1)),CONCATENATE(LEFT(J4,3),LEFT(K4,3),L4,"_",A4,TEXT(MONTH(DATEVALUE(B4&amp;"1")),"00"),TEXT(C4,"00"),"_",TEXT(D4,"00"),"_",TEXT(E4,"00")),H3))</f>
        <v>#VALUE!</v>
      </c>
      <c r="I4" s="64">
        <f>I3</f>
        <v>1</v>
      </c>
      <c r="J4" s="65" t="str">
        <f t="shared" ref="J4:N19" si="5">J3</f>
        <v xml:space="preserve">Tolpis </v>
      </c>
      <c r="K4" s="65" t="str">
        <f t="shared" si="5"/>
        <v>umbellata</v>
      </c>
      <c r="L4" s="66">
        <f t="shared" si="5"/>
        <v>1</v>
      </c>
      <c r="M4" s="66">
        <f t="shared" si="5"/>
        <v>0</v>
      </c>
      <c r="N4" s="66">
        <f t="shared" si="5"/>
        <v>1</v>
      </c>
      <c r="O4" s="41"/>
      <c r="P4" s="42" t="str">
        <f t="shared" ref="P4:P67" si="6">IF(F4="","",1)</f>
        <v/>
      </c>
      <c r="Q4" s="43" t="str">
        <f t="shared" ref="Q4:Q67" si="7">TEXT(IF(P4=1,CONCATENATE($D4,":",$E4,":",(LEFT($F4,2))),""),"hh:mm:ss")</f>
        <v/>
      </c>
      <c r="R4" s="44" t="e">
        <f t="shared" ref="R4:R67" si="8">TEXT(Q4-TIME(0,RIGHT($H4,2),$G$9)+(Q4&gt;TIME(0,RIGHT($H4,2),$G$9)),"mm:ss")</f>
        <v>#VALUE!</v>
      </c>
      <c r="S4" s="45" t="e">
        <f t="shared" si="0"/>
        <v>#VALUE!</v>
      </c>
      <c r="T4" s="44" t="str">
        <f t="shared" ref="T4:T66" si="9">TEXT(IF(P4=1,D4,""),"00")</f>
        <v/>
      </c>
      <c r="U4" s="46"/>
      <c r="V4" s="47"/>
      <c r="W4" s="48" t="e">
        <f t="shared" ref="W4:W67" si="10">IF(O4=0,TEXT(TIME(T4,U4,V4)-TIME(D4,E4,RIGHT(F4,2))+TIME(0,LEFT(R4,2),RIGHT(R4,2)),"mm:ss"),TEXT(TIME(T4,U4,V4)-TIME(D4,E4,RIGHT(F4,2))+TIME(0,LEFT(R4,2),RIGHT(R4,2))-TIME(0,($G$10*O4),0),"mm:ss"))</f>
        <v>#VALUE!</v>
      </c>
      <c r="X4" s="49"/>
      <c r="Y4" s="44" t="e">
        <f>INDEX(VISITORS[INSECT ORDER], MATCH(X4,VISITORS[NAME USED],0))</f>
        <v>#N/A</v>
      </c>
      <c r="Z4" s="44" t="e">
        <f t="shared" ref="Z4:Z67" si="11">IF(Y4&lt;&gt;0,"NA","")</f>
        <v>#N/A</v>
      </c>
      <c r="AA4" s="50" t="e">
        <f>IF(SUM(#REF!,#REF!,#REF!,#REF!,#REF!,#REF!)=S4,,"")</f>
        <v>#REF!</v>
      </c>
      <c r="AB4" s="51" t="str">
        <f t="shared" ref="AB4:AB67" si="12">IF(P4=1,1,"")</f>
        <v/>
      </c>
      <c r="AC4" s="51"/>
      <c r="AD4" s="51"/>
      <c r="AE4" s="51"/>
      <c r="AF4" s="51"/>
      <c r="AG4" s="51"/>
      <c r="AH4" s="51"/>
      <c r="AI4" s="52"/>
      <c r="AJ4" s="52"/>
      <c r="AK4" s="52"/>
      <c r="AL4" s="53"/>
      <c r="AM4" s="54"/>
      <c r="AN4" s="55" t="str">
        <f>IF(P4=1,0,"")</f>
        <v/>
      </c>
      <c r="AO4" s="56" t="str">
        <f>IF(AN4=1,AB4,"")</f>
        <v/>
      </c>
      <c r="AP4" s="55" t="str">
        <f>IF(P4=1,0,"")</f>
        <v/>
      </c>
      <c r="AQ4" s="56" t="str">
        <f>IF(AP4=1,AB4,"")</f>
        <v/>
      </c>
    </row>
    <row r="5" spans="1:43" s="3" customFormat="1" x14ac:dyDescent="0.25">
      <c r="A5" s="67">
        <f t="shared" si="1"/>
        <v>2022</v>
      </c>
      <c r="B5" s="67" t="str">
        <f t="shared" si="2"/>
        <v>May</v>
      </c>
      <c r="C5" s="68">
        <f t="shared" ref="C5:C68" si="13">IF(AND(D5=0, E5=0), IF(TEXT(C4,"dd")=TEXT(EOMONTH(DATE(A4,MONTH(DATEVALUE(B4&amp;"1")),C4),0), "dd"), 1, C4+1), C4)</f>
        <v>22</v>
      </c>
      <c r="D5" s="69">
        <f t="shared" si="3"/>
        <v>8</v>
      </c>
      <c r="E5" s="70">
        <f t="shared" si="4"/>
        <v>57</v>
      </c>
      <c r="F5" s="61"/>
      <c r="G5" s="62"/>
      <c r="H5" s="63" t="e">
        <f t="shared" ref="H5:H68" si="14">IF(AND(OR(E4=$G$3,E4=$G$4,E4=$G$5,E4=$G$6,E4=$G$7,E4=$G$8),E4&lt;&gt;RIGHT(H4,2)),CONCATENATE(LEFT(J5,3),LEFT(K5,3),L5,"_",A5,TEXT(MONTH(DATEVALUE(B5&amp;"1")),"00"),TEXT(C5,"00"),"_",TEXT(D5,"00"),"_",TEXT(E4,"00")),IF(AND(OR(E5=$G$3,E5=$G$4,E5=$G$5,E5=$G$6,E5=$G$7,E5=$G$8),OR(F5="",F5&gt;$G$9-1)),CONCATENATE(LEFT(J5,3),LEFT(K5,3),L5,"_",A5,TEXT(MONTH(DATEVALUE(B5&amp;"1")),"00"),TEXT(C5,"00"),"_",TEXT(D5,"00"),"_",TEXT(E5,"00")),H4))</f>
        <v>#VALUE!</v>
      </c>
      <c r="I5" s="64">
        <f t="shared" ref="I5:N20" si="15">I4</f>
        <v>1</v>
      </c>
      <c r="J5" s="71" t="str">
        <f t="shared" si="5"/>
        <v xml:space="preserve">Tolpis </v>
      </c>
      <c r="K5" s="71" t="str">
        <f t="shared" si="5"/>
        <v>umbellata</v>
      </c>
      <c r="L5" s="72">
        <f t="shared" si="5"/>
        <v>1</v>
      </c>
      <c r="M5" s="72">
        <f t="shared" si="5"/>
        <v>0</v>
      </c>
      <c r="N5" s="66">
        <f t="shared" si="5"/>
        <v>1</v>
      </c>
      <c r="O5" s="41"/>
      <c r="P5" s="42" t="str">
        <f t="shared" si="6"/>
        <v/>
      </c>
      <c r="Q5" s="43" t="str">
        <f t="shared" si="7"/>
        <v/>
      </c>
      <c r="R5" s="44" t="e">
        <f t="shared" si="8"/>
        <v>#VALUE!</v>
      </c>
      <c r="S5" s="45" t="e">
        <f t="shared" si="0"/>
        <v>#VALUE!</v>
      </c>
      <c r="T5" s="44" t="str">
        <f t="shared" si="9"/>
        <v/>
      </c>
      <c r="U5" s="46"/>
      <c r="V5" s="47"/>
      <c r="W5" s="48" t="e">
        <f t="shared" si="10"/>
        <v>#VALUE!</v>
      </c>
      <c r="X5" s="49"/>
      <c r="Y5" s="44" t="e">
        <f>INDEX(VISITORS[INSECT ORDER], MATCH(X5,VISITORS[NAME USED],0))</f>
        <v>#N/A</v>
      </c>
      <c r="Z5" s="44" t="e">
        <f t="shared" si="11"/>
        <v>#N/A</v>
      </c>
      <c r="AA5" s="50" t="e">
        <f>IF(SUM(#REF!,#REF!,#REF!,#REF!,#REF!,#REF!)=S5,,"")</f>
        <v>#REF!</v>
      </c>
      <c r="AB5" s="51"/>
      <c r="AC5" s="51"/>
      <c r="AD5" s="51"/>
      <c r="AE5" s="51"/>
      <c r="AF5" s="51"/>
      <c r="AG5" s="51"/>
      <c r="AH5" s="51"/>
      <c r="AI5" s="52"/>
      <c r="AJ5" s="52"/>
      <c r="AK5" s="52"/>
      <c r="AL5" s="53"/>
      <c r="AM5" s="54"/>
      <c r="AN5" s="55"/>
      <c r="AO5" s="56" t="str">
        <f>IF(AN5=1,AB5,"")</f>
        <v/>
      </c>
      <c r="AP5" s="55"/>
      <c r="AQ5" s="56" t="str">
        <f>IF(AP5=1,AB5,"")</f>
        <v/>
      </c>
    </row>
    <row r="6" spans="1:43" s="3" customFormat="1" x14ac:dyDescent="0.25">
      <c r="A6" s="67">
        <f t="shared" si="1"/>
        <v>2022</v>
      </c>
      <c r="B6" s="67" t="str">
        <f t="shared" si="2"/>
        <v>May</v>
      </c>
      <c r="C6" s="68">
        <f t="shared" si="13"/>
        <v>22</v>
      </c>
      <c r="D6" s="69">
        <f t="shared" si="3"/>
        <v>8</v>
      </c>
      <c r="E6" s="70">
        <f t="shared" si="4"/>
        <v>58</v>
      </c>
      <c r="F6" s="61"/>
      <c r="G6" s="62"/>
      <c r="H6" s="63" t="e">
        <f t="shared" si="14"/>
        <v>#VALUE!</v>
      </c>
      <c r="I6" s="64">
        <f t="shared" si="15"/>
        <v>1</v>
      </c>
      <c r="J6" s="71" t="str">
        <f t="shared" si="5"/>
        <v xml:space="preserve">Tolpis </v>
      </c>
      <c r="K6" s="71" t="str">
        <f t="shared" si="5"/>
        <v>umbellata</v>
      </c>
      <c r="L6" s="72">
        <f t="shared" si="5"/>
        <v>1</v>
      </c>
      <c r="M6" s="72">
        <f t="shared" si="5"/>
        <v>0</v>
      </c>
      <c r="N6" s="66">
        <f t="shared" si="5"/>
        <v>1</v>
      </c>
      <c r="O6" s="41"/>
      <c r="P6" s="42" t="str">
        <f t="shared" si="6"/>
        <v/>
      </c>
      <c r="Q6" s="43" t="str">
        <f t="shared" si="7"/>
        <v/>
      </c>
      <c r="R6" s="44" t="e">
        <f t="shared" si="8"/>
        <v>#VALUE!</v>
      </c>
      <c r="S6" s="45" t="e">
        <f t="shared" si="0"/>
        <v>#VALUE!</v>
      </c>
      <c r="T6" s="44" t="str">
        <f t="shared" si="9"/>
        <v/>
      </c>
      <c r="U6" s="46"/>
      <c r="V6" s="47"/>
      <c r="W6" s="48" t="e">
        <f t="shared" si="10"/>
        <v>#VALUE!</v>
      </c>
      <c r="X6" s="49"/>
      <c r="Y6" s="44" t="e">
        <f>INDEX(VISITORS[INSECT ORDER], MATCH(X6,VISITORS[NAME USED],0))</f>
        <v>#N/A</v>
      </c>
      <c r="Z6" s="44" t="e">
        <f t="shared" si="11"/>
        <v>#N/A</v>
      </c>
      <c r="AA6" s="50" t="e">
        <f>IF(SUM(#REF!,#REF!,#REF!,#REF!,#REF!,#REF!)=S6,,"")</f>
        <v>#REF!</v>
      </c>
      <c r="AB6" s="51" t="str">
        <f>IF(P6=1,1,"")</f>
        <v/>
      </c>
      <c r="AC6" s="51"/>
      <c r="AD6" s="51"/>
      <c r="AE6" s="51"/>
      <c r="AF6" s="51"/>
      <c r="AG6" s="51"/>
      <c r="AH6" s="51"/>
      <c r="AI6" s="52"/>
      <c r="AJ6" s="52"/>
      <c r="AK6" s="52"/>
      <c r="AL6" s="53"/>
      <c r="AM6" s="54"/>
      <c r="AN6" s="55" t="str">
        <f>IF(P6=1,0,"")</f>
        <v/>
      </c>
      <c r="AO6" s="56" t="str">
        <f>IF(AN6=1,AB6,"")</f>
        <v/>
      </c>
      <c r="AP6" s="55" t="str">
        <f>IF(P6=1,0,"")</f>
        <v/>
      </c>
      <c r="AQ6" s="56" t="str">
        <f>IF(AP6=1,AB6,"")</f>
        <v/>
      </c>
    </row>
    <row r="7" spans="1:43" s="3" customFormat="1" x14ac:dyDescent="0.25">
      <c r="A7" s="67">
        <f t="shared" si="1"/>
        <v>2022</v>
      </c>
      <c r="B7" s="67" t="str">
        <f t="shared" si="2"/>
        <v>May</v>
      </c>
      <c r="C7" s="68">
        <f t="shared" si="13"/>
        <v>22</v>
      </c>
      <c r="D7" s="69">
        <f t="shared" si="3"/>
        <v>8</v>
      </c>
      <c r="E7" s="70">
        <f t="shared" si="4"/>
        <v>59</v>
      </c>
      <c r="F7" s="61"/>
      <c r="G7" s="62" t="s">
        <v>50</v>
      </c>
      <c r="H7" s="63" t="e">
        <f t="shared" si="14"/>
        <v>#VALUE!</v>
      </c>
      <c r="I7" s="64">
        <f t="shared" si="15"/>
        <v>1</v>
      </c>
      <c r="J7" s="71" t="str">
        <f t="shared" si="5"/>
        <v xml:space="preserve">Tolpis </v>
      </c>
      <c r="K7" s="71" t="str">
        <f t="shared" si="5"/>
        <v>umbellata</v>
      </c>
      <c r="L7" s="72">
        <f t="shared" si="5"/>
        <v>1</v>
      </c>
      <c r="M7" s="72">
        <f t="shared" si="5"/>
        <v>0</v>
      </c>
      <c r="N7" s="66">
        <f t="shared" si="5"/>
        <v>1</v>
      </c>
      <c r="O7" s="41"/>
      <c r="P7" s="42" t="str">
        <f t="shared" si="6"/>
        <v/>
      </c>
      <c r="Q7" s="43" t="str">
        <f t="shared" si="7"/>
        <v/>
      </c>
      <c r="R7" s="44" t="e">
        <f t="shared" si="8"/>
        <v>#VALUE!</v>
      </c>
      <c r="S7" s="45" t="e">
        <f t="shared" si="0"/>
        <v>#VALUE!</v>
      </c>
      <c r="T7" s="44" t="str">
        <f t="shared" si="9"/>
        <v/>
      </c>
      <c r="U7" s="46"/>
      <c r="V7" s="47"/>
      <c r="W7" s="48" t="e">
        <f t="shared" si="10"/>
        <v>#VALUE!</v>
      </c>
      <c r="X7" s="49"/>
      <c r="Y7" s="44" t="e">
        <f>INDEX(VISITORS[INSECT ORDER], MATCH(X7,VISITORS[NAME USED],0))</f>
        <v>#N/A</v>
      </c>
      <c r="Z7" s="44" t="e">
        <f t="shared" si="11"/>
        <v>#N/A</v>
      </c>
      <c r="AA7" s="50" t="e">
        <f>IF(SUM(#REF!,#REF!,#REF!,#REF!,#REF!,#REF!)=S7,,"")</f>
        <v>#REF!</v>
      </c>
      <c r="AB7" s="51" t="str">
        <f t="shared" si="12"/>
        <v/>
      </c>
      <c r="AC7" s="51"/>
      <c r="AD7" s="51"/>
      <c r="AE7" s="51"/>
      <c r="AF7" s="51"/>
      <c r="AG7" s="51"/>
      <c r="AH7" s="51"/>
      <c r="AI7" s="52"/>
      <c r="AJ7" s="52"/>
      <c r="AK7" s="52"/>
      <c r="AL7" s="53"/>
      <c r="AM7" s="54"/>
      <c r="AN7" s="55" t="str">
        <f>IF(P7=1,0,"")</f>
        <v/>
      </c>
      <c r="AO7" s="56" t="str">
        <f>IF(AN7=1,AB7,"")</f>
        <v/>
      </c>
      <c r="AP7" s="55" t="str">
        <f>IF(P7=1,0,"")</f>
        <v/>
      </c>
      <c r="AQ7" s="56" t="str">
        <f>IF(AP7=1,AB7,"")</f>
        <v/>
      </c>
    </row>
    <row r="8" spans="1:43" s="3" customFormat="1" ht="15.75" thickBot="1" x14ac:dyDescent="0.3">
      <c r="A8" s="67">
        <f t="shared" si="1"/>
        <v>2022</v>
      </c>
      <c r="B8" s="67" t="str">
        <f t="shared" si="2"/>
        <v>May</v>
      </c>
      <c r="C8" s="68">
        <f t="shared" si="13"/>
        <v>22</v>
      </c>
      <c r="D8" s="69">
        <f t="shared" si="3"/>
        <v>9</v>
      </c>
      <c r="E8" s="70">
        <f t="shared" si="4"/>
        <v>0</v>
      </c>
      <c r="F8" s="61"/>
      <c r="G8" s="73" t="s">
        <v>50</v>
      </c>
      <c r="H8" s="63" t="e">
        <f t="shared" si="14"/>
        <v>#VALUE!</v>
      </c>
      <c r="I8" s="64">
        <f t="shared" si="15"/>
        <v>1</v>
      </c>
      <c r="J8" s="71" t="str">
        <f t="shared" si="5"/>
        <v xml:space="preserve">Tolpis </v>
      </c>
      <c r="K8" s="71" t="str">
        <f t="shared" si="5"/>
        <v>umbellata</v>
      </c>
      <c r="L8" s="72">
        <f t="shared" si="5"/>
        <v>1</v>
      </c>
      <c r="M8" s="72">
        <f t="shared" si="5"/>
        <v>0</v>
      </c>
      <c r="N8" s="66">
        <f t="shared" si="5"/>
        <v>1</v>
      </c>
      <c r="O8" s="41"/>
      <c r="P8" s="42" t="str">
        <f t="shared" si="6"/>
        <v/>
      </c>
      <c r="Q8" s="43" t="str">
        <f t="shared" si="7"/>
        <v/>
      </c>
      <c r="R8" s="44" t="e">
        <f t="shared" si="8"/>
        <v>#VALUE!</v>
      </c>
      <c r="S8" s="45" t="e">
        <f t="shared" si="0"/>
        <v>#VALUE!</v>
      </c>
      <c r="T8" s="44" t="str">
        <f t="shared" si="9"/>
        <v/>
      </c>
      <c r="U8" s="46"/>
      <c r="V8" s="47"/>
      <c r="W8" s="48" t="e">
        <f t="shared" si="10"/>
        <v>#VALUE!</v>
      </c>
      <c r="X8" s="49"/>
      <c r="Y8" s="44" t="e">
        <f>INDEX(VISITORS[INSECT ORDER], MATCH(X8,VISITORS[NAME USED],0))</f>
        <v>#N/A</v>
      </c>
      <c r="Z8" s="44" t="e">
        <f t="shared" si="11"/>
        <v>#N/A</v>
      </c>
      <c r="AA8" s="50" t="e">
        <f>IF(SUM(#REF!,#REF!,#REF!,#REF!,#REF!,#REF!)=S8,,"")</f>
        <v>#REF!</v>
      </c>
      <c r="AB8" s="51" t="str">
        <f t="shared" si="12"/>
        <v/>
      </c>
      <c r="AC8" s="51"/>
      <c r="AD8" s="51"/>
      <c r="AE8" s="51"/>
      <c r="AF8" s="51"/>
      <c r="AG8" s="51"/>
      <c r="AH8" s="51"/>
      <c r="AI8" s="52"/>
      <c r="AJ8" s="52"/>
      <c r="AK8" s="52"/>
      <c r="AL8" s="53"/>
      <c r="AM8" s="54"/>
      <c r="AN8" s="55" t="str">
        <f>IF(P8=1,0,"")</f>
        <v/>
      </c>
      <c r="AO8" s="56" t="str">
        <f>IF(AN8=1,AB8,"")</f>
        <v/>
      </c>
      <c r="AP8" s="55" t="str">
        <f>IF(P8=1,0,"")</f>
        <v/>
      </c>
      <c r="AQ8" s="56" t="str">
        <f>IF(AP8=1,AB8,"")</f>
        <v/>
      </c>
    </row>
    <row r="9" spans="1:43" s="3" customFormat="1" ht="15.75" thickBot="1" x14ac:dyDescent="0.3">
      <c r="A9" s="67">
        <f t="shared" si="1"/>
        <v>2022</v>
      </c>
      <c r="B9" s="67" t="str">
        <f t="shared" si="2"/>
        <v>May</v>
      </c>
      <c r="C9" s="68">
        <f t="shared" si="13"/>
        <v>22</v>
      </c>
      <c r="D9" s="69">
        <f t="shared" si="3"/>
        <v>9</v>
      </c>
      <c r="E9" s="70">
        <f t="shared" si="4"/>
        <v>1</v>
      </c>
      <c r="F9" s="74"/>
      <c r="G9" s="75">
        <v>0</v>
      </c>
      <c r="H9" s="63" t="e">
        <f t="shared" si="14"/>
        <v>#VALUE!</v>
      </c>
      <c r="I9" s="64">
        <f t="shared" si="15"/>
        <v>1</v>
      </c>
      <c r="J9" s="71" t="str">
        <f t="shared" si="5"/>
        <v xml:space="preserve">Tolpis </v>
      </c>
      <c r="K9" s="71" t="str">
        <f t="shared" si="5"/>
        <v>umbellata</v>
      </c>
      <c r="L9" s="72">
        <f t="shared" si="5"/>
        <v>1</v>
      </c>
      <c r="M9" s="72">
        <f t="shared" si="5"/>
        <v>0</v>
      </c>
      <c r="N9" s="66">
        <f t="shared" si="5"/>
        <v>1</v>
      </c>
      <c r="O9" s="41"/>
      <c r="P9" s="42" t="str">
        <f t="shared" si="6"/>
        <v/>
      </c>
      <c r="Q9" s="43" t="str">
        <f t="shared" si="7"/>
        <v/>
      </c>
      <c r="R9" s="44" t="e">
        <f t="shared" si="8"/>
        <v>#VALUE!</v>
      </c>
      <c r="S9" s="45" t="e">
        <f t="shared" si="0"/>
        <v>#VALUE!</v>
      </c>
      <c r="T9" s="44" t="str">
        <f t="shared" si="9"/>
        <v/>
      </c>
      <c r="U9" s="46"/>
      <c r="V9" s="47"/>
      <c r="W9" s="48" t="e">
        <f t="shared" si="10"/>
        <v>#VALUE!</v>
      </c>
      <c r="X9" s="49"/>
      <c r="Y9" s="44" t="e">
        <f>INDEX(VISITORS[INSECT ORDER], MATCH(X9,VISITORS[NAME USED],0))</f>
        <v>#N/A</v>
      </c>
      <c r="Z9" s="44" t="e">
        <f t="shared" si="11"/>
        <v>#N/A</v>
      </c>
      <c r="AA9" s="50" t="e">
        <f>IF(SUM(#REF!,#REF!,#REF!,#REF!,#REF!,#REF!)=S9,,"")</f>
        <v>#REF!</v>
      </c>
      <c r="AB9" s="51" t="str">
        <f t="shared" si="12"/>
        <v/>
      </c>
      <c r="AC9" s="51"/>
      <c r="AD9" s="51"/>
      <c r="AE9" s="51"/>
      <c r="AF9" s="51"/>
      <c r="AG9" s="51"/>
      <c r="AH9" s="51"/>
      <c r="AI9" s="52"/>
      <c r="AJ9" s="52"/>
      <c r="AK9" s="52"/>
      <c r="AL9" s="53"/>
      <c r="AM9" s="54"/>
      <c r="AN9" s="55" t="str">
        <f>IF(P9=1,0,"")</f>
        <v/>
      </c>
      <c r="AO9" s="56" t="str">
        <f>IF(AN9=1,AB9,"")</f>
        <v/>
      </c>
      <c r="AP9" s="55" t="str">
        <f>IF(P9=1,0,"")</f>
        <v/>
      </c>
      <c r="AQ9" s="56" t="str">
        <f>IF(AP9=1,AB9,"")</f>
        <v/>
      </c>
    </row>
    <row r="10" spans="1:43" s="3" customFormat="1" x14ac:dyDescent="0.25">
      <c r="A10" s="67">
        <f t="shared" si="1"/>
        <v>2022</v>
      </c>
      <c r="B10" s="67" t="str">
        <f t="shared" si="2"/>
        <v>May</v>
      </c>
      <c r="C10" s="68">
        <f t="shared" si="13"/>
        <v>22</v>
      </c>
      <c r="D10" s="69">
        <f t="shared" si="3"/>
        <v>9</v>
      </c>
      <c r="E10" s="70">
        <f t="shared" si="4"/>
        <v>2</v>
      </c>
      <c r="F10" s="74"/>
      <c r="G10" s="76">
        <f>IF(G4&lt;G3, ABS(G3-(G4+60)), ABS(G3-G4))</f>
        <v>0</v>
      </c>
      <c r="H10" s="63" t="e">
        <f t="shared" si="14"/>
        <v>#VALUE!</v>
      </c>
      <c r="I10" s="64">
        <f t="shared" si="15"/>
        <v>1</v>
      </c>
      <c r="J10" s="71" t="str">
        <f t="shared" si="5"/>
        <v xml:space="preserve">Tolpis </v>
      </c>
      <c r="K10" s="71" t="str">
        <f t="shared" si="5"/>
        <v>umbellata</v>
      </c>
      <c r="L10" s="72">
        <f t="shared" si="5"/>
        <v>1</v>
      </c>
      <c r="M10" s="72">
        <f t="shared" si="5"/>
        <v>0</v>
      </c>
      <c r="N10" s="66">
        <f t="shared" si="5"/>
        <v>1</v>
      </c>
      <c r="O10" s="41"/>
      <c r="P10" s="42" t="str">
        <f t="shared" si="6"/>
        <v/>
      </c>
      <c r="Q10" s="43" t="str">
        <f t="shared" si="7"/>
        <v/>
      </c>
      <c r="R10" s="44" t="e">
        <f t="shared" si="8"/>
        <v>#VALUE!</v>
      </c>
      <c r="S10" s="45" t="e">
        <f t="shared" si="0"/>
        <v>#VALUE!</v>
      </c>
      <c r="T10" s="44" t="str">
        <f t="shared" si="9"/>
        <v/>
      </c>
      <c r="U10" s="46"/>
      <c r="V10" s="47"/>
      <c r="W10" s="48" t="e">
        <f t="shared" si="10"/>
        <v>#VALUE!</v>
      </c>
      <c r="X10" s="49"/>
      <c r="Y10" s="44" t="e">
        <f>INDEX(VISITORS[INSECT ORDER], MATCH(X10,VISITORS[NAME USED],0))</f>
        <v>#N/A</v>
      </c>
      <c r="Z10" s="44" t="e">
        <f t="shared" si="11"/>
        <v>#N/A</v>
      </c>
      <c r="AA10" s="50" t="e">
        <f>IF(SUM(#REF!,#REF!,#REF!,#REF!,#REF!,#REF!)=S10,,"")</f>
        <v>#REF!</v>
      </c>
      <c r="AB10" s="51" t="str">
        <f t="shared" si="12"/>
        <v/>
      </c>
      <c r="AC10" s="51"/>
      <c r="AD10" s="51"/>
      <c r="AE10" s="51"/>
      <c r="AF10" s="51"/>
      <c r="AG10" s="51"/>
      <c r="AH10" s="51"/>
      <c r="AI10" s="52"/>
      <c r="AJ10" s="52"/>
      <c r="AK10" s="52"/>
      <c r="AL10" s="53"/>
      <c r="AM10" s="54"/>
      <c r="AN10" s="55" t="str">
        <f>IF(P10=1,0,"")</f>
        <v/>
      </c>
      <c r="AO10" s="56" t="str">
        <f>IF(AN10=1,AB10,"")</f>
        <v/>
      </c>
      <c r="AP10" s="55" t="str">
        <f>IF(P10=1,0,"")</f>
        <v/>
      </c>
      <c r="AQ10" s="56" t="str">
        <f>IF(AP10=1,AB10,"")</f>
        <v/>
      </c>
    </row>
    <row r="11" spans="1:43" s="3" customFormat="1" x14ac:dyDescent="0.25">
      <c r="A11" s="67">
        <f t="shared" si="1"/>
        <v>2022</v>
      </c>
      <c r="B11" s="67" t="str">
        <f t="shared" si="2"/>
        <v>May</v>
      </c>
      <c r="C11" s="68">
        <f t="shared" si="13"/>
        <v>22</v>
      </c>
      <c r="D11" s="69">
        <f t="shared" si="3"/>
        <v>9</v>
      </c>
      <c r="E11" s="70">
        <f t="shared" si="4"/>
        <v>3</v>
      </c>
      <c r="F11" s="74"/>
      <c r="G11" s="77"/>
      <c r="H11" s="63" t="e">
        <f t="shared" si="14"/>
        <v>#VALUE!</v>
      </c>
      <c r="I11" s="64">
        <f t="shared" si="15"/>
        <v>1</v>
      </c>
      <c r="J11" s="71" t="str">
        <f t="shared" si="5"/>
        <v xml:space="preserve">Tolpis </v>
      </c>
      <c r="K11" s="71" t="str">
        <f t="shared" si="5"/>
        <v>umbellata</v>
      </c>
      <c r="L11" s="72">
        <f t="shared" si="5"/>
        <v>1</v>
      </c>
      <c r="M11" s="72">
        <f t="shared" si="5"/>
        <v>0</v>
      </c>
      <c r="N11" s="66">
        <f t="shared" si="5"/>
        <v>1</v>
      </c>
      <c r="O11" s="41"/>
      <c r="P11" s="42" t="str">
        <f t="shared" si="6"/>
        <v/>
      </c>
      <c r="Q11" s="43" t="str">
        <f t="shared" si="7"/>
        <v/>
      </c>
      <c r="R11" s="44" t="e">
        <f t="shared" si="8"/>
        <v>#VALUE!</v>
      </c>
      <c r="S11" s="45" t="e">
        <f t="shared" si="0"/>
        <v>#VALUE!</v>
      </c>
      <c r="T11" s="44" t="str">
        <f t="shared" si="9"/>
        <v/>
      </c>
      <c r="U11" s="46"/>
      <c r="V11" s="47"/>
      <c r="W11" s="48" t="e">
        <f t="shared" si="10"/>
        <v>#VALUE!</v>
      </c>
      <c r="X11" s="49"/>
      <c r="Y11" s="44" t="e">
        <f>INDEX(VISITORS[INSECT ORDER], MATCH(X11,VISITORS[NAME USED],0))</f>
        <v>#N/A</v>
      </c>
      <c r="Z11" s="44" t="e">
        <f t="shared" si="11"/>
        <v>#N/A</v>
      </c>
      <c r="AA11" s="50" t="e">
        <f>IF(SUM(#REF!,#REF!,#REF!,#REF!,#REF!,#REF!)=S11,,"")</f>
        <v>#REF!</v>
      </c>
      <c r="AB11" s="51" t="str">
        <f t="shared" si="12"/>
        <v/>
      </c>
      <c r="AC11" s="51"/>
      <c r="AD11" s="51"/>
      <c r="AE11" s="51"/>
      <c r="AF11" s="51"/>
      <c r="AG11" s="51"/>
      <c r="AH11" s="51"/>
      <c r="AI11" s="52"/>
      <c r="AJ11" s="52"/>
      <c r="AK11" s="52"/>
      <c r="AL11" s="53"/>
      <c r="AM11" s="54"/>
      <c r="AN11" s="55" t="str">
        <f>IF(P11=1,0,"")</f>
        <v/>
      </c>
      <c r="AO11" s="56" t="str">
        <f>IF(AN11=1,AB11,"")</f>
        <v/>
      </c>
      <c r="AP11" s="55" t="str">
        <f>IF(P11=1,0,"")</f>
        <v/>
      </c>
      <c r="AQ11" s="56" t="str">
        <f>IF(AP11=1,AB11,"")</f>
        <v/>
      </c>
    </row>
    <row r="12" spans="1:43" s="3" customFormat="1" x14ac:dyDescent="0.25">
      <c r="A12" s="67">
        <f t="shared" si="1"/>
        <v>2022</v>
      </c>
      <c r="B12" s="67" t="str">
        <f t="shared" si="2"/>
        <v>May</v>
      </c>
      <c r="C12" s="68">
        <f t="shared" si="13"/>
        <v>22</v>
      </c>
      <c r="D12" s="69">
        <f t="shared" si="3"/>
        <v>9</v>
      </c>
      <c r="E12" s="70">
        <f t="shared" si="4"/>
        <v>4</v>
      </c>
      <c r="F12" s="74"/>
      <c r="G12" s="77"/>
      <c r="H12" s="63" t="e">
        <f t="shared" si="14"/>
        <v>#VALUE!</v>
      </c>
      <c r="I12" s="64">
        <f t="shared" si="15"/>
        <v>1</v>
      </c>
      <c r="J12" s="71" t="str">
        <f t="shared" si="5"/>
        <v xml:space="preserve">Tolpis </v>
      </c>
      <c r="K12" s="71" t="str">
        <f t="shared" si="5"/>
        <v>umbellata</v>
      </c>
      <c r="L12" s="72">
        <f>L11</f>
        <v>1</v>
      </c>
      <c r="M12" s="72">
        <f t="shared" si="5"/>
        <v>0</v>
      </c>
      <c r="N12" s="66">
        <f t="shared" si="5"/>
        <v>1</v>
      </c>
      <c r="O12" s="41"/>
      <c r="P12" s="42" t="str">
        <f t="shared" si="6"/>
        <v/>
      </c>
      <c r="Q12" s="43" t="str">
        <f t="shared" si="7"/>
        <v/>
      </c>
      <c r="R12" s="44" t="e">
        <f t="shared" si="8"/>
        <v>#VALUE!</v>
      </c>
      <c r="S12" s="45" t="e">
        <f t="shared" si="0"/>
        <v>#VALUE!</v>
      </c>
      <c r="T12" s="44" t="str">
        <f t="shared" si="9"/>
        <v/>
      </c>
      <c r="U12" s="46"/>
      <c r="V12" s="47"/>
      <c r="W12" s="48" t="e">
        <f t="shared" si="10"/>
        <v>#VALUE!</v>
      </c>
      <c r="X12" s="49"/>
      <c r="Y12" s="44" t="e">
        <f>INDEX(VISITORS[INSECT ORDER], MATCH(X12,VISITORS[NAME USED],0))</f>
        <v>#N/A</v>
      </c>
      <c r="Z12" s="44" t="e">
        <f t="shared" si="11"/>
        <v>#N/A</v>
      </c>
      <c r="AA12" s="50" t="e">
        <f>IF(SUM(#REF!,#REF!,#REF!,#REF!,#REF!,#REF!)=S12,,"")</f>
        <v>#REF!</v>
      </c>
      <c r="AB12" s="51" t="str">
        <f t="shared" si="12"/>
        <v/>
      </c>
      <c r="AC12" s="51"/>
      <c r="AD12" s="51"/>
      <c r="AE12" s="51"/>
      <c r="AF12" s="51"/>
      <c r="AG12" s="51"/>
      <c r="AH12" s="51"/>
      <c r="AI12" s="52"/>
      <c r="AJ12" s="52"/>
      <c r="AK12" s="52"/>
      <c r="AL12" s="53"/>
      <c r="AM12" s="54"/>
      <c r="AN12" s="55" t="str">
        <f>IF(P12=1,0,"")</f>
        <v/>
      </c>
      <c r="AO12" s="56" t="str">
        <f>IF(AN12=1,AB12,"")</f>
        <v/>
      </c>
      <c r="AP12" s="55" t="str">
        <f>IF(P12=1,0,"")</f>
        <v/>
      </c>
      <c r="AQ12" s="56" t="str">
        <f>IF(AP12=1,AB12,"")</f>
        <v/>
      </c>
    </row>
    <row r="13" spans="1:43" s="3" customFormat="1" x14ac:dyDescent="0.25">
      <c r="A13" s="67">
        <f t="shared" si="1"/>
        <v>2022</v>
      </c>
      <c r="B13" s="67" t="str">
        <f t="shared" si="2"/>
        <v>May</v>
      </c>
      <c r="C13" s="68">
        <f t="shared" si="13"/>
        <v>22</v>
      </c>
      <c r="D13" s="69">
        <f t="shared" si="3"/>
        <v>9</v>
      </c>
      <c r="E13" s="70">
        <f t="shared" si="4"/>
        <v>5</v>
      </c>
      <c r="F13" s="74"/>
      <c r="G13" s="77"/>
      <c r="H13" s="63" t="e">
        <f t="shared" si="14"/>
        <v>#VALUE!</v>
      </c>
      <c r="I13" s="64">
        <f t="shared" si="15"/>
        <v>1</v>
      </c>
      <c r="J13" s="71" t="str">
        <f t="shared" si="5"/>
        <v xml:space="preserve">Tolpis </v>
      </c>
      <c r="K13" s="71" t="str">
        <f t="shared" si="5"/>
        <v>umbellata</v>
      </c>
      <c r="L13" s="72">
        <f t="shared" si="5"/>
        <v>1</v>
      </c>
      <c r="M13" s="72">
        <f t="shared" si="5"/>
        <v>0</v>
      </c>
      <c r="N13" s="66">
        <f t="shared" si="5"/>
        <v>1</v>
      </c>
      <c r="O13" s="41"/>
      <c r="P13" s="42" t="str">
        <f t="shared" si="6"/>
        <v/>
      </c>
      <c r="Q13" s="43" t="str">
        <f t="shared" si="7"/>
        <v/>
      </c>
      <c r="R13" s="44" t="e">
        <f t="shared" si="8"/>
        <v>#VALUE!</v>
      </c>
      <c r="S13" s="45" t="e">
        <f t="shared" si="0"/>
        <v>#VALUE!</v>
      </c>
      <c r="T13" s="44" t="str">
        <f t="shared" si="9"/>
        <v/>
      </c>
      <c r="U13" s="46"/>
      <c r="V13" s="47"/>
      <c r="W13" s="48" t="e">
        <f t="shared" si="10"/>
        <v>#VALUE!</v>
      </c>
      <c r="X13" s="49"/>
      <c r="Y13" s="44" t="e">
        <f>INDEX(VISITORS[INSECT ORDER], MATCH(X13,VISITORS[NAME USED],0))</f>
        <v>#N/A</v>
      </c>
      <c r="Z13" s="44" t="e">
        <f t="shared" si="11"/>
        <v>#N/A</v>
      </c>
      <c r="AA13" s="50" t="e">
        <f>IF(SUM(#REF!,#REF!,#REF!,#REF!,#REF!,#REF!)=S13,,"")</f>
        <v>#REF!</v>
      </c>
      <c r="AB13" s="51" t="str">
        <f t="shared" si="12"/>
        <v/>
      </c>
      <c r="AC13" s="51"/>
      <c r="AD13" s="51"/>
      <c r="AE13" s="51"/>
      <c r="AF13" s="51"/>
      <c r="AG13" s="51"/>
      <c r="AH13" s="51"/>
      <c r="AI13" s="52"/>
      <c r="AJ13" s="52"/>
      <c r="AK13" s="52"/>
      <c r="AL13" s="53"/>
      <c r="AM13" s="54"/>
      <c r="AN13" s="55" t="str">
        <f>IF(P13=1,0,"")</f>
        <v/>
      </c>
      <c r="AO13" s="56" t="str">
        <f>IF(AN13=1,AB13,"")</f>
        <v/>
      </c>
      <c r="AP13" s="55" t="str">
        <f>IF(P13=1,0,"")</f>
        <v/>
      </c>
      <c r="AQ13" s="56" t="str">
        <f>IF(AP13=1,AB13,"")</f>
        <v/>
      </c>
    </row>
    <row r="14" spans="1:43" s="3" customFormat="1" x14ac:dyDescent="0.25">
      <c r="A14" s="67">
        <f t="shared" si="1"/>
        <v>2022</v>
      </c>
      <c r="B14" s="67" t="str">
        <f t="shared" si="2"/>
        <v>May</v>
      </c>
      <c r="C14" s="68">
        <f t="shared" si="13"/>
        <v>22</v>
      </c>
      <c r="D14" s="69">
        <f t="shared" si="3"/>
        <v>9</v>
      </c>
      <c r="E14" s="70">
        <f t="shared" si="4"/>
        <v>6</v>
      </c>
      <c r="F14" s="74"/>
      <c r="G14" s="77"/>
      <c r="H14" s="63" t="e">
        <f t="shared" si="14"/>
        <v>#VALUE!</v>
      </c>
      <c r="I14" s="64">
        <f t="shared" si="15"/>
        <v>1</v>
      </c>
      <c r="J14" s="71" t="str">
        <f t="shared" si="5"/>
        <v xml:space="preserve">Tolpis </v>
      </c>
      <c r="K14" s="71" t="str">
        <f t="shared" si="5"/>
        <v>umbellata</v>
      </c>
      <c r="L14" s="72">
        <f t="shared" si="5"/>
        <v>1</v>
      </c>
      <c r="M14" s="72">
        <f t="shared" si="5"/>
        <v>0</v>
      </c>
      <c r="N14" s="66">
        <f t="shared" si="5"/>
        <v>1</v>
      </c>
      <c r="O14" s="41"/>
      <c r="P14" s="42" t="str">
        <f t="shared" si="6"/>
        <v/>
      </c>
      <c r="Q14" s="43" t="str">
        <f t="shared" si="7"/>
        <v/>
      </c>
      <c r="R14" s="44" t="e">
        <f t="shared" si="8"/>
        <v>#VALUE!</v>
      </c>
      <c r="S14" s="45" t="e">
        <f t="shared" si="0"/>
        <v>#VALUE!</v>
      </c>
      <c r="T14" s="44" t="str">
        <f t="shared" si="9"/>
        <v/>
      </c>
      <c r="U14" s="46"/>
      <c r="V14" s="47"/>
      <c r="W14" s="48" t="e">
        <f t="shared" si="10"/>
        <v>#VALUE!</v>
      </c>
      <c r="X14" s="49"/>
      <c r="Y14" s="44" t="e">
        <f>INDEX(VISITORS[INSECT ORDER], MATCH(X14,VISITORS[NAME USED],0))</f>
        <v>#N/A</v>
      </c>
      <c r="Z14" s="44" t="e">
        <f t="shared" si="11"/>
        <v>#N/A</v>
      </c>
      <c r="AA14" s="50" t="e">
        <f>IF(SUM(#REF!,#REF!,#REF!,#REF!,#REF!,#REF!)=S14,,"")</f>
        <v>#REF!</v>
      </c>
      <c r="AB14" s="51" t="str">
        <f t="shared" si="12"/>
        <v/>
      </c>
      <c r="AC14" s="51"/>
      <c r="AD14" s="51"/>
      <c r="AE14" s="51"/>
      <c r="AF14" s="51"/>
      <c r="AG14" s="51"/>
      <c r="AH14" s="51"/>
      <c r="AI14" s="52"/>
      <c r="AJ14" s="52"/>
      <c r="AK14" s="52"/>
      <c r="AL14" s="53"/>
      <c r="AM14" s="54"/>
      <c r="AN14" s="55" t="str">
        <f>IF(P14=1,0,"")</f>
        <v/>
      </c>
      <c r="AO14" s="56" t="str">
        <f>IF(AN14=1,AB14,"")</f>
        <v/>
      </c>
      <c r="AP14" s="55" t="str">
        <f>IF(P14=1,0,"")</f>
        <v/>
      </c>
      <c r="AQ14" s="56" t="str">
        <f>IF(AP14=1,AB14,"")</f>
        <v/>
      </c>
    </row>
    <row r="15" spans="1:43" s="3" customFormat="1" x14ac:dyDescent="0.25">
      <c r="A15" s="67">
        <f t="shared" si="1"/>
        <v>2022</v>
      </c>
      <c r="B15" s="67" t="str">
        <f t="shared" si="2"/>
        <v>May</v>
      </c>
      <c r="C15" s="68">
        <f t="shared" si="13"/>
        <v>22</v>
      </c>
      <c r="D15" s="69">
        <f t="shared" si="3"/>
        <v>9</v>
      </c>
      <c r="E15" s="70">
        <f t="shared" si="4"/>
        <v>7</v>
      </c>
      <c r="F15" s="74"/>
      <c r="G15" s="77"/>
      <c r="H15" s="63" t="e">
        <f t="shared" si="14"/>
        <v>#VALUE!</v>
      </c>
      <c r="I15" s="64">
        <f t="shared" si="15"/>
        <v>1</v>
      </c>
      <c r="J15" s="71" t="str">
        <f t="shared" si="5"/>
        <v xml:space="preserve">Tolpis </v>
      </c>
      <c r="K15" s="71" t="str">
        <f t="shared" si="5"/>
        <v>umbellata</v>
      </c>
      <c r="L15" s="72">
        <f t="shared" si="5"/>
        <v>1</v>
      </c>
      <c r="M15" s="72">
        <f t="shared" ref="M15" si="16">M14</f>
        <v>0</v>
      </c>
      <c r="N15" s="66">
        <f t="shared" si="5"/>
        <v>1</v>
      </c>
      <c r="O15" s="41"/>
      <c r="P15" s="42" t="str">
        <f t="shared" si="6"/>
        <v/>
      </c>
      <c r="Q15" s="43" t="str">
        <f t="shared" si="7"/>
        <v/>
      </c>
      <c r="R15" s="44" t="e">
        <f t="shared" si="8"/>
        <v>#VALUE!</v>
      </c>
      <c r="S15" s="45" t="e">
        <f t="shared" si="0"/>
        <v>#VALUE!</v>
      </c>
      <c r="T15" s="44" t="str">
        <f t="shared" si="9"/>
        <v/>
      </c>
      <c r="U15" s="46"/>
      <c r="V15" s="47"/>
      <c r="W15" s="48" t="e">
        <f t="shared" si="10"/>
        <v>#VALUE!</v>
      </c>
      <c r="X15" s="49"/>
      <c r="Y15" s="44" t="e">
        <f>INDEX(VISITORS[INSECT ORDER], MATCH(X15,VISITORS[NAME USED],0))</f>
        <v>#N/A</v>
      </c>
      <c r="Z15" s="44" t="e">
        <f t="shared" si="11"/>
        <v>#N/A</v>
      </c>
      <c r="AA15" s="50" t="e">
        <f>IF(SUM(#REF!,#REF!,#REF!,#REF!,#REF!,#REF!)=S15,,"")</f>
        <v>#REF!</v>
      </c>
      <c r="AB15" s="51" t="str">
        <f t="shared" si="12"/>
        <v/>
      </c>
      <c r="AC15" s="51"/>
      <c r="AD15" s="51"/>
      <c r="AE15" s="51"/>
      <c r="AF15" s="51"/>
      <c r="AG15" s="51"/>
      <c r="AH15" s="51"/>
      <c r="AI15" s="52"/>
      <c r="AJ15" s="52"/>
      <c r="AK15" s="52"/>
      <c r="AL15" s="53"/>
      <c r="AM15" s="54"/>
      <c r="AN15" s="55" t="str">
        <f>IF(P15=1,0,"")</f>
        <v/>
      </c>
      <c r="AO15" s="56" t="str">
        <f>IF(AN15=1,AB15,"")</f>
        <v/>
      </c>
      <c r="AP15" s="55" t="str">
        <f>IF(P15=1,0,"")</f>
        <v/>
      </c>
      <c r="AQ15" s="56" t="str">
        <f>IF(AP15=1,AB15,"")</f>
        <v/>
      </c>
    </row>
    <row r="16" spans="1:43" s="3" customFormat="1" x14ac:dyDescent="0.25">
      <c r="A16" s="67">
        <f t="shared" si="1"/>
        <v>2022</v>
      </c>
      <c r="B16" s="67" t="str">
        <f t="shared" si="2"/>
        <v>May</v>
      </c>
      <c r="C16" s="68">
        <f t="shared" si="13"/>
        <v>22</v>
      </c>
      <c r="D16" s="69">
        <f t="shared" si="3"/>
        <v>9</v>
      </c>
      <c r="E16" s="70">
        <f t="shared" si="4"/>
        <v>8</v>
      </c>
      <c r="F16" s="74"/>
      <c r="G16" s="77"/>
      <c r="H16" s="63" t="e">
        <f t="shared" si="14"/>
        <v>#VALUE!</v>
      </c>
      <c r="I16" s="64">
        <f t="shared" si="15"/>
        <v>1</v>
      </c>
      <c r="J16" s="71" t="str">
        <f t="shared" si="5"/>
        <v xml:space="preserve">Tolpis </v>
      </c>
      <c r="K16" s="71" t="str">
        <f t="shared" si="5"/>
        <v>umbellata</v>
      </c>
      <c r="L16" s="72">
        <f t="shared" si="5"/>
        <v>1</v>
      </c>
      <c r="M16" s="72">
        <f t="shared" ref="M16" si="17">M15</f>
        <v>0</v>
      </c>
      <c r="N16" s="66">
        <f t="shared" si="5"/>
        <v>1</v>
      </c>
      <c r="O16" s="41"/>
      <c r="P16" s="42" t="str">
        <f t="shared" si="6"/>
        <v/>
      </c>
      <c r="Q16" s="43" t="str">
        <f t="shared" si="7"/>
        <v/>
      </c>
      <c r="R16" s="44" t="e">
        <f t="shared" si="8"/>
        <v>#VALUE!</v>
      </c>
      <c r="S16" s="45" t="e">
        <f t="shared" si="0"/>
        <v>#VALUE!</v>
      </c>
      <c r="T16" s="44" t="str">
        <f t="shared" si="9"/>
        <v/>
      </c>
      <c r="U16" s="46"/>
      <c r="V16" s="47"/>
      <c r="W16" s="48" t="e">
        <f t="shared" si="10"/>
        <v>#VALUE!</v>
      </c>
      <c r="X16" s="49"/>
      <c r="Y16" s="44" t="e">
        <f>INDEX(VISITORS[INSECT ORDER], MATCH(X16,VISITORS[NAME USED],0))</f>
        <v>#N/A</v>
      </c>
      <c r="Z16" s="44" t="e">
        <f t="shared" si="11"/>
        <v>#N/A</v>
      </c>
      <c r="AA16" s="50" t="e">
        <f>IF(SUM(#REF!,#REF!,#REF!,#REF!,#REF!,#REF!)=S16,,"")</f>
        <v>#REF!</v>
      </c>
      <c r="AB16" s="51" t="str">
        <f t="shared" si="12"/>
        <v/>
      </c>
      <c r="AC16" s="51"/>
      <c r="AD16" s="51"/>
      <c r="AE16" s="51"/>
      <c r="AF16" s="51"/>
      <c r="AG16" s="51"/>
      <c r="AH16" s="51"/>
      <c r="AI16" s="52"/>
      <c r="AJ16" s="52"/>
      <c r="AK16" s="52"/>
      <c r="AL16" s="53"/>
      <c r="AM16" s="54"/>
      <c r="AN16" s="55" t="str">
        <f>IF(P16=1,0,"")</f>
        <v/>
      </c>
      <c r="AO16" s="56" t="str">
        <f>IF(AN16=1,AB16,"")</f>
        <v/>
      </c>
      <c r="AP16" s="55" t="str">
        <f>IF(P16=1,0,"")</f>
        <v/>
      </c>
      <c r="AQ16" s="56" t="str">
        <f>IF(AP16=1,AB16,"")</f>
        <v/>
      </c>
    </row>
    <row r="17" spans="1:43" s="3" customFormat="1" x14ac:dyDescent="0.25">
      <c r="A17" s="67">
        <f t="shared" si="1"/>
        <v>2022</v>
      </c>
      <c r="B17" s="67" t="str">
        <f t="shared" si="2"/>
        <v>May</v>
      </c>
      <c r="C17" s="68">
        <f t="shared" si="13"/>
        <v>22</v>
      </c>
      <c r="D17" s="69">
        <f t="shared" si="3"/>
        <v>9</v>
      </c>
      <c r="E17" s="70">
        <f t="shared" si="4"/>
        <v>9</v>
      </c>
      <c r="F17" s="74"/>
      <c r="G17" s="77"/>
      <c r="H17" s="63" t="e">
        <f t="shared" si="14"/>
        <v>#VALUE!</v>
      </c>
      <c r="I17" s="64">
        <f t="shared" si="15"/>
        <v>1</v>
      </c>
      <c r="J17" s="71" t="str">
        <f t="shared" si="5"/>
        <v xml:space="preserve">Tolpis </v>
      </c>
      <c r="K17" s="71" t="str">
        <f t="shared" si="5"/>
        <v>umbellata</v>
      </c>
      <c r="L17" s="72">
        <f t="shared" si="5"/>
        <v>1</v>
      </c>
      <c r="M17" s="72">
        <f t="shared" ref="M17" si="18">M16</f>
        <v>0</v>
      </c>
      <c r="N17" s="66">
        <f t="shared" si="5"/>
        <v>1</v>
      </c>
      <c r="O17" s="41"/>
      <c r="P17" s="42" t="str">
        <f t="shared" si="6"/>
        <v/>
      </c>
      <c r="Q17" s="43" t="str">
        <f t="shared" si="7"/>
        <v/>
      </c>
      <c r="R17" s="44" t="e">
        <f t="shared" si="8"/>
        <v>#VALUE!</v>
      </c>
      <c r="S17" s="45" t="e">
        <f t="shared" si="0"/>
        <v>#VALUE!</v>
      </c>
      <c r="T17" s="44" t="str">
        <f t="shared" si="9"/>
        <v/>
      </c>
      <c r="U17" s="46"/>
      <c r="V17" s="47"/>
      <c r="W17" s="48" t="e">
        <f t="shared" si="10"/>
        <v>#VALUE!</v>
      </c>
      <c r="X17" s="49"/>
      <c r="Y17" s="44" t="e">
        <f>INDEX(VISITORS[INSECT ORDER], MATCH(X17,VISITORS[NAME USED],0))</f>
        <v>#N/A</v>
      </c>
      <c r="Z17" s="44" t="e">
        <f t="shared" si="11"/>
        <v>#N/A</v>
      </c>
      <c r="AA17" s="50" t="e">
        <f>IF(SUM(#REF!,#REF!,#REF!,#REF!,#REF!,#REF!)=S17,,"")</f>
        <v>#REF!</v>
      </c>
      <c r="AB17" s="51" t="str">
        <f t="shared" si="12"/>
        <v/>
      </c>
      <c r="AC17" s="51"/>
      <c r="AD17" s="51"/>
      <c r="AE17" s="51"/>
      <c r="AF17" s="51"/>
      <c r="AG17" s="51"/>
      <c r="AH17" s="51"/>
      <c r="AI17" s="52"/>
      <c r="AJ17" s="52"/>
      <c r="AK17" s="52"/>
      <c r="AL17" s="53"/>
      <c r="AM17" s="54"/>
      <c r="AN17" s="55" t="str">
        <f>IF(P17=1,0,"")</f>
        <v/>
      </c>
      <c r="AO17" s="56" t="str">
        <f>IF(AN17=1,AB17,"")</f>
        <v/>
      </c>
      <c r="AP17" s="55" t="str">
        <f>IF(P17=1,0,"")</f>
        <v/>
      </c>
      <c r="AQ17" s="56" t="str">
        <f>IF(AP17=1,AB17,"")</f>
        <v/>
      </c>
    </row>
    <row r="18" spans="1:43" s="3" customFormat="1" x14ac:dyDescent="0.25">
      <c r="A18" s="67">
        <f t="shared" si="1"/>
        <v>2022</v>
      </c>
      <c r="B18" s="67" t="str">
        <f t="shared" si="2"/>
        <v>May</v>
      </c>
      <c r="C18" s="68">
        <f t="shared" si="13"/>
        <v>22</v>
      </c>
      <c r="D18" s="69">
        <f t="shared" si="3"/>
        <v>9</v>
      </c>
      <c r="E18" s="70">
        <f t="shared" si="4"/>
        <v>10</v>
      </c>
      <c r="F18" s="74"/>
      <c r="G18" s="77"/>
      <c r="H18" s="63" t="e">
        <f t="shared" si="14"/>
        <v>#VALUE!</v>
      </c>
      <c r="I18" s="64">
        <f t="shared" si="15"/>
        <v>1</v>
      </c>
      <c r="J18" s="71" t="str">
        <f t="shared" si="5"/>
        <v xml:space="preserve">Tolpis </v>
      </c>
      <c r="K18" s="71" t="str">
        <f t="shared" si="5"/>
        <v>umbellata</v>
      </c>
      <c r="L18" s="72">
        <f t="shared" si="5"/>
        <v>1</v>
      </c>
      <c r="M18" s="72">
        <f t="shared" ref="M18" si="19">M17</f>
        <v>0</v>
      </c>
      <c r="N18" s="66">
        <f t="shared" si="5"/>
        <v>1</v>
      </c>
      <c r="O18" s="41"/>
      <c r="P18" s="42" t="str">
        <f t="shared" si="6"/>
        <v/>
      </c>
      <c r="Q18" s="43" t="str">
        <f t="shared" si="7"/>
        <v/>
      </c>
      <c r="R18" s="44" t="e">
        <f t="shared" si="8"/>
        <v>#VALUE!</v>
      </c>
      <c r="S18" s="45" t="e">
        <f t="shared" si="0"/>
        <v>#VALUE!</v>
      </c>
      <c r="T18" s="44" t="str">
        <f t="shared" si="9"/>
        <v/>
      </c>
      <c r="U18" s="46"/>
      <c r="V18" s="47"/>
      <c r="W18" s="48" t="e">
        <f t="shared" si="10"/>
        <v>#VALUE!</v>
      </c>
      <c r="X18" s="49"/>
      <c r="Y18" s="44" t="e">
        <f>INDEX(VISITORS[INSECT ORDER], MATCH(X18,VISITORS[NAME USED],0))</f>
        <v>#N/A</v>
      </c>
      <c r="Z18" s="44" t="e">
        <f t="shared" si="11"/>
        <v>#N/A</v>
      </c>
      <c r="AA18" s="50" t="e">
        <f>IF(SUM(#REF!,#REF!,#REF!,#REF!,#REF!,#REF!)=S18,,"")</f>
        <v>#REF!</v>
      </c>
      <c r="AB18" s="51" t="str">
        <f t="shared" si="12"/>
        <v/>
      </c>
      <c r="AC18" s="51"/>
      <c r="AD18" s="51"/>
      <c r="AE18" s="51"/>
      <c r="AF18" s="51"/>
      <c r="AG18" s="51"/>
      <c r="AH18" s="51"/>
      <c r="AI18" s="52"/>
      <c r="AJ18" s="52"/>
      <c r="AK18" s="52"/>
      <c r="AL18" s="53"/>
      <c r="AM18" s="54"/>
      <c r="AN18" s="55" t="str">
        <f>IF(P18=1,0,"")</f>
        <v/>
      </c>
      <c r="AO18" s="56" t="str">
        <f>IF(AN18=1,AB18,"")</f>
        <v/>
      </c>
      <c r="AP18" s="55" t="str">
        <f>IF(P18=1,0,"")</f>
        <v/>
      </c>
      <c r="AQ18" s="56" t="str">
        <f>IF(AP18=1,AB18,"")</f>
        <v/>
      </c>
    </row>
    <row r="19" spans="1:43" s="3" customFormat="1" x14ac:dyDescent="0.25">
      <c r="A19" s="67">
        <f t="shared" si="1"/>
        <v>2022</v>
      </c>
      <c r="B19" s="67" t="str">
        <f t="shared" si="2"/>
        <v>May</v>
      </c>
      <c r="C19" s="68">
        <f t="shared" si="13"/>
        <v>22</v>
      </c>
      <c r="D19" s="69">
        <f t="shared" si="3"/>
        <v>9</v>
      </c>
      <c r="E19" s="70">
        <f t="shared" si="4"/>
        <v>11</v>
      </c>
      <c r="F19" s="74"/>
      <c r="G19" s="77"/>
      <c r="H19" s="63" t="e">
        <f t="shared" si="14"/>
        <v>#VALUE!</v>
      </c>
      <c r="I19" s="64">
        <f t="shared" si="15"/>
        <v>1</v>
      </c>
      <c r="J19" s="71" t="str">
        <f t="shared" si="5"/>
        <v xml:space="preserve">Tolpis </v>
      </c>
      <c r="K19" s="71" t="str">
        <f t="shared" si="5"/>
        <v>umbellata</v>
      </c>
      <c r="L19" s="72">
        <f t="shared" si="5"/>
        <v>1</v>
      </c>
      <c r="M19" s="72">
        <f t="shared" ref="M19" si="20">M18</f>
        <v>0</v>
      </c>
      <c r="N19" s="66">
        <f t="shared" si="5"/>
        <v>1</v>
      </c>
      <c r="O19" s="41"/>
      <c r="P19" s="42" t="str">
        <f t="shared" si="6"/>
        <v/>
      </c>
      <c r="Q19" s="43" t="str">
        <f t="shared" si="7"/>
        <v/>
      </c>
      <c r="R19" s="44" t="e">
        <f t="shared" si="8"/>
        <v>#VALUE!</v>
      </c>
      <c r="S19" s="45" t="e">
        <f t="shared" si="0"/>
        <v>#VALUE!</v>
      </c>
      <c r="T19" s="44" t="str">
        <f t="shared" si="9"/>
        <v/>
      </c>
      <c r="U19" s="46"/>
      <c r="V19" s="47"/>
      <c r="W19" s="48" t="e">
        <f t="shared" si="10"/>
        <v>#VALUE!</v>
      </c>
      <c r="X19" s="49"/>
      <c r="Y19" s="44" t="e">
        <f>INDEX(VISITORS[INSECT ORDER], MATCH(X19,VISITORS[NAME USED],0))</f>
        <v>#N/A</v>
      </c>
      <c r="Z19" s="44" t="e">
        <f t="shared" si="11"/>
        <v>#N/A</v>
      </c>
      <c r="AA19" s="50" t="e">
        <f>IF(SUM(#REF!,#REF!,#REF!,#REF!,#REF!,#REF!)=S19,,"")</f>
        <v>#REF!</v>
      </c>
      <c r="AB19" s="51" t="str">
        <f t="shared" si="12"/>
        <v/>
      </c>
      <c r="AC19" s="51"/>
      <c r="AD19" s="51"/>
      <c r="AE19" s="51"/>
      <c r="AF19" s="51"/>
      <c r="AG19" s="51"/>
      <c r="AH19" s="51"/>
      <c r="AI19" s="52"/>
      <c r="AJ19" s="52"/>
      <c r="AK19" s="52"/>
      <c r="AL19" s="53"/>
      <c r="AM19" s="54"/>
      <c r="AN19" s="55" t="str">
        <f>IF(P19=1,0,"")</f>
        <v/>
      </c>
      <c r="AO19" s="56" t="str">
        <f>IF(AN19=1,AB19,"")</f>
        <v/>
      </c>
      <c r="AP19" s="55" t="str">
        <f>IF(P19=1,0,"")</f>
        <v/>
      </c>
      <c r="AQ19" s="56" t="str">
        <f>IF(AP19=1,AB19,"")</f>
        <v/>
      </c>
    </row>
    <row r="20" spans="1:43" s="3" customFormat="1" x14ac:dyDescent="0.25">
      <c r="A20" s="67">
        <f t="shared" si="1"/>
        <v>2022</v>
      </c>
      <c r="B20" s="67" t="str">
        <f t="shared" si="2"/>
        <v>May</v>
      </c>
      <c r="C20" s="68">
        <f t="shared" si="13"/>
        <v>22</v>
      </c>
      <c r="D20" s="69">
        <f t="shared" si="3"/>
        <v>9</v>
      </c>
      <c r="E20" s="70">
        <f t="shared" si="4"/>
        <v>12</v>
      </c>
      <c r="F20" s="74"/>
      <c r="G20" s="77"/>
      <c r="H20" s="63" t="e">
        <f t="shared" si="14"/>
        <v>#VALUE!</v>
      </c>
      <c r="I20" s="64">
        <f t="shared" si="15"/>
        <v>1</v>
      </c>
      <c r="J20" s="71" t="str">
        <f t="shared" si="15"/>
        <v xml:space="preserve">Tolpis </v>
      </c>
      <c r="K20" s="71" t="str">
        <f t="shared" si="15"/>
        <v>umbellata</v>
      </c>
      <c r="L20" s="72">
        <f t="shared" si="15"/>
        <v>1</v>
      </c>
      <c r="M20" s="72">
        <f t="shared" si="15"/>
        <v>0</v>
      </c>
      <c r="N20" s="66">
        <f t="shared" si="15"/>
        <v>1</v>
      </c>
      <c r="O20" s="41"/>
      <c r="P20" s="42" t="str">
        <f t="shared" si="6"/>
        <v/>
      </c>
      <c r="Q20" s="43" t="str">
        <f t="shared" si="7"/>
        <v/>
      </c>
      <c r="R20" s="44" t="e">
        <f t="shared" si="8"/>
        <v>#VALUE!</v>
      </c>
      <c r="S20" s="45" t="e">
        <f t="shared" si="0"/>
        <v>#VALUE!</v>
      </c>
      <c r="T20" s="44" t="str">
        <f t="shared" si="9"/>
        <v/>
      </c>
      <c r="U20" s="46"/>
      <c r="V20" s="47"/>
      <c r="W20" s="48" t="e">
        <f t="shared" si="10"/>
        <v>#VALUE!</v>
      </c>
      <c r="X20" s="49"/>
      <c r="Y20" s="44" t="e">
        <f>INDEX(VISITORS[INSECT ORDER], MATCH(X20,VISITORS[NAME USED],0))</f>
        <v>#N/A</v>
      </c>
      <c r="Z20" s="44" t="e">
        <f t="shared" si="11"/>
        <v>#N/A</v>
      </c>
      <c r="AA20" s="50" t="e">
        <f>IF(SUM(#REF!,#REF!,#REF!,#REF!,#REF!,#REF!)=S20,,"")</f>
        <v>#REF!</v>
      </c>
      <c r="AB20" s="51" t="str">
        <f t="shared" si="12"/>
        <v/>
      </c>
      <c r="AC20" s="51"/>
      <c r="AD20" s="51"/>
      <c r="AE20" s="51"/>
      <c r="AF20" s="51"/>
      <c r="AG20" s="51"/>
      <c r="AH20" s="51"/>
      <c r="AI20" s="52"/>
      <c r="AJ20" s="52"/>
      <c r="AK20" s="52"/>
      <c r="AL20" s="78"/>
      <c r="AM20" s="54"/>
      <c r="AN20" s="55" t="str">
        <f>IF(P20=1,0,"")</f>
        <v/>
      </c>
      <c r="AO20" s="56" t="str">
        <f>IF(AN20=1,AB20,"")</f>
        <v/>
      </c>
      <c r="AP20" s="55" t="str">
        <f>IF(P20=1,0,"")</f>
        <v/>
      </c>
      <c r="AQ20" s="56" t="str">
        <f>IF(AP20=1,AB20,"")</f>
        <v/>
      </c>
    </row>
    <row r="21" spans="1:43" s="3" customFormat="1" x14ac:dyDescent="0.25">
      <c r="A21" s="67">
        <f t="shared" si="1"/>
        <v>2022</v>
      </c>
      <c r="B21" s="67" t="str">
        <f t="shared" si="2"/>
        <v>May</v>
      </c>
      <c r="C21" s="68">
        <f t="shared" si="13"/>
        <v>22</v>
      </c>
      <c r="D21" s="69">
        <f t="shared" si="3"/>
        <v>9</v>
      </c>
      <c r="E21" s="70">
        <f t="shared" si="4"/>
        <v>13</v>
      </c>
      <c r="F21" s="74"/>
      <c r="G21" s="77"/>
      <c r="H21" s="63" t="e">
        <f t="shared" si="14"/>
        <v>#VALUE!</v>
      </c>
      <c r="I21" s="64">
        <f t="shared" ref="I21:N36" si="21">I20</f>
        <v>1</v>
      </c>
      <c r="J21" s="71" t="str">
        <f t="shared" si="21"/>
        <v xml:space="preserve">Tolpis </v>
      </c>
      <c r="K21" s="71" t="str">
        <f t="shared" si="21"/>
        <v>umbellata</v>
      </c>
      <c r="L21" s="72">
        <f t="shared" si="21"/>
        <v>1</v>
      </c>
      <c r="M21" s="72">
        <f t="shared" si="21"/>
        <v>0</v>
      </c>
      <c r="N21" s="66">
        <f t="shared" si="21"/>
        <v>1</v>
      </c>
      <c r="O21" s="41"/>
      <c r="P21" s="42" t="str">
        <f t="shared" si="6"/>
        <v/>
      </c>
      <c r="Q21" s="43" t="str">
        <f t="shared" si="7"/>
        <v/>
      </c>
      <c r="R21" s="44" t="e">
        <f t="shared" si="8"/>
        <v>#VALUE!</v>
      </c>
      <c r="S21" s="45" t="e">
        <f t="shared" si="0"/>
        <v>#VALUE!</v>
      </c>
      <c r="T21" s="44" t="str">
        <f t="shared" si="9"/>
        <v/>
      </c>
      <c r="U21" s="46"/>
      <c r="V21" s="47"/>
      <c r="W21" s="48" t="e">
        <f t="shared" si="10"/>
        <v>#VALUE!</v>
      </c>
      <c r="X21" s="49"/>
      <c r="Y21" s="44" t="e">
        <f>INDEX(VISITORS[INSECT ORDER], MATCH(X21,VISITORS[NAME USED],0))</f>
        <v>#N/A</v>
      </c>
      <c r="Z21" s="44" t="e">
        <f t="shared" si="11"/>
        <v>#N/A</v>
      </c>
      <c r="AA21" s="50" t="e">
        <f>IF(SUM(#REF!,#REF!,#REF!,#REF!,#REF!,#REF!)=S21,,"")</f>
        <v>#REF!</v>
      </c>
      <c r="AB21" s="51" t="str">
        <f t="shared" si="12"/>
        <v/>
      </c>
      <c r="AC21" s="51"/>
      <c r="AD21" s="51"/>
      <c r="AE21" s="51"/>
      <c r="AF21" s="51"/>
      <c r="AG21" s="51"/>
      <c r="AH21" s="51"/>
      <c r="AI21" s="52"/>
      <c r="AJ21" s="52"/>
      <c r="AK21" s="52"/>
      <c r="AL21" s="53"/>
      <c r="AM21" s="54"/>
      <c r="AN21" s="55" t="str">
        <f>IF(P21=1,0,"")</f>
        <v/>
      </c>
      <c r="AO21" s="56" t="str">
        <f>IF(AN21=1,AB21,"")</f>
        <v/>
      </c>
      <c r="AP21" s="55" t="str">
        <f>IF(P21=1,0,"")</f>
        <v/>
      </c>
      <c r="AQ21" s="56" t="str">
        <f>IF(AP21=1,AB21,"")</f>
        <v/>
      </c>
    </row>
    <row r="22" spans="1:43" s="3" customFormat="1" x14ac:dyDescent="0.25">
      <c r="A22" s="67">
        <f t="shared" si="1"/>
        <v>2022</v>
      </c>
      <c r="B22" s="67" t="str">
        <f t="shared" si="2"/>
        <v>May</v>
      </c>
      <c r="C22" s="68">
        <f t="shared" si="13"/>
        <v>22</v>
      </c>
      <c r="D22" s="69">
        <f t="shared" si="3"/>
        <v>9</v>
      </c>
      <c r="E22" s="70">
        <f t="shared" si="4"/>
        <v>14</v>
      </c>
      <c r="F22" s="74"/>
      <c r="G22" s="77"/>
      <c r="H22" s="63" t="e">
        <f t="shared" si="14"/>
        <v>#VALUE!</v>
      </c>
      <c r="I22" s="64">
        <f t="shared" si="21"/>
        <v>1</v>
      </c>
      <c r="J22" s="71" t="str">
        <f t="shared" si="21"/>
        <v xml:space="preserve">Tolpis </v>
      </c>
      <c r="K22" s="71" t="str">
        <f t="shared" si="21"/>
        <v>umbellata</v>
      </c>
      <c r="L22" s="72">
        <f t="shared" si="21"/>
        <v>1</v>
      </c>
      <c r="M22" s="72">
        <f t="shared" si="21"/>
        <v>0</v>
      </c>
      <c r="N22" s="66">
        <f t="shared" si="21"/>
        <v>1</v>
      </c>
      <c r="O22" s="41"/>
      <c r="P22" s="42" t="str">
        <f t="shared" si="6"/>
        <v/>
      </c>
      <c r="Q22" s="43" t="str">
        <f t="shared" si="7"/>
        <v/>
      </c>
      <c r="R22" s="44" t="e">
        <f t="shared" si="8"/>
        <v>#VALUE!</v>
      </c>
      <c r="S22" s="45" t="e">
        <f t="shared" si="0"/>
        <v>#VALUE!</v>
      </c>
      <c r="T22" s="44" t="str">
        <f t="shared" si="9"/>
        <v/>
      </c>
      <c r="U22" s="46"/>
      <c r="V22" s="47"/>
      <c r="W22" s="48" t="e">
        <f t="shared" si="10"/>
        <v>#VALUE!</v>
      </c>
      <c r="X22" s="49"/>
      <c r="Y22" s="44" t="e">
        <f>INDEX(VISITORS[INSECT ORDER], MATCH(X22,VISITORS[NAME USED],0))</f>
        <v>#N/A</v>
      </c>
      <c r="Z22" s="44" t="e">
        <f t="shared" si="11"/>
        <v>#N/A</v>
      </c>
      <c r="AA22" s="50" t="e">
        <f>IF(SUM(#REF!,#REF!,#REF!,#REF!,#REF!,#REF!)=S22,,"")</f>
        <v>#REF!</v>
      </c>
      <c r="AB22" s="51" t="str">
        <f t="shared" si="12"/>
        <v/>
      </c>
      <c r="AC22" s="51"/>
      <c r="AD22" s="51"/>
      <c r="AE22" s="51"/>
      <c r="AF22" s="51"/>
      <c r="AG22" s="51"/>
      <c r="AH22" s="51"/>
      <c r="AI22" s="52"/>
      <c r="AJ22" s="52"/>
      <c r="AK22" s="52"/>
      <c r="AL22" s="53"/>
      <c r="AM22" s="54"/>
      <c r="AN22" s="55" t="str">
        <f>IF(P22=1,0,"")</f>
        <v/>
      </c>
      <c r="AO22" s="56" t="str">
        <f>IF(AN22=1,AB22,"")</f>
        <v/>
      </c>
      <c r="AP22" s="55" t="str">
        <f>IF(P22=1,0,"")</f>
        <v/>
      </c>
      <c r="AQ22" s="56" t="str">
        <f>IF(AP22=1,AB22,"")</f>
        <v/>
      </c>
    </row>
    <row r="23" spans="1:43" s="3" customFormat="1" x14ac:dyDescent="0.25">
      <c r="A23" s="67">
        <f t="shared" si="1"/>
        <v>2022</v>
      </c>
      <c r="B23" s="67" t="str">
        <f t="shared" si="2"/>
        <v>May</v>
      </c>
      <c r="C23" s="68">
        <f t="shared" si="13"/>
        <v>22</v>
      </c>
      <c r="D23" s="69">
        <f t="shared" si="3"/>
        <v>9</v>
      </c>
      <c r="E23" s="70">
        <f t="shared" si="4"/>
        <v>15</v>
      </c>
      <c r="F23" s="74"/>
      <c r="G23" s="77"/>
      <c r="H23" s="63" t="e">
        <f t="shared" si="14"/>
        <v>#VALUE!</v>
      </c>
      <c r="I23" s="64">
        <f t="shared" si="21"/>
        <v>1</v>
      </c>
      <c r="J23" s="71" t="str">
        <f t="shared" si="21"/>
        <v xml:space="preserve">Tolpis </v>
      </c>
      <c r="K23" s="71" t="str">
        <f t="shared" si="21"/>
        <v>umbellata</v>
      </c>
      <c r="L23" s="72">
        <f t="shared" si="21"/>
        <v>1</v>
      </c>
      <c r="M23" s="72">
        <f t="shared" si="21"/>
        <v>0</v>
      </c>
      <c r="N23" s="66">
        <f t="shared" si="21"/>
        <v>1</v>
      </c>
      <c r="O23" s="41"/>
      <c r="P23" s="42" t="str">
        <f t="shared" si="6"/>
        <v/>
      </c>
      <c r="Q23" s="43" t="str">
        <f t="shared" si="7"/>
        <v/>
      </c>
      <c r="R23" s="44" t="e">
        <f t="shared" si="8"/>
        <v>#VALUE!</v>
      </c>
      <c r="S23" s="45" t="e">
        <f t="shared" si="0"/>
        <v>#VALUE!</v>
      </c>
      <c r="T23" s="44" t="str">
        <f t="shared" si="9"/>
        <v/>
      </c>
      <c r="U23" s="46"/>
      <c r="V23" s="47"/>
      <c r="W23" s="48" t="e">
        <f t="shared" si="10"/>
        <v>#VALUE!</v>
      </c>
      <c r="X23" s="49"/>
      <c r="Y23" s="44" t="e">
        <f>INDEX(VISITORS[INSECT ORDER], MATCH(X23,VISITORS[NAME USED],0))</f>
        <v>#N/A</v>
      </c>
      <c r="Z23" s="44" t="e">
        <f t="shared" si="11"/>
        <v>#N/A</v>
      </c>
      <c r="AA23" s="50" t="e">
        <f>IF(SUM(#REF!,#REF!,#REF!,#REF!,#REF!,#REF!)=S23,,"")</f>
        <v>#REF!</v>
      </c>
      <c r="AB23" s="51" t="str">
        <f t="shared" si="12"/>
        <v/>
      </c>
      <c r="AC23" s="51"/>
      <c r="AD23" s="51"/>
      <c r="AE23" s="51"/>
      <c r="AF23" s="51"/>
      <c r="AG23" s="51"/>
      <c r="AH23" s="51"/>
      <c r="AI23" s="52"/>
      <c r="AJ23" s="52"/>
      <c r="AK23" s="52"/>
      <c r="AL23" s="53"/>
      <c r="AM23" s="54"/>
      <c r="AN23" s="55" t="str">
        <f>IF(P23=1,0,"")</f>
        <v/>
      </c>
      <c r="AO23" s="56" t="str">
        <f>IF(AN23=1,AB23,"")</f>
        <v/>
      </c>
      <c r="AP23" s="55" t="str">
        <f>IF(P23=1,0,"")</f>
        <v/>
      </c>
      <c r="AQ23" s="56" t="str">
        <f>IF(AP23=1,AB23,"")</f>
        <v/>
      </c>
    </row>
    <row r="24" spans="1:43" s="3" customFormat="1" x14ac:dyDescent="0.25">
      <c r="A24" s="67">
        <f t="shared" si="1"/>
        <v>2022</v>
      </c>
      <c r="B24" s="67" t="str">
        <f t="shared" si="2"/>
        <v>May</v>
      </c>
      <c r="C24" s="68">
        <f t="shared" si="13"/>
        <v>22</v>
      </c>
      <c r="D24" s="69">
        <f t="shared" si="3"/>
        <v>9</v>
      </c>
      <c r="E24" s="70">
        <f t="shared" si="4"/>
        <v>16</v>
      </c>
      <c r="F24" s="74"/>
      <c r="G24" s="77"/>
      <c r="H24" s="63" t="e">
        <f t="shared" si="14"/>
        <v>#VALUE!</v>
      </c>
      <c r="I24" s="64">
        <f t="shared" si="21"/>
        <v>1</v>
      </c>
      <c r="J24" s="71" t="str">
        <f t="shared" si="21"/>
        <v xml:space="preserve">Tolpis </v>
      </c>
      <c r="K24" s="71" t="str">
        <f t="shared" si="21"/>
        <v>umbellata</v>
      </c>
      <c r="L24" s="72">
        <f t="shared" si="21"/>
        <v>1</v>
      </c>
      <c r="M24" s="72">
        <f t="shared" si="21"/>
        <v>0</v>
      </c>
      <c r="N24" s="66">
        <f t="shared" si="21"/>
        <v>1</v>
      </c>
      <c r="O24" s="41"/>
      <c r="P24" s="42" t="str">
        <f t="shared" si="6"/>
        <v/>
      </c>
      <c r="Q24" s="43" t="str">
        <f t="shared" si="7"/>
        <v/>
      </c>
      <c r="R24" s="44" t="e">
        <f t="shared" si="8"/>
        <v>#VALUE!</v>
      </c>
      <c r="S24" s="45" t="e">
        <f t="shared" si="0"/>
        <v>#VALUE!</v>
      </c>
      <c r="T24" s="44" t="str">
        <f t="shared" si="9"/>
        <v/>
      </c>
      <c r="U24" s="46"/>
      <c r="V24" s="47"/>
      <c r="W24" s="48" t="e">
        <f t="shared" si="10"/>
        <v>#VALUE!</v>
      </c>
      <c r="X24" s="49"/>
      <c r="Y24" s="44" t="e">
        <f>INDEX(VISITORS[INSECT ORDER], MATCH(X24,VISITORS[NAME USED],0))</f>
        <v>#N/A</v>
      </c>
      <c r="Z24" s="44" t="e">
        <f t="shared" si="11"/>
        <v>#N/A</v>
      </c>
      <c r="AA24" s="50" t="e">
        <f>IF(SUM(#REF!,#REF!,#REF!,#REF!,#REF!,#REF!)=S24,,"")</f>
        <v>#REF!</v>
      </c>
      <c r="AB24" s="51" t="str">
        <f t="shared" si="12"/>
        <v/>
      </c>
      <c r="AC24" s="51"/>
      <c r="AD24" s="51"/>
      <c r="AE24" s="51"/>
      <c r="AF24" s="51"/>
      <c r="AG24" s="51"/>
      <c r="AH24" s="51"/>
      <c r="AI24" s="52"/>
      <c r="AJ24" s="52"/>
      <c r="AK24" s="52"/>
      <c r="AL24" s="53"/>
      <c r="AM24" s="54"/>
      <c r="AN24" s="55" t="str">
        <f>IF(P24=1,0,"")</f>
        <v/>
      </c>
      <c r="AO24" s="56" t="str">
        <f>IF(AN24=1,AB24,"")</f>
        <v/>
      </c>
      <c r="AP24" s="55" t="str">
        <f>IF(P24=1,0,"")</f>
        <v/>
      </c>
      <c r="AQ24" s="56" t="str">
        <f>IF(AP24=1,AB24,"")</f>
        <v/>
      </c>
    </row>
    <row r="25" spans="1:43" s="3" customFormat="1" x14ac:dyDescent="0.25">
      <c r="A25" s="67">
        <f t="shared" si="1"/>
        <v>2022</v>
      </c>
      <c r="B25" s="67" t="str">
        <f t="shared" si="2"/>
        <v>May</v>
      </c>
      <c r="C25" s="68">
        <f t="shared" si="13"/>
        <v>22</v>
      </c>
      <c r="D25" s="69">
        <f t="shared" si="3"/>
        <v>9</v>
      </c>
      <c r="E25" s="70">
        <f t="shared" si="4"/>
        <v>17</v>
      </c>
      <c r="F25" s="74"/>
      <c r="G25" s="77"/>
      <c r="H25" s="63" t="e">
        <f t="shared" si="14"/>
        <v>#VALUE!</v>
      </c>
      <c r="I25" s="64">
        <f t="shared" si="21"/>
        <v>1</v>
      </c>
      <c r="J25" s="71" t="str">
        <f t="shared" si="21"/>
        <v xml:space="preserve">Tolpis </v>
      </c>
      <c r="K25" s="71" t="str">
        <f t="shared" si="21"/>
        <v>umbellata</v>
      </c>
      <c r="L25" s="72">
        <f t="shared" si="21"/>
        <v>1</v>
      </c>
      <c r="M25" s="72">
        <f t="shared" si="21"/>
        <v>0</v>
      </c>
      <c r="N25" s="66">
        <f t="shared" si="21"/>
        <v>1</v>
      </c>
      <c r="O25" s="41"/>
      <c r="P25" s="42" t="str">
        <f t="shared" si="6"/>
        <v/>
      </c>
      <c r="Q25" s="43" t="str">
        <f t="shared" si="7"/>
        <v/>
      </c>
      <c r="R25" s="44" t="e">
        <f t="shared" si="8"/>
        <v>#VALUE!</v>
      </c>
      <c r="S25" s="45" t="e">
        <f t="shared" si="0"/>
        <v>#VALUE!</v>
      </c>
      <c r="T25" s="44" t="str">
        <f t="shared" si="9"/>
        <v/>
      </c>
      <c r="U25" s="46"/>
      <c r="V25" s="47"/>
      <c r="W25" s="48" t="e">
        <f t="shared" si="10"/>
        <v>#VALUE!</v>
      </c>
      <c r="X25" s="49"/>
      <c r="Y25" s="44" t="e">
        <f>INDEX(VISITORS[INSECT ORDER], MATCH(X25,VISITORS[NAME USED],0))</f>
        <v>#N/A</v>
      </c>
      <c r="Z25" s="44" t="e">
        <f t="shared" si="11"/>
        <v>#N/A</v>
      </c>
      <c r="AA25" s="50" t="e">
        <f>IF(SUM(#REF!,#REF!,#REF!,#REF!,#REF!,#REF!)=S25,,"")</f>
        <v>#REF!</v>
      </c>
      <c r="AB25" s="51" t="str">
        <f t="shared" si="12"/>
        <v/>
      </c>
      <c r="AC25" s="51"/>
      <c r="AD25" s="51"/>
      <c r="AE25" s="51"/>
      <c r="AF25" s="51"/>
      <c r="AG25" s="51"/>
      <c r="AH25" s="51"/>
      <c r="AI25" s="52"/>
      <c r="AJ25" s="52"/>
      <c r="AK25" s="52"/>
      <c r="AL25" s="53"/>
      <c r="AM25" s="54"/>
      <c r="AN25" s="55" t="str">
        <f>IF(P25=1,0,"")</f>
        <v/>
      </c>
      <c r="AO25" s="56" t="str">
        <f>IF(AN25=1,AB25,"")</f>
        <v/>
      </c>
      <c r="AP25" s="55" t="str">
        <f>IF(P25=1,0,"")</f>
        <v/>
      </c>
      <c r="AQ25" s="56" t="str">
        <f>IF(AP25=1,AB25,"")</f>
        <v/>
      </c>
    </row>
    <row r="26" spans="1:43" s="3" customFormat="1" x14ac:dyDescent="0.25">
      <c r="A26" s="67">
        <f t="shared" si="1"/>
        <v>2022</v>
      </c>
      <c r="B26" s="67" t="str">
        <f t="shared" si="2"/>
        <v>May</v>
      </c>
      <c r="C26" s="68">
        <f t="shared" si="13"/>
        <v>22</v>
      </c>
      <c r="D26" s="69">
        <f t="shared" si="3"/>
        <v>9</v>
      </c>
      <c r="E26" s="70">
        <f t="shared" si="4"/>
        <v>18</v>
      </c>
      <c r="F26" s="74"/>
      <c r="G26" s="77"/>
      <c r="H26" s="63" t="e">
        <f t="shared" si="14"/>
        <v>#VALUE!</v>
      </c>
      <c r="I26" s="64">
        <f t="shared" si="21"/>
        <v>1</v>
      </c>
      <c r="J26" s="71" t="str">
        <f t="shared" si="21"/>
        <v xml:space="preserve">Tolpis </v>
      </c>
      <c r="K26" s="71" t="str">
        <f t="shared" si="21"/>
        <v>umbellata</v>
      </c>
      <c r="L26" s="72">
        <f t="shared" si="21"/>
        <v>1</v>
      </c>
      <c r="M26" s="72">
        <f t="shared" si="21"/>
        <v>0</v>
      </c>
      <c r="N26" s="66">
        <f t="shared" si="21"/>
        <v>1</v>
      </c>
      <c r="O26" s="41"/>
      <c r="P26" s="42" t="str">
        <f t="shared" si="6"/>
        <v/>
      </c>
      <c r="Q26" s="43" t="str">
        <f t="shared" si="7"/>
        <v/>
      </c>
      <c r="R26" s="44" t="e">
        <f t="shared" si="8"/>
        <v>#VALUE!</v>
      </c>
      <c r="S26" s="45" t="e">
        <f t="shared" si="0"/>
        <v>#VALUE!</v>
      </c>
      <c r="T26" s="44" t="str">
        <f t="shared" si="9"/>
        <v/>
      </c>
      <c r="U26" s="46"/>
      <c r="V26" s="47"/>
      <c r="W26" s="48" t="e">
        <f t="shared" si="10"/>
        <v>#VALUE!</v>
      </c>
      <c r="X26" s="49"/>
      <c r="Y26" s="44" t="e">
        <f>INDEX(VISITORS[INSECT ORDER], MATCH(X26,VISITORS[NAME USED],0))</f>
        <v>#N/A</v>
      </c>
      <c r="Z26" s="44" t="e">
        <f t="shared" si="11"/>
        <v>#N/A</v>
      </c>
      <c r="AA26" s="50" t="e">
        <f>IF(SUM(#REF!,#REF!,#REF!,#REF!,#REF!,#REF!)=S26,,"")</f>
        <v>#REF!</v>
      </c>
      <c r="AB26" s="51" t="str">
        <f t="shared" si="12"/>
        <v/>
      </c>
      <c r="AC26" s="51"/>
      <c r="AD26" s="51"/>
      <c r="AE26" s="51"/>
      <c r="AF26" s="51"/>
      <c r="AG26" s="51"/>
      <c r="AH26" s="51"/>
      <c r="AI26" s="52"/>
      <c r="AJ26" s="52"/>
      <c r="AK26" s="52"/>
      <c r="AL26" s="53"/>
      <c r="AM26" s="54"/>
      <c r="AN26" s="55" t="str">
        <f>IF(P26=1,0,"")</f>
        <v/>
      </c>
      <c r="AO26" s="56" t="str">
        <f>IF(AN26=1,AB26,"")</f>
        <v/>
      </c>
      <c r="AP26" s="55" t="str">
        <f>IF(P26=1,0,"")</f>
        <v/>
      </c>
      <c r="AQ26" s="56" t="str">
        <f>IF(AP26=1,AB26,"")</f>
        <v/>
      </c>
    </row>
    <row r="27" spans="1:43" s="3" customFormat="1" x14ac:dyDescent="0.25">
      <c r="A27" s="67">
        <f t="shared" si="1"/>
        <v>2022</v>
      </c>
      <c r="B27" s="67" t="str">
        <f t="shared" si="2"/>
        <v>May</v>
      </c>
      <c r="C27" s="68">
        <f t="shared" si="13"/>
        <v>22</v>
      </c>
      <c r="D27" s="69">
        <f t="shared" si="3"/>
        <v>9</v>
      </c>
      <c r="E27" s="70">
        <f t="shared" si="4"/>
        <v>19</v>
      </c>
      <c r="F27" s="74"/>
      <c r="G27" s="77"/>
      <c r="H27" s="63" t="e">
        <f t="shared" si="14"/>
        <v>#VALUE!</v>
      </c>
      <c r="I27" s="64">
        <f t="shared" si="21"/>
        <v>1</v>
      </c>
      <c r="J27" s="71" t="str">
        <f t="shared" si="21"/>
        <v xml:space="preserve">Tolpis </v>
      </c>
      <c r="K27" s="71" t="str">
        <f t="shared" si="21"/>
        <v>umbellata</v>
      </c>
      <c r="L27" s="72">
        <f t="shared" si="21"/>
        <v>1</v>
      </c>
      <c r="M27" s="72">
        <f t="shared" si="21"/>
        <v>0</v>
      </c>
      <c r="N27" s="66">
        <f t="shared" si="21"/>
        <v>1</v>
      </c>
      <c r="O27" s="41"/>
      <c r="P27" s="42" t="str">
        <f t="shared" si="6"/>
        <v/>
      </c>
      <c r="Q27" s="43" t="str">
        <f t="shared" si="7"/>
        <v/>
      </c>
      <c r="R27" s="44" t="e">
        <f t="shared" si="8"/>
        <v>#VALUE!</v>
      </c>
      <c r="S27" s="45" t="e">
        <f t="shared" si="0"/>
        <v>#VALUE!</v>
      </c>
      <c r="T27" s="44" t="str">
        <f t="shared" si="9"/>
        <v/>
      </c>
      <c r="U27" s="46"/>
      <c r="V27" s="47"/>
      <c r="W27" s="48" t="e">
        <f t="shared" si="10"/>
        <v>#VALUE!</v>
      </c>
      <c r="X27" s="49"/>
      <c r="Y27" s="44" t="e">
        <f>INDEX(VISITORS[INSECT ORDER], MATCH(X27,VISITORS[NAME USED],0))</f>
        <v>#N/A</v>
      </c>
      <c r="Z27" s="44" t="e">
        <f t="shared" si="11"/>
        <v>#N/A</v>
      </c>
      <c r="AA27" s="50" t="e">
        <f>IF(SUM(#REF!,#REF!,#REF!,#REF!,#REF!,#REF!)=S27,,"")</f>
        <v>#REF!</v>
      </c>
      <c r="AB27" s="51" t="str">
        <f t="shared" si="12"/>
        <v/>
      </c>
      <c r="AC27" s="51"/>
      <c r="AD27" s="51"/>
      <c r="AE27" s="51"/>
      <c r="AF27" s="51"/>
      <c r="AG27" s="51"/>
      <c r="AH27" s="51"/>
      <c r="AI27" s="52"/>
      <c r="AJ27" s="52"/>
      <c r="AK27" s="52"/>
      <c r="AL27" s="53"/>
      <c r="AM27" s="54"/>
      <c r="AN27" s="55" t="str">
        <f>IF(P27=1,0,"")</f>
        <v/>
      </c>
      <c r="AO27" s="56" t="str">
        <f>IF(AN27=1,AB27,"")</f>
        <v/>
      </c>
      <c r="AP27" s="55" t="str">
        <f>IF(P27=1,0,"")</f>
        <v/>
      </c>
      <c r="AQ27" s="56" t="str">
        <f>IF(AP27=1,AB27,"")</f>
        <v/>
      </c>
    </row>
    <row r="28" spans="1:43" s="3" customFormat="1" x14ac:dyDescent="0.25">
      <c r="A28" s="67">
        <f t="shared" si="1"/>
        <v>2022</v>
      </c>
      <c r="B28" s="67" t="str">
        <f t="shared" si="2"/>
        <v>May</v>
      </c>
      <c r="C28" s="68">
        <f t="shared" si="13"/>
        <v>22</v>
      </c>
      <c r="D28" s="69">
        <f t="shared" si="3"/>
        <v>9</v>
      </c>
      <c r="E28" s="70">
        <f t="shared" si="4"/>
        <v>20</v>
      </c>
      <c r="F28" s="74"/>
      <c r="G28" s="77"/>
      <c r="H28" s="63" t="e">
        <f t="shared" si="14"/>
        <v>#VALUE!</v>
      </c>
      <c r="I28" s="64">
        <f t="shared" si="21"/>
        <v>1</v>
      </c>
      <c r="J28" s="71" t="str">
        <f t="shared" si="21"/>
        <v xml:space="preserve">Tolpis </v>
      </c>
      <c r="K28" s="71" t="str">
        <f t="shared" si="21"/>
        <v>umbellata</v>
      </c>
      <c r="L28" s="72">
        <f t="shared" si="21"/>
        <v>1</v>
      </c>
      <c r="M28" s="72">
        <f t="shared" si="21"/>
        <v>0</v>
      </c>
      <c r="N28" s="66">
        <f t="shared" si="21"/>
        <v>1</v>
      </c>
      <c r="O28" s="41"/>
      <c r="P28" s="42" t="str">
        <f t="shared" si="6"/>
        <v/>
      </c>
      <c r="Q28" s="43" t="str">
        <f t="shared" si="7"/>
        <v/>
      </c>
      <c r="R28" s="44" t="e">
        <f t="shared" si="8"/>
        <v>#VALUE!</v>
      </c>
      <c r="S28" s="45" t="e">
        <f t="shared" si="0"/>
        <v>#VALUE!</v>
      </c>
      <c r="T28" s="44" t="str">
        <f t="shared" si="9"/>
        <v/>
      </c>
      <c r="U28" s="46"/>
      <c r="V28" s="47"/>
      <c r="W28" s="48" t="e">
        <f t="shared" si="10"/>
        <v>#VALUE!</v>
      </c>
      <c r="X28" s="49"/>
      <c r="Y28" s="44" t="e">
        <f>INDEX(VISITORS[INSECT ORDER], MATCH(X28,VISITORS[NAME USED],0))</f>
        <v>#N/A</v>
      </c>
      <c r="Z28" s="44" t="e">
        <f t="shared" si="11"/>
        <v>#N/A</v>
      </c>
      <c r="AA28" s="50" t="e">
        <f>IF(SUM(#REF!,#REF!,#REF!,#REF!,#REF!,#REF!)=S28,,"")</f>
        <v>#REF!</v>
      </c>
      <c r="AB28" s="51" t="str">
        <f t="shared" si="12"/>
        <v/>
      </c>
      <c r="AC28" s="51"/>
      <c r="AD28" s="51"/>
      <c r="AE28" s="51"/>
      <c r="AF28" s="51"/>
      <c r="AG28" s="51"/>
      <c r="AH28" s="51"/>
      <c r="AI28" s="52"/>
      <c r="AJ28" s="52"/>
      <c r="AK28" s="52"/>
      <c r="AL28" s="53"/>
      <c r="AM28" s="54"/>
      <c r="AN28" s="55" t="str">
        <f>IF(P28=1,0,"")</f>
        <v/>
      </c>
      <c r="AO28" s="56" t="str">
        <f>IF(AN28=1,AB28,"")</f>
        <v/>
      </c>
      <c r="AP28" s="55" t="str">
        <f>IF(P28=1,0,"")</f>
        <v/>
      </c>
      <c r="AQ28" s="56" t="str">
        <f>IF(AP28=1,AB28,"")</f>
        <v/>
      </c>
    </row>
    <row r="29" spans="1:43" s="3" customFormat="1" x14ac:dyDescent="0.25">
      <c r="A29" s="67">
        <f t="shared" si="1"/>
        <v>2022</v>
      </c>
      <c r="B29" s="67" t="str">
        <f t="shared" si="2"/>
        <v>May</v>
      </c>
      <c r="C29" s="68">
        <f t="shared" si="13"/>
        <v>22</v>
      </c>
      <c r="D29" s="69">
        <f t="shared" si="3"/>
        <v>9</v>
      </c>
      <c r="E29" s="70">
        <f t="shared" si="4"/>
        <v>21</v>
      </c>
      <c r="F29" s="74"/>
      <c r="G29" s="77"/>
      <c r="H29" s="63" t="e">
        <f t="shared" si="14"/>
        <v>#VALUE!</v>
      </c>
      <c r="I29" s="64">
        <f t="shared" si="21"/>
        <v>1</v>
      </c>
      <c r="J29" s="71" t="str">
        <f t="shared" si="21"/>
        <v xml:space="preserve">Tolpis </v>
      </c>
      <c r="K29" s="71" t="str">
        <f t="shared" si="21"/>
        <v>umbellata</v>
      </c>
      <c r="L29" s="72">
        <f t="shared" si="21"/>
        <v>1</v>
      </c>
      <c r="M29" s="72">
        <f t="shared" si="21"/>
        <v>0</v>
      </c>
      <c r="N29" s="66">
        <f t="shared" si="21"/>
        <v>1</v>
      </c>
      <c r="O29" s="41"/>
      <c r="P29" s="42" t="str">
        <f t="shared" si="6"/>
        <v/>
      </c>
      <c r="Q29" s="43" t="str">
        <f t="shared" si="7"/>
        <v/>
      </c>
      <c r="R29" s="44" t="e">
        <f t="shared" si="8"/>
        <v>#VALUE!</v>
      </c>
      <c r="S29" s="45" t="e">
        <f t="shared" si="0"/>
        <v>#VALUE!</v>
      </c>
      <c r="T29" s="44" t="str">
        <f t="shared" si="9"/>
        <v/>
      </c>
      <c r="U29" s="46"/>
      <c r="V29" s="47"/>
      <c r="W29" s="48" t="e">
        <f t="shared" si="10"/>
        <v>#VALUE!</v>
      </c>
      <c r="X29" s="49"/>
      <c r="Y29" s="44" t="e">
        <f>INDEX(VISITORS[INSECT ORDER], MATCH(X29,VISITORS[NAME USED],0))</f>
        <v>#N/A</v>
      </c>
      <c r="Z29" s="44" t="e">
        <f t="shared" si="11"/>
        <v>#N/A</v>
      </c>
      <c r="AA29" s="50" t="e">
        <f>IF(SUM(#REF!,#REF!,#REF!,#REF!,#REF!,#REF!)=S29,,"")</f>
        <v>#REF!</v>
      </c>
      <c r="AB29" s="51" t="str">
        <f t="shared" si="12"/>
        <v/>
      </c>
      <c r="AC29" s="51"/>
      <c r="AD29" s="51"/>
      <c r="AE29" s="51"/>
      <c r="AF29" s="51"/>
      <c r="AG29" s="51"/>
      <c r="AH29" s="51"/>
      <c r="AI29" s="52"/>
      <c r="AJ29" s="52"/>
      <c r="AK29" s="52"/>
      <c r="AL29" s="53"/>
      <c r="AM29" s="54"/>
      <c r="AN29" s="55" t="str">
        <f>IF(P29=1,0,"")</f>
        <v/>
      </c>
      <c r="AO29" s="56" t="str">
        <f>IF(AN29=1,AB29,"")</f>
        <v/>
      </c>
      <c r="AP29" s="55" t="str">
        <f>IF(P29=1,0,"")</f>
        <v/>
      </c>
      <c r="AQ29" s="56" t="str">
        <f>IF(AP29=1,AB29,"")</f>
        <v/>
      </c>
    </row>
    <row r="30" spans="1:43" s="3" customFormat="1" x14ac:dyDescent="0.25">
      <c r="A30" s="67">
        <f t="shared" si="1"/>
        <v>2022</v>
      </c>
      <c r="B30" s="67" t="str">
        <f t="shared" si="2"/>
        <v>May</v>
      </c>
      <c r="C30" s="68">
        <f t="shared" si="13"/>
        <v>22</v>
      </c>
      <c r="D30" s="69">
        <f t="shared" si="3"/>
        <v>9</v>
      </c>
      <c r="E30" s="70">
        <f t="shared" si="4"/>
        <v>22</v>
      </c>
      <c r="F30" s="74"/>
      <c r="G30" s="77"/>
      <c r="H30" s="63" t="e">
        <f t="shared" si="14"/>
        <v>#VALUE!</v>
      </c>
      <c r="I30" s="64">
        <f t="shared" si="21"/>
        <v>1</v>
      </c>
      <c r="J30" s="71" t="str">
        <f t="shared" si="21"/>
        <v xml:space="preserve">Tolpis </v>
      </c>
      <c r="K30" s="71" t="str">
        <f t="shared" si="21"/>
        <v>umbellata</v>
      </c>
      <c r="L30" s="72">
        <f t="shared" si="21"/>
        <v>1</v>
      </c>
      <c r="M30" s="72">
        <f t="shared" si="21"/>
        <v>0</v>
      </c>
      <c r="N30" s="66">
        <f t="shared" si="21"/>
        <v>1</v>
      </c>
      <c r="O30" s="41"/>
      <c r="P30" s="42" t="str">
        <f t="shared" si="6"/>
        <v/>
      </c>
      <c r="Q30" s="43" t="str">
        <f t="shared" si="7"/>
        <v/>
      </c>
      <c r="R30" s="44" t="e">
        <f t="shared" si="8"/>
        <v>#VALUE!</v>
      </c>
      <c r="S30" s="45" t="e">
        <f t="shared" si="0"/>
        <v>#VALUE!</v>
      </c>
      <c r="T30" s="44" t="str">
        <f t="shared" si="9"/>
        <v/>
      </c>
      <c r="U30" s="46"/>
      <c r="V30" s="47"/>
      <c r="W30" s="48" t="e">
        <f t="shared" si="10"/>
        <v>#VALUE!</v>
      </c>
      <c r="X30" s="49"/>
      <c r="Y30" s="44" t="e">
        <f>INDEX(VISITORS[INSECT ORDER], MATCH(X30,VISITORS[NAME USED],0))</f>
        <v>#N/A</v>
      </c>
      <c r="Z30" s="44" t="e">
        <f t="shared" si="11"/>
        <v>#N/A</v>
      </c>
      <c r="AA30" s="50" t="e">
        <f>IF(SUM(#REF!,#REF!,#REF!,#REF!,#REF!,#REF!)=S30,,"")</f>
        <v>#REF!</v>
      </c>
      <c r="AB30" s="51" t="str">
        <f t="shared" si="12"/>
        <v/>
      </c>
      <c r="AC30" s="51"/>
      <c r="AD30" s="51"/>
      <c r="AE30" s="51"/>
      <c r="AF30" s="51"/>
      <c r="AG30" s="51"/>
      <c r="AH30" s="51"/>
      <c r="AI30" s="52"/>
      <c r="AJ30" s="52"/>
      <c r="AK30" s="52"/>
      <c r="AL30" s="53"/>
      <c r="AM30" s="54"/>
      <c r="AN30" s="55" t="str">
        <f>IF(P30=1,0,"")</f>
        <v/>
      </c>
      <c r="AO30" s="56" t="str">
        <f>IF(AN30=1,AB30,"")</f>
        <v/>
      </c>
      <c r="AP30" s="55" t="str">
        <f>IF(P30=1,0,"")</f>
        <v/>
      </c>
      <c r="AQ30" s="56" t="str">
        <f>IF(AP30=1,AB30,"")</f>
        <v/>
      </c>
    </row>
    <row r="31" spans="1:43" s="3" customFormat="1" x14ac:dyDescent="0.25">
      <c r="A31" s="67">
        <f t="shared" si="1"/>
        <v>2022</v>
      </c>
      <c r="B31" s="67" t="str">
        <f t="shared" si="2"/>
        <v>May</v>
      </c>
      <c r="C31" s="68">
        <f t="shared" si="13"/>
        <v>22</v>
      </c>
      <c r="D31" s="69">
        <f t="shared" si="3"/>
        <v>9</v>
      </c>
      <c r="E31" s="70">
        <f t="shared" si="4"/>
        <v>23</v>
      </c>
      <c r="F31" s="74"/>
      <c r="G31" s="77"/>
      <c r="H31" s="63" t="e">
        <f t="shared" si="14"/>
        <v>#VALUE!</v>
      </c>
      <c r="I31" s="64">
        <f t="shared" si="21"/>
        <v>1</v>
      </c>
      <c r="J31" s="71" t="str">
        <f t="shared" si="21"/>
        <v xml:space="preserve">Tolpis </v>
      </c>
      <c r="K31" s="71" t="str">
        <f t="shared" si="21"/>
        <v>umbellata</v>
      </c>
      <c r="L31" s="72">
        <f t="shared" si="21"/>
        <v>1</v>
      </c>
      <c r="M31" s="72">
        <f t="shared" si="21"/>
        <v>0</v>
      </c>
      <c r="N31" s="66">
        <f t="shared" si="21"/>
        <v>1</v>
      </c>
      <c r="O31" s="41"/>
      <c r="P31" s="42" t="str">
        <f t="shared" si="6"/>
        <v/>
      </c>
      <c r="Q31" s="43" t="str">
        <f t="shared" si="7"/>
        <v/>
      </c>
      <c r="R31" s="44" t="e">
        <f t="shared" si="8"/>
        <v>#VALUE!</v>
      </c>
      <c r="S31" s="45" t="e">
        <f t="shared" si="0"/>
        <v>#VALUE!</v>
      </c>
      <c r="T31" s="44" t="str">
        <f t="shared" si="9"/>
        <v/>
      </c>
      <c r="U31" s="46"/>
      <c r="V31" s="47"/>
      <c r="W31" s="48" t="e">
        <f t="shared" si="10"/>
        <v>#VALUE!</v>
      </c>
      <c r="X31" s="49"/>
      <c r="Y31" s="44" t="e">
        <f>INDEX(VISITORS[INSECT ORDER], MATCH(X31,VISITORS[NAME USED],0))</f>
        <v>#N/A</v>
      </c>
      <c r="Z31" s="44" t="e">
        <f t="shared" si="11"/>
        <v>#N/A</v>
      </c>
      <c r="AA31" s="50" t="e">
        <f>IF(SUM(#REF!,#REF!,#REF!,#REF!,#REF!,#REF!)=S31,,"")</f>
        <v>#REF!</v>
      </c>
      <c r="AB31" s="51" t="str">
        <f t="shared" si="12"/>
        <v/>
      </c>
      <c r="AC31" s="51"/>
      <c r="AD31" s="51"/>
      <c r="AE31" s="51"/>
      <c r="AF31" s="51"/>
      <c r="AG31" s="51"/>
      <c r="AH31" s="51"/>
      <c r="AI31" s="52"/>
      <c r="AJ31" s="52"/>
      <c r="AK31" s="52"/>
      <c r="AL31" s="53"/>
      <c r="AM31" s="54"/>
      <c r="AN31" s="55" t="str">
        <f>IF(P31=1,0,"")</f>
        <v/>
      </c>
      <c r="AO31" s="56" t="str">
        <f>IF(AN31=1,AB31,"")</f>
        <v/>
      </c>
      <c r="AP31" s="55" t="str">
        <f>IF(P31=1,0,"")</f>
        <v/>
      </c>
      <c r="AQ31" s="56" t="str">
        <f>IF(AP31=1,AB31,"")</f>
        <v/>
      </c>
    </row>
    <row r="32" spans="1:43" s="3" customFormat="1" x14ac:dyDescent="0.25">
      <c r="A32" s="67">
        <f t="shared" si="1"/>
        <v>2022</v>
      </c>
      <c r="B32" s="67" t="str">
        <f t="shared" si="2"/>
        <v>May</v>
      </c>
      <c r="C32" s="68">
        <f t="shared" si="13"/>
        <v>22</v>
      </c>
      <c r="D32" s="69">
        <f t="shared" si="3"/>
        <v>9</v>
      </c>
      <c r="E32" s="70">
        <f t="shared" si="4"/>
        <v>24</v>
      </c>
      <c r="F32" s="74"/>
      <c r="G32" s="77"/>
      <c r="H32" s="63" t="e">
        <f t="shared" si="14"/>
        <v>#VALUE!</v>
      </c>
      <c r="I32" s="64">
        <f t="shared" si="21"/>
        <v>1</v>
      </c>
      <c r="J32" s="71" t="str">
        <f t="shared" si="21"/>
        <v xml:space="preserve">Tolpis </v>
      </c>
      <c r="K32" s="71" t="str">
        <f t="shared" si="21"/>
        <v>umbellata</v>
      </c>
      <c r="L32" s="72">
        <f t="shared" si="21"/>
        <v>1</v>
      </c>
      <c r="M32" s="72">
        <f t="shared" si="21"/>
        <v>0</v>
      </c>
      <c r="N32" s="66">
        <f t="shared" si="21"/>
        <v>1</v>
      </c>
      <c r="O32" s="41"/>
      <c r="P32" s="42" t="str">
        <f t="shared" si="6"/>
        <v/>
      </c>
      <c r="Q32" s="43" t="str">
        <f t="shared" si="7"/>
        <v/>
      </c>
      <c r="R32" s="44" t="e">
        <f t="shared" si="8"/>
        <v>#VALUE!</v>
      </c>
      <c r="S32" s="45" t="e">
        <f t="shared" si="0"/>
        <v>#VALUE!</v>
      </c>
      <c r="T32" s="44" t="str">
        <f t="shared" si="9"/>
        <v/>
      </c>
      <c r="U32" s="46"/>
      <c r="V32" s="47"/>
      <c r="W32" s="48" t="e">
        <f t="shared" si="10"/>
        <v>#VALUE!</v>
      </c>
      <c r="X32" s="49"/>
      <c r="Y32" s="44" t="e">
        <f>INDEX(VISITORS[INSECT ORDER], MATCH(X32,VISITORS[NAME USED],0))</f>
        <v>#N/A</v>
      </c>
      <c r="Z32" s="44" t="e">
        <f t="shared" si="11"/>
        <v>#N/A</v>
      </c>
      <c r="AA32" s="50" t="e">
        <f>IF(SUM(#REF!,#REF!,#REF!,#REF!,#REF!,#REF!)=S32,,"")</f>
        <v>#REF!</v>
      </c>
      <c r="AB32" s="51" t="str">
        <f t="shared" si="12"/>
        <v/>
      </c>
      <c r="AC32" s="51"/>
      <c r="AD32" s="51"/>
      <c r="AE32" s="51"/>
      <c r="AF32" s="51"/>
      <c r="AG32" s="51"/>
      <c r="AH32" s="51"/>
      <c r="AI32" s="52"/>
      <c r="AJ32" s="52"/>
      <c r="AK32" s="52"/>
      <c r="AL32" s="53"/>
      <c r="AM32" s="54"/>
      <c r="AN32" s="55" t="str">
        <f>IF(P32=1,0,"")</f>
        <v/>
      </c>
      <c r="AO32" s="56" t="str">
        <f>IF(AN32=1,AB32,"")</f>
        <v/>
      </c>
      <c r="AP32" s="55" t="str">
        <f>IF(P32=1,0,"")</f>
        <v/>
      </c>
      <c r="AQ32" s="56" t="str">
        <f>IF(AP32=1,AB32,"")</f>
        <v/>
      </c>
    </row>
    <row r="33" spans="1:43" s="3" customFormat="1" x14ac:dyDescent="0.25">
      <c r="A33" s="67">
        <f t="shared" si="1"/>
        <v>2022</v>
      </c>
      <c r="B33" s="67" t="str">
        <f t="shared" si="2"/>
        <v>May</v>
      </c>
      <c r="C33" s="68">
        <f t="shared" si="13"/>
        <v>22</v>
      </c>
      <c r="D33" s="69">
        <f t="shared" si="3"/>
        <v>9</v>
      </c>
      <c r="E33" s="70">
        <f t="shared" si="4"/>
        <v>25</v>
      </c>
      <c r="F33" s="74"/>
      <c r="G33" s="77"/>
      <c r="H33" s="63" t="e">
        <f t="shared" si="14"/>
        <v>#VALUE!</v>
      </c>
      <c r="I33" s="64">
        <f t="shared" si="21"/>
        <v>1</v>
      </c>
      <c r="J33" s="71" t="str">
        <f t="shared" si="21"/>
        <v xml:space="preserve">Tolpis </v>
      </c>
      <c r="K33" s="71" t="str">
        <f t="shared" si="21"/>
        <v>umbellata</v>
      </c>
      <c r="L33" s="72">
        <f t="shared" si="21"/>
        <v>1</v>
      </c>
      <c r="M33" s="72">
        <f t="shared" si="21"/>
        <v>0</v>
      </c>
      <c r="N33" s="66">
        <f t="shared" si="21"/>
        <v>1</v>
      </c>
      <c r="O33" s="41"/>
      <c r="P33" s="42" t="str">
        <f t="shared" si="6"/>
        <v/>
      </c>
      <c r="Q33" s="43" t="str">
        <f t="shared" si="7"/>
        <v/>
      </c>
      <c r="R33" s="44" t="e">
        <f t="shared" si="8"/>
        <v>#VALUE!</v>
      </c>
      <c r="S33" s="45" t="e">
        <f t="shared" si="0"/>
        <v>#VALUE!</v>
      </c>
      <c r="T33" s="44" t="str">
        <f t="shared" si="9"/>
        <v/>
      </c>
      <c r="U33" s="46"/>
      <c r="V33" s="47"/>
      <c r="W33" s="48" t="e">
        <f t="shared" si="10"/>
        <v>#VALUE!</v>
      </c>
      <c r="X33" s="79"/>
      <c r="Y33" s="44" t="e">
        <f>INDEX(VISITORS[INSECT ORDER], MATCH(X33,VISITORS[NAME USED],0))</f>
        <v>#N/A</v>
      </c>
      <c r="Z33" s="44" t="e">
        <f t="shared" si="11"/>
        <v>#N/A</v>
      </c>
      <c r="AA33" s="50" t="e">
        <f>IF(SUM(#REF!,#REF!,#REF!,#REF!,#REF!,#REF!)=S33,,"")</f>
        <v>#REF!</v>
      </c>
      <c r="AB33" s="51" t="str">
        <f t="shared" si="12"/>
        <v/>
      </c>
      <c r="AC33" s="51"/>
      <c r="AD33" s="51"/>
      <c r="AE33" s="51"/>
      <c r="AF33" s="51"/>
      <c r="AG33" s="51"/>
      <c r="AH33" s="51"/>
      <c r="AI33" s="52"/>
      <c r="AJ33" s="52"/>
      <c r="AK33" s="52"/>
      <c r="AL33" s="53"/>
      <c r="AM33" s="54"/>
      <c r="AN33" s="55" t="str">
        <f>IF(P33=1,0,"")</f>
        <v/>
      </c>
      <c r="AO33" s="56" t="str">
        <f>IF(AN33=1,AB33,"")</f>
        <v/>
      </c>
      <c r="AP33" s="55" t="str">
        <f>IF(P33=1,0,"")</f>
        <v/>
      </c>
      <c r="AQ33" s="56" t="str">
        <f>IF(AP33=1,AB33,"")</f>
        <v/>
      </c>
    </row>
    <row r="34" spans="1:43" s="3" customFormat="1" x14ac:dyDescent="0.25">
      <c r="A34" s="67">
        <f t="shared" si="1"/>
        <v>2022</v>
      </c>
      <c r="B34" s="67" t="str">
        <f t="shared" si="2"/>
        <v>May</v>
      </c>
      <c r="C34" s="68">
        <f t="shared" si="13"/>
        <v>22</v>
      </c>
      <c r="D34" s="69">
        <f t="shared" si="3"/>
        <v>9</v>
      </c>
      <c r="E34" s="70">
        <f t="shared" si="4"/>
        <v>26</v>
      </c>
      <c r="F34" s="74"/>
      <c r="G34" s="77"/>
      <c r="H34" s="63" t="e">
        <f t="shared" si="14"/>
        <v>#VALUE!</v>
      </c>
      <c r="I34" s="64">
        <f t="shared" si="21"/>
        <v>1</v>
      </c>
      <c r="J34" s="71" t="str">
        <f t="shared" si="21"/>
        <v xml:space="preserve">Tolpis </v>
      </c>
      <c r="K34" s="71" t="str">
        <f t="shared" si="21"/>
        <v>umbellata</v>
      </c>
      <c r="L34" s="72">
        <f t="shared" si="21"/>
        <v>1</v>
      </c>
      <c r="M34" s="72">
        <f t="shared" si="21"/>
        <v>0</v>
      </c>
      <c r="N34" s="66">
        <f t="shared" si="21"/>
        <v>1</v>
      </c>
      <c r="O34" s="41"/>
      <c r="P34" s="42" t="str">
        <f t="shared" si="6"/>
        <v/>
      </c>
      <c r="Q34" s="43" t="str">
        <f t="shared" si="7"/>
        <v/>
      </c>
      <c r="R34" s="44" t="e">
        <f t="shared" si="8"/>
        <v>#VALUE!</v>
      </c>
      <c r="S34" s="45" t="e">
        <f t="shared" si="0"/>
        <v>#VALUE!</v>
      </c>
      <c r="T34" s="44" t="str">
        <f t="shared" si="9"/>
        <v/>
      </c>
      <c r="U34" s="46"/>
      <c r="V34" s="47"/>
      <c r="W34" s="48" t="e">
        <f t="shared" si="10"/>
        <v>#VALUE!</v>
      </c>
      <c r="X34" s="49"/>
      <c r="Y34" s="44" t="e">
        <f>INDEX(VISITORS[INSECT ORDER], MATCH(X34,VISITORS[NAME USED],0))</f>
        <v>#N/A</v>
      </c>
      <c r="Z34" s="44" t="e">
        <f t="shared" si="11"/>
        <v>#N/A</v>
      </c>
      <c r="AA34" s="50" t="e">
        <f>IF(SUM(#REF!,#REF!,#REF!,#REF!,#REF!,#REF!)=S34,,"")</f>
        <v>#REF!</v>
      </c>
      <c r="AB34" s="51" t="str">
        <f t="shared" si="12"/>
        <v/>
      </c>
      <c r="AC34" s="51"/>
      <c r="AD34" s="51"/>
      <c r="AE34" s="51"/>
      <c r="AF34" s="51"/>
      <c r="AG34" s="51"/>
      <c r="AH34" s="51"/>
      <c r="AI34" s="52"/>
      <c r="AJ34" s="52"/>
      <c r="AK34" s="52"/>
      <c r="AL34" s="53"/>
      <c r="AM34" s="54"/>
      <c r="AN34" s="55" t="str">
        <f>IF(P34=1,0,"")</f>
        <v/>
      </c>
      <c r="AO34" s="56" t="str">
        <f>IF(AN34=1,AB34,"")</f>
        <v/>
      </c>
      <c r="AP34" s="55" t="str">
        <f>IF(P34=1,0,"")</f>
        <v/>
      </c>
      <c r="AQ34" s="56" t="str">
        <f>IF(AP34=1,AB34,"")</f>
        <v/>
      </c>
    </row>
    <row r="35" spans="1:43" s="3" customFormat="1" x14ac:dyDescent="0.25">
      <c r="A35" s="67">
        <f t="shared" si="1"/>
        <v>2022</v>
      </c>
      <c r="B35" s="67" t="str">
        <f t="shared" si="2"/>
        <v>May</v>
      </c>
      <c r="C35" s="68">
        <f t="shared" si="13"/>
        <v>22</v>
      </c>
      <c r="D35" s="69">
        <f t="shared" si="3"/>
        <v>9</v>
      </c>
      <c r="E35" s="70">
        <f t="shared" si="4"/>
        <v>27</v>
      </c>
      <c r="F35" s="74"/>
      <c r="G35" s="77"/>
      <c r="H35" s="63" t="e">
        <f t="shared" si="14"/>
        <v>#VALUE!</v>
      </c>
      <c r="I35" s="64">
        <f t="shared" si="21"/>
        <v>1</v>
      </c>
      <c r="J35" s="71" t="str">
        <f t="shared" si="21"/>
        <v xml:space="preserve">Tolpis </v>
      </c>
      <c r="K35" s="71" t="str">
        <f t="shared" si="21"/>
        <v>umbellata</v>
      </c>
      <c r="L35" s="72">
        <f t="shared" si="21"/>
        <v>1</v>
      </c>
      <c r="M35" s="72">
        <f t="shared" si="21"/>
        <v>0</v>
      </c>
      <c r="N35" s="66">
        <f t="shared" si="21"/>
        <v>1</v>
      </c>
      <c r="O35" s="41"/>
      <c r="P35" s="42" t="str">
        <f t="shared" si="6"/>
        <v/>
      </c>
      <c r="Q35" s="43" t="str">
        <f t="shared" si="7"/>
        <v/>
      </c>
      <c r="R35" s="44" t="e">
        <f t="shared" si="8"/>
        <v>#VALUE!</v>
      </c>
      <c r="S35" s="45" t="e">
        <f t="shared" si="0"/>
        <v>#VALUE!</v>
      </c>
      <c r="T35" s="44" t="str">
        <f t="shared" si="9"/>
        <v/>
      </c>
      <c r="U35" s="46"/>
      <c r="V35" s="47"/>
      <c r="W35" s="48" t="e">
        <f t="shared" si="10"/>
        <v>#VALUE!</v>
      </c>
      <c r="X35" s="49"/>
      <c r="Y35" s="44" t="e">
        <f>INDEX(VISITORS[INSECT ORDER], MATCH(X35,VISITORS[NAME USED],0))</f>
        <v>#N/A</v>
      </c>
      <c r="Z35" s="44" t="e">
        <f t="shared" si="11"/>
        <v>#N/A</v>
      </c>
      <c r="AA35" s="50" t="e">
        <f>IF(SUM(#REF!,#REF!,#REF!,#REF!,#REF!,#REF!)=S35,,"")</f>
        <v>#REF!</v>
      </c>
      <c r="AB35" s="51" t="str">
        <f t="shared" si="12"/>
        <v/>
      </c>
      <c r="AC35" s="51"/>
      <c r="AD35" s="51"/>
      <c r="AE35" s="51"/>
      <c r="AF35" s="51"/>
      <c r="AG35" s="51"/>
      <c r="AH35" s="51"/>
      <c r="AI35" s="52"/>
      <c r="AJ35" s="52"/>
      <c r="AK35" s="52"/>
      <c r="AL35" s="53"/>
      <c r="AM35" s="54"/>
      <c r="AN35" s="55" t="str">
        <f>IF(P35=1,0,"")</f>
        <v/>
      </c>
      <c r="AO35" s="56" t="str">
        <f>IF(AN35=1,AB35,"")</f>
        <v/>
      </c>
      <c r="AP35" s="55" t="str">
        <f>IF(P35=1,0,"")</f>
        <v/>
      </c>
      <c r="AQ35" s="56" t="str">
        <f>IF(AP35=1,AB35,"")</f>
        <v/>
      </c>
    </row>
    <row r="36" spans="1:43" s="3" customFormat="1" x14ac:dyDescent="0.25">
      <c r="A36" s="67">
        <f t="shared" si="1"/>
        <v>2022</v>
      </c>
      <c r="B36" s="67" t="str">
        <f t="shared" si="2"/>
        <v>May</v>
      </c>
      <c r="C36" s="68">
        <f t="shared" si="13"/>
        <v>22</v>
      </c>
      <c r="D36" s="69">
        <f t="shared" si="3"/>
        <v>9</v>
      </c>
      <c r="E36" s="70">
        <f t="shared" si="4"/>
        <v>28</v>
      </c>
      <c r="F36" s="74"/>
      <c r="G36" s="77"/>
      <c r="H36" s="63" t="e">
        <f t="shared" si="14"/>
        <v>#VALUE!</v>
      </c>
      <c r="I36" s="64">
        <f t="shared" si="21"/>
        <v>1</v>
      </c>
      <c r="J36" s="71" t="str">
        <f t="shared" si="21"/>
        <v xml:space="preserve">Tolpis </v>
      </c>
      <c r="K36" s="71" t="str">
        <f t="shared" si="21"/>
        <v>umbellata</v>
      </c>
      <c r="L36" s="72">
        <f t="shared" si="21"/>
        <v>1</v>
      </c>
      <c r="M36" s="72">
        <f t="shared" si="21"/>
        <v>0</v>
      </c>
      <c r="N36" s="66">
        <f t="shared" si="21"/>
        <v>1</v>
      </c>
      <c r="O36" s="41"/>
      <c r="P36" s="42" t="str">
        <f t="shared" si="6"/>
        <v/>
      </c>
      <c r="Q36" s="43" t="str">
        <f t="shared" si="7"/>
        <v/>
      </c>
      <c r="R36" s="44" t="e">
        <f t="shared" si="8"/>
        <v>#VALUE!</v>
      </c>
      <c r="S36" s="45" t="e">
        <f t="shared" si="0"/>
        <v>#VALUE!</v>
      </c>
      <c r="T36" s="44" t="str">
        <f t="shared" si="9"/>
        <v/>
      </c>
      <c r="U36" s="46"/>
      <c r="V36" s="47"/>
      <c r="W36" s="48" t="e">
        <f t="shared" si="10"/>
        <v>#VALUE!</v>
      </c>
      <c r="X36" s="49"/>
      <c r="Y36" s="44" t="e">
        <f>INDEX(VISITORS[INSECT ORDER], MATCH(X36,VISITORS[NAME USED],0))</f>
        <v>#N/A</v>
      </c>
      <c r="Z36" s="44" t="e">
        <f t="shared" si="11"/>
        <v>#N/A</v>
      </c>
      <c r="AA36" s="50" t="e">
        <f>IF(SUM(#REF!,#REF!,#REF!,#REF!,#REF!,#REF!)=S36,,"")</f>
        <v>#REF!</v>
      </c>
      <c r="AB36" s="51" t="str">
        <f t="shared" si="12"/>
        <v/>
      </c>
      <c r="AC36" s="51"/>
      <c r="AD36" s="51"/>
      <c r="AE36" s="51"/>
      <c r="AF36" s="51"/>
      <c r="AG36" s="51"/>
      <c r="AH36" s="51"/>
      <c r="AI36" s="52"/>
      <c r="AJ36" s="52"/>
      <c r="AK36" s="52"/>
      <c r="AL36" s="53"/>
      <c r="AM36" s="54"/>
      <c r="AN36" s="55" t="str">
        <f>IF(P36=1,0,"")</f>
        <v/>
      </c>
      <c r="AO36" s="56" t="str">
        <f>IF(AN36=1,AB36,"")</f>
        <v/>
      </c>
      <c r="AP36" s="55" t="str">
        <f>IF(P36=1,0,"")</f>
        <v/>
      </c>
      <c r="AQ36" s="56" t="str">
        <f>IF(AP36=1,AB36,"")</f>
        <v/>
      </c>
    </row>
    <row r="37" spans="1:43" s="3" customFormat="1" x14ac:dyDescent="0.25">
      <c r="A37" s="67">
        <f t="shared" si="1"/>
        <v>2022</v>
      </c>
      <c r="B37" s="67" t="str">
        <f t="shared" si="2"/>
        <v>May</v>
      </c>
      <c r="C37" s="68">
        <f t="shared" si="13"/>
        <v>22</v>
      </c>
      <c r="D37" s="69">
        <f t="shared" si="3"/>
        <v>9</v>
      </c>
      <c r="E37" s="70">
        <f t="shared" si="4"/>
        <v>29</v>
      </c>
      <c r="F37" s="74"/>
      <c r="G37" s="77"/>
      <c r="H37" s="63" t="e">
        <f t="shared" si="14"/>
        <v>#VALUE!</v>
      </c>
      <c r="I37" s="64">
        <f t="shared" ref="I37:N52" si="22">I36</f>
        <v>1</v>
      </c>
      <c r="J37" s="71" t="str">
        <f t="shared" si="22"/>
        <v xml:space="preserve">Tolpis </v>
      </c>
      <c r="K37" s="71" t="str">
        <f t="shared" si="22"/>
        <v>umbellata</v>
      </c>
      <c r="L37" s="72">
        <f t="shared" si="22"/>
        <v>1</v>
      </c>
      <c r="M37" s="72">
        <f t="shared" si="22"/>
        <v>0</v>
      </c>
      <c r="N37" s="66">
        <f t="shared" si="22"/>
        <v>1</v>
      </c>
      <c r="O37" s="41"/>
      <c r="P37" s="42" t="str">
        <f t="shared" si="6"/>
        <v/>
      </c>
      <c r="Q37" s="43" t="str">
        <f t="shared" si="7"/>
        <v/>
      </c>
      <c r="R37" s="44" t="e">
        <f t="shared" si="8"/>
        <v>#VALUE!</v>
      </c>
      <c r="S37" s="45" t="e">
        <f t="shared" si="0"/>
        <v>#VALUE!</v>
      </c>
      <c r="T37" s="44" t="str">
        <f t="shared" si="9"/>
        <v/>
      </c>
      <c r="U37" s="46"/>
      <c r="V37" s="47"/>
      <c r="W37" s="48" t="e">
        <f t="shared" si="10"/>
        <v>#VALUE!</v>
      </c>
      <c r="X37" s="49"/>
      <c r="Y37" s="44" t="e">
        <f>INDEX(VISITORS[INSECT ORDER], MATCH(X37,VISITORS[NAME USED],0))</f>
        <v>#N/A</v>
      </c>
      <c r="Z37" s="44" t="e">
        <f t="shared" si="11"/>
        <v>#N/A</v>
      </c>
      <c r="AA37" s="50" t="e">
        <f>IF(SUM(#REF!,#REF!,#REF!,#REF!,#REF!,#REF!)=S37,,"")</f>
        <v>#REF!</v>
      </c>
      <c r="AB37" s="51" t="str">
        <f t="shared" si="12"/>
        <v/>
      </c>
      <c r="AC37" s="51"/>
      <c r="AD37" s="51"/>
      <c r="AE37" s="51"/>
      <c r="AF37" s="51"/>
      <c r="AG37" s="51"/>
      <c r="AH37" s="51"/>
      <c r="AI37" s="52"/>
      <c r="AJ37" s="52"/>
      <c r="AK37" s="52"/>
      <c r="AL37" s="53"/>
      <c r="AM37" s="54"/>
      <c r="AN37" s="55" t="str">
        <f>IF(P37=1,0,"")</f>
        <v/>
      </c>
      <c r="AO37" s="56" t="str">
        <f>IF(AN37=1,AB37,"")</f>
        <v/>
      </c>
      <c r="AP37" s="55" t="str">
        <f>IF(P37=1,0,"")</f>
        <v/>
      </c>
      <c r="AQ37" s="56" t="str">
        <f>IF(AP37=1,AB37,"")</f>
        <v/>
      </c>
    </row>
    <row r="38" spans="1:43" s="3" customFormat="1" x14ac:dyDescent="0.25">
      <c r="A38" s="67">
        <f t="shared" si="1"/>
        <v>2022</v>
      </c>
      <c r="B38" s="67" t="str">
        <f t="shared" si="2"/>
        <v>May</v>
      </c>
      <c r="C38" s="68">
        <f t="shared" si="13"/>
        <v>22</v>
      </c>
      <c r="D38" s="69">
        <f t="shared" si="3"/>
        <v>9</v>
      </c>
      <c r="E38" s="70">
        <f t="shared" si="4"/>
        <v>30</v>
      </c>
      <c r="F38" s="74"/>
      <c r="G38" s="77"/>
      <c r="H38" s="63" t="e">
        <f t="shared" si="14"/>
        <v>#VALUE!</v>
      </c>
      <c r="I38" s="64">
        <f t="shared" si="22"/>
        <v>1</v>
      </c>
      <c r="J38" s="71" t="str">
        <f t="shared" si="22"/>
        <v xml:space="preserve">Tolpis </v>
      </c>
      <c r="K38" s="71" t="str">
        <f t="shared" si="22"/>
        <v>umbellata</v>
      </c>
      <c r="L38" s="72">
        <f t="shared" si="22"/>
        <v>1</v>
      </c>
      <c r="M38" s="72">
        <f t="shared" si="22"/>
        <v>0</v>
      </c>
      <c r="N38" s="66">
        <f t="shared" si="22"/>
        <v>1</v>
      </c>
      <c r="O38" s="41"/>
      <c r="P38" s="42" t="str">
        <f t="shared" si="6"/>
        <v/>
      </c>
      <c r="Q38" s="43" t="str">
        <f t="shared" si="7"/>
        <v/>
      </c>
      <c r="R38" s="44" t="e">
        <f t="shared" si="8"/>
        <v>#VALUE!</v>
      </c>
      <c r="S38" s="45" t="e">
        <f t="shared" si="0"/>
        <v>#VALUE!</v>
      </c>
      <c r="T38" s="44" t="str">
        <f t="shared" si="9"/>
        <v/>
      </c>
      <c r="U38" s="46"/>
      <c r="V38" s="47"/>
      <c r="W38" s="48" t="e">
        <f t="shared" si="10"/>
        <v>#VALUE!</v>
      </c>
      <c r="X38" s="49"/>
      <c r="Y38" s="44" t="e">
        <f>INDEX(VISITORS[INSECT ORDER], MATCH(X38,VISITORS[NAME USED],0))</f>
        <v>#N/A</v>
      </c>
      <c r="Z38" s="44" t="e">
        <f t="shared" si="11"/>
        <v>#N/A</v>
      </c>
      <c r="AA38" s="50" t="e">
        <f>IF(SUM(#REF!,#REF!,#REF!,#REF!,#REF!,#REF!)=S38,,"")</f>
        <v>#REF!</v>
      </c>
      <c r="AB38" s="51" t="str">
        <f t="shared" si="12"/>
        <v/>
      </c>
      <c r="AC38" s="51"/>
      <c r="AD38" s="51"/>
      <c r="AE38" s="51"/>
      <c r="AF38" s="51"/>
      <c r="AG38" s="51"/>
      <c r="AH38" s="51"/>
      <c r="AI38" s="52"/>
      <c r="AJ38" s="52"/>
      <c r="AK38" s="52"/>
      <c r="AL38" s="53"/>
      <c r="AM38" s="54"/>
      <c r="AN38" s="55" t="str">
        <f>IF(P38=1,0,"")</f>
        <v/>
      </c>
      <c r="AO38" s="56" t="str">
        <f>IF(AN38=1,AB38,"")</f>
        <v/>
      </c>
      <c r="AP38" s="55" t="str">
        <f>IF(P38=1,0,"")</f>
        <v/>
      </c>
      <c r="AQ38" s="56" t="str">
        <f>IF(AP38=1,AB38,"")</f>
        <v/>
      </c>
    </row>
    <row r="39" spans="1:43" s="3" customFormat="1" x14ac:dyDescent="0.25">
      <c r="A39" s="67">
        <f t="shared" si="1"/>
        <v>2022</v>
      </c>
      <c r="B39" s="67" t="str">
        <f t="shared" si="2"/>
        <v>May</v>
      </c>
      <c r="C39" s="68">
        <f t="shared" si="13"/>
        <v>22</v>
      </c>
      <c r="D39" s="69">
        <f t="shared" si="3"/>
        <v>9</v>
      </c>
      <c r="E39" s="70">
        <f t="shared" si="4"/>
        <v>31</v>
      </c>
      <c r="F39" s="74"/>
      <c r="G39" s="77"/>
      <c r="H39" s="63" t="e">
        <f t="shared" si="14"/>
        <v>#VALUE!</v>
      </c>
      <c r="I39" s="64">
        <f t="shared" si="22"/>
        <v>1</v>
      </c>
      <c r="J39" s="71" t="str">
        <f t="shared" si="22"/>
        <v xml:space="preserve">Tolpis </v>
      </c>
      <c r="K39" s="71" t="str">
        <f t="shared" si="22"/>
        <v>umbellata</v>
      </c>
      <c r="L39" s="72">
        <f t="shared" si="22"/>
        <v>1</v>
      </c>
      <c r="M39" s="72">
        <f t="shared" si="22"/>
        <v>0</v>
      </c>
      <c r="N39" s="66">
        <f t="shared" si="22"/>
        <v>1</v>
      </c>
      <c r="O39" s="41"/>
      <c r="P39" s="42" t="str">
        <f t="shared" si="6"/>
        <v/>
      </c>
      <c r="Q39" s="43" t="str">
        <f t="shared" si="7"/>
        <v/>
      </c>
      <c r="R39" s="44" t="e">
        <f t="shared" si="8"/>
        <v>#VALUE!</v>
      </c>
      <c r="S39" s="45" t="e">
        <f t="shared" si="0"/>
        <v>#VALUE!</v>
      </c>
      <c r="T39" s="44" t="str">
        <f t="shared" si="9"/>
        <v/>
      </c>
      <c r="U39" s="46"/>
      <c r="V39" s="47"/>
      <c r="W39" s="48" t="e">
        <f t="shared" si="10"/>
        <v>#VALUE!</v>
      </c>
      <c r="X39" s="49"/>
      <c r="Y39" s="44" t="e">
        <f>INDEX(VISITORS[INSECT ORDER], MATCH(X39,VISITORS[NAME USED],0))</f>
        <v>#N/A</v>
      </c>
      <c r="Z39" s="44" t="e">
        <f t="shared" si="11"/>
        <v>#N/A</v>
      </c>
      <c r="AA39" s="50" t="e">
        <f>IF(SUM(#REF!,#REF!,#REF!,#REF!,#REF!,#REF!)=S39,,"")</f>
        <v>#REF!</v>
      </c>
      <c r="AB39" s="51" t="str">
        <f t="shared" si="12"/>
        <v/>
      </c>
      <c r="AC39" s="51"/>
      <c r="AD39" s="51"/>
      <c r="AE39" s="51"/>
      <c r="AF39" s="51"/>
      <c r="AG39" s="51"/>
      <c r="AH39" s="51"/>
      <c r="AI39" s="52"/>
      <c r="AJ39" s="52"/>
      <c r="AK39" s="52"/>
      <c r="AL39" s="53"/>
      <c r="AM39" s="54"/>
      <c r="AN39" s="55" t="str">
        <f>IF(P39=1,0,"")</f>
        <v/>
      </c>
      <c r="AO39" s="56" t="str">
        <f>IF(AN39=1,AB39,"")</f>
        <v/>
      </c>
      <c r="AP39" s="55" t="str">
        <f>IF(P39=1,0,"")</f>
        <v/>
      </c>
      <c r="AQ39" s="56" t="str">
        <f>IF(AP39=1,AB39,"")</f>
        <v/>
      </c>
    </row>
    <row r="40" spans="1:43" s="3" customFormat="1" x14ac:dyDescent="0.25">
      <c r="A40" s="67">
        <f t="shared" si="1"/>
        <v>2022</v>
      </c>
      <c r="B40" s="67" t="str">
        <f t="shared" si="2"/>
        <v>May</v>
      </c>
      <c r="C40" s="68">
        <f t="shared" si="13"/>
        <v>22</v>
      </c>
      <c r="D40" s="69">
        <f t="shared" si="3"/>
        <v>9</v>
      </c>
      <c r="E40" s="70">
        <f t="shared" si="4"/>
        <v>32</v>
      </c>
      <c r="F40" s="74"/>
      <c r="G40" s="77"/>
      <c r="H40" s="63" t="e">
        <f t="shared" si="14"/>
        <v>#VALUE!</v>
      </c>
      <c r="I40" s="64">
        <f t="shared" si="22"/>
        <v>1</v>
      </c>
      <c r="J40" s="71" t="str">
        <f t="shared" si="22"/>
        <v xml:space="preserve">Tolpis </v>
      </c>
      <c r="K40" s="71" t="str">
        <f t="shared" si="22"/>
        <v>umbellata</v>
      </c>
      <c r="L40" s="72">
        <f t="shared" si="22"/>
        <v>1</v>
      </c>
      <c r="M40" s="72">
        <f t="shared" si="22"/>
        <v>0</v>
      </c>
      <c r="N40" s="66">
        <f t="shared" si="22"/>
        <v>1</v>
      </c>
      <c r="O40" s="41"/>
      <c r="P40" s="42" t="str">
        <f t="shared" si="6"/>
        <v/>
      </c>
      <c r="Q40" s="43" t="str">
        <f t="shared" si="7"/>
        <v/>
      </c>
      <c r="R40" s="44" t="e">
        <f t="shared" si="8"/>
        <v>#VALUE!</v>
      </c>
      <c r="S40" s="45" t="e">
        <f t="shared" si="0"/>
        <v>#VALUE!</v>
      </c>
      <c r="T40" s="44" t="str">
        <f t="shared" si="9"/>
        <v/>
      </c>
      <c r="U40" s="46"/>
      <c r="V40" s="47"/>
      <c r="W40" s="48" t="e">
        <f t="shared" si="10"/>
        <v>#VALUE!</v>
      </c>
      <c r="X40" s="49"/>
      <c r="Y40" s="44" t="e">
        <f>INDEX(VISITORS[INSECT ORDER], MATCH(X40,VISITORS[NAME USED],0))</f>
        <v>#N/A</v>
      </c>
      <c r="Z40" s="44" t="e">
        <f t="shared" si="11"/>
        <v>#N/A</v>
      </c>
      <c r="AA40" s="50" t="e">
        <f>IF(SUM(#REF!,#REF!,#REF!,#REF!,#REF!,#REF!)=S40,,"")</f>
        <v>#REF!</v>
      </c>
      <c r="AB40" s="51" t="str">
        <f t="shared" si="12"/>
        <v/>
      </c>
      <c r="AC40" s="51"/>
      <c r="AD40" s="51"/>
      <c r="AE40" s="51"/>
      <c r="AF40" s="51"/>
      <c r="AG40" s="51"/>
      <c r="AH40" s="51"/>
      <c r="AI40" s="52"/>
      <c r="AJ40" s="52"/>
      <c r="AK40" s="52"/>
      <c r="AL40" s="53"/>
      <c r="AM40" s="54"/>
      <c r="AN40" s="55" t="str">
        <f>IF(P40=1,0,"")</f>
        <v/>
      </c>
      <c r="AO40" s="56" t="str">
        <f>IF(AN40=1,AB40,"")</f>
        <v/>
      </c>
      <c r="AP40" s="55" t="str">
        <f>IF(P40=1,0,"")</f>
        <v/>
      </c>
      <c r="AQ40" s="56" t="str">
        <f>IF(AP40=1,AB40,"")</f>
        <v/>
      </c>
    </row>
    <row r="41" spans="1:43" s="3" customFormat="1" x14ac:dyDescent="0.25">
      <c r="A41" s="67">
        <f t="shared" si="1"/>
        <v>2022</v>
      </c>
      <c r="B41" s="67" t="str">
        <f t="shared" si="2"/>
        <v>May</v>
      </c>
      <c r="C41" s="68">
        <f t="shared" si="13"/>
        <v>22</v>
      </c>
      <c r="D41" s="69">
        <f t="shared" si="3"/>
        <v>9</v>
      </c>
      <c r="E41" s="70">
        <f t="shared" si="4"/>
        <v>33</v>
      </c>
      <c r="F41" s="74"/>
      <c r="G41" s="77"/>
      <c r="H41" s="63" t="e">
        <f t="shared" si="14"/>
        <v>#VALUE!</v>
      </c>
      <c r="I41" s="64">
        <f t="shared" si="22"/>
        <v>1</v>
      </c>
      <c r="J41" s="71" t="str">
        <f t="shared" si="22"/>
        <v xml:space="preserve">Tolpis </v>
      </c>
      <c r="K41" s="71" t="str">
        <f t="shared" si="22"/>
        <v>umbellata</v>
      </c>
      <c r="L41" s="72">
        <f t="shared" si="22"/>
        <v>1</v>
      </c>
      <c r="M41" s="72">
        <f t="shared" si="22"/>
        <v>0</v>
      </c>
      <c r="N41" s="66">
        <f t="shared" si="22"/>
        <v>1</v>
      </c>
      <c r="O41" s="41"/>
      <c r="P41" s="42" t="str">
        <f t="shared" si="6"/>
        <v/>
      </c>
      <c r="Q41" s="43" t="str">
        <f t="shared" si="7"/>
        <v/>
      </c>
      <c r="R41" s="44" t="e">
        <f t="shared" si="8"/>
        <v>#VALUE!</v>
      </c>
      <c r="S41" s="45" t="e">
        <f t="shared" si="0"/>
        <v>#VALUE!</v>
      </c>
      <c r="T41" s="44" t="str">
        <f t="shared" si="9"/>
        <v/>
      </c>
      <c r="U41" s="46"/>
      <c r="V41" s="47"/>
      <c r="W41" s="48" t="e">
        <f t="shared" si="10"/>
        <v>#VALUE!</v>
      </c>
      <c r="X41" s="49"/>
      <c r="Y41" s="44" t="e">
        <f>INDEX(VISITORS[INSECT ORDER], MATCH(X41,VISITORS[NAME USED],0))</f>
        <v>#N/A</v>
      </c>
      <c r="Z41" s="44" t="e">
        <f t="shared" si="11"/>
        <v>#N/A</v>
      </c>
      <c r="AA41" s="50" t="e">
        <f>IF(SUM(#REF!,#REF!,#REF!,#REF!,#REF!,#REF!)=S41,,"")</f>
        <v>#REF!</v>
      </c>
      <c r="AB41" s="51" t="str">
        <f t="shared" si="12"/>
        <v/>
      </c>
      <c r="AC41" s="51"/>
      <c r="AD41" s="51"/>
      <c r="AE41" s="51"/>
      <c r="AF41" s="51"/>
      <c r="AG41" s="51"/>
      <c r="AH41" s="51"/>
      <c r="AI41" s="52"/>
      <c r="AJ41" s="52"/>
      <c r="AK41" s="52"/>
      <c r="AL41" s="53"/>
      <c r="AM41" s="54"/>
      <c r="AN41" s="55" t="str">
        <f>IF(P41=1,0,"")</f>
        <v/>
      </c>
      <c r="AO41" s="56" t="str">
        <f>IF(AN41=1,AB41,"")</f>
        <v/>
      </c>
      <c r="AP41" s="55" t="str">
        <f>IF(P41=1,0,"")</f>
        <v/>
      </c>
      <c r="AQ41" s="56" t="str">
        <f>IF(AP41=1,AB41,"")</f>
        <v/>
      </c>
    </row>
    <row r="42" spans="1:43" s="3" customFormat="1" x14ac:dyDescent="0.25">
      <c r="A42" s="67">
        <f t="shared" si="1"/>
        <v>2022</v>
      </c>
      <c r="B42" s="67" t="str">
        <f t="shared" si="2"/>
        <v>May</v>
      </c>
      <c r="C42" s="68">
        <f t="shared" si="13"/>
        <v>22</v>
      </c>
      <c r="D42" s="69">
        <f t="shared" si="3"/>
        <v>9</v>
      </c>
      <c r="E42" s="70">
        <f t="shared" si="4"/>
        <v>34</v>
      </c>
      <c r="F42" s="74"/>
      <c r="G42" s="77"/>
      <c r="H42" s="63" t="e">
        <f t="shared" si="14"/>
        <v>#VALUE!</v>
      </c>
      <c r="I42" s="64">
        <f t="shared" si="22"/>
        <v>1</v>
      </c>
      <c r="J42" s="71" t="str">
        <f t="shared" si="22"/>
        <v xml:space="preserve">Tolpis </v>
      </c>
      <c r="K42" s="71" t="str">
        <f t="shared" si="22"/>
        <v>umbellata</v>
      </c>
      <c r="L42" s="72">
        <f t="shared" si="22"/>
        <v>1</v>
      </c>
      <c r="M42" s="72">
        <f t="shared" si="22"/>
        <v>0</v>
      </c>
      <c r="N42" s="66">
        <f t="shared" si="22"/>
        <v>1</v>
      </c>
      <c r="O42" s="41"/>
      <c r="P42" s="42" t="str">
        <f t="shared" si="6"/>
        <v/>
      </c>
      <c r="Q42" s="43" t="str">
        <f t="shared" si="7"/>
        <v/>
      </c>
      <c r="R42" s="44" t="e">
        <f t="shared" si="8"/>
        <v>#VALUE!</v>
      </c>
      <c r="S42" s="45" t="e">
        <f t="shared" si="0"/>
        <v>#VALUE!</v>
      </c>
      <c r="T42" s="44" t="str">
        <f t="shared" si="9"/>
        <v/>
      </c>
      <c r="U42" s="46"/>
      <c r="V42" s="47"/>
      <c r="W42" s="48" t="e">
        <f t="shared" si="10"/>
        <v>#VALUE!</v>
      </c>
      <c r="X42" s="49"/>
      <c r="Y42" s="44" t="e">
        <f>INDEX(VISITORS[INSECT ORDER], MATCH(X42,VISITORS[NAME USED],0))</f>
        <v>#N/A</v>
      </c>
      <c r="Z42" s="44" t="e">
        <f t="shared" si="11"/>
        <v>#N/A</v>
      </c>
      <c r="AA42" s="50" t="e">
        <f>IF(SUM(#REF!,#REF!,#REF!,#REF!,#REF!,#REF!)=S42,,"")</f>
        <v>#REF!</v>
      </c>
      <c r="AB42" s="51" t="str">
        <f t="shared" si="12"/>
        <v/>
      </c>
      <c r="AC42" s="51"/>
      <c r="AD42" s="51"/>
      <c r="AE42" s="51"/>
      <c r="AF42" s="51"/>
      <c r="AG42" s="51"/>
      <c r="AH42" s="51"/>
      <c r="AI42" s="52"/>
      <c r="AJ42" s="52"/>
      <c r="AK42" s="52"/>
      <c r="AL42" s="53"/>
      <c r="AM42" s="54"/>
      <c r="AN42" s="55" t="str">
        <f>IF(P42=1,0,"")</f>
        <v/>
      </c>
      <c r="AO42" s="56" t="str">
        <f>IF(AN42=1,AB42,"")</f>
        <v/>
      </c>
      <c r="AP42" s="55" t="str">
        <f>IF(P42=1,0,"")</f>
        <v/>
      </c>
      <c r="AQ42" s="56" t="str">
        <f>IF(AP42=1,AB42,"")</f>
        <v/>
      </c>
    </row>
    <row r="43" spans="1:43" s="3" customFormat="1" x14ac:dyDescent="0.25">
      <c r="A43" s="67">
        <f t="shared" si="1"/>
        <v>2022</v>
      </c>
      <c r="B43" s="67" t="str">
        <f t="shared" si="2"/>
        <v>May</v>
      </c>
      <c r="C43" s="68">
        <f t="shared" si="13"/>
        <v>22</v>
      </c>
      <c r="D43" s="69">
        <f t="shared" si="3"/>
        <v>9</v>
      </c>
      <c r="E43" s="70">
        <f t="shared" si="4"/>
        <v>35</v>
      </c>
      <c r="F43" s="74"/>
      <c r="G43" s="77"/>
      <c r="H43" s="63" t="e">
        <f t="shared" si="14"/>
        <v>#VALUE!</v>
      </c>
      <c r="I43" s="64">
        <f t="shared" si="22"/>
        <v>1</v>
      </c>
      <c r="J43" s="71" t="str">
        <f t="shared" si="22"/>
        <v xml:space="preserve">Tolpis </v>
      </c>
      <c r="K43" s="71" t="str">
        <f t="shared" si="22"/>
        <v>umbellata</v>
      </c>
      <c r="L43" s="72">
        <f t="shared" si="22"/>
        <v>1</v>
      </c>
      <c r="M43" s="72">
        <f t="shared" si="22"/>
        <v>0</v>
      </c>
      <c r="N43" s="66">
        <f t="shared" si="22"/>
        <v>1</v>
      </c>
      <c r="O43" s="41"/>
      <c r="P43" s="42" t="str">
        <f t="shared" si="6"/>
        <v/>
      </c>
      <c r="Q43" s="43" t="str">
        <f t="shared" si="7"/>
        <v/>
      </c>
      <c r="R43" s="44" t="e">
        <f t="shared" si="8"/>
        <v>#VALUE!</v>
      </c>
      <c r="S43" s="45" t="e">
        <f t="shared" si="0"/>
        <v>#VALUE!</v>
      </c>
      <c r="T43" s="44" t="str">
        <f t="shared" si="9"/>
        <v/>
      </c>
      <c r="U43" s="46"/>
      <c r="V43" s="47"/>
      <c r="W43" s="48" t="e">
        <f t="shared" si="10"/>
        <v>#VALUE!</v>
      </c>
      <c r="X43" s="49"/>
      <c r="Y43" s="44" t="e">
        <f>INDEX(VISITORS[INSECT ORDER], MATCH(X43,VISITORS[NAME USED],0))</f>
        <v>#N/A</v>
      </c>
      <c r="Z43" s="44" t="e">
        <f t="shared" si="11"/>
        <v>#N/A</v>
      </c>
      <c r="AA43" s="50" t="e">
        <f>IF(SUM(#REF!,#REF!,#REF!,#REF!,#REF!,#REF!)=S43,,"")</f>
        <v>#REF!</v>
      </c>
      <c r="AB43" s="51" t="str">
        <f t="shared" si="12"/>
        <v/>
      </c>
      <c r="AC43" s="51"/>
      <c r="AD43" s="51"/>
      <c r="AE43" s="51"/>
      <c r="AF43" s="51"/>
      <c r="AG43" s="51"/>
      <c r="AH43" s="51"/>
      <c r="AI43" s="52"/>
      <c r="AJ43" s="52"/>
      <c r="AK43" s="52"/>
      <c r="AL43" s="53"/>
      <c r="AM43" s="54"/>
      <c r="AN43" s="55" t="str">
        <f>IF(P43=1,0,"")</f>
        <v/>
      </c>
      <c r="AO43" s="56" t="str">
        <f>IF(AN43=1,AB43,"")</f>
        <v/>
      </c>
      <c r="AP43" s="55" t="str">
        <f>IF(P43=1,0,"")</f>
        <v/>
      </c>
      <c r="AQ43" s="56" t="str">
        <f>IF(AP43=1,AB43,"")</f>
        <v/>
      </c>
    </row>
    <row r="44" spans="1:43" s="3" customFormat="1" x14ac:dyDescent="0.25">
      <c r="A44" s="67">
        <f t="shared" si="1"/>
        <v>2022</v>
      </c>
      <c r="B44" s="67" t="str">
        <f t="shared" si="2"/>
        <v>May</v>
      </c>
      <c r="C44" s="68">
        <f t="shared" si="13"/>
        <v>22</v>
      </c>
      <c r="D44" s="69">
        <f t="shared" si="3"/>
        <v>9</v>
      </c>
      <c r="E44" s="70">
        <f t="shared" si="4"/>
        <v>36</v>
      </c>
      <c r="F44" s="74"/>
      <c r="G44" s="77"/>
      <c r="H44" s="63" t="e">
        <f t="shared" si="14"/>
        <v>#VALUE!</v>
      </c>
      <c r="I44" s="64">
        <f t="shared" si="22"/>
        <v>1</v>
      </c>
      <c r="J44" s="71" t="str">
        <f t="shared" si="22"/>
        <v xml:space="preserve">Tolpis </v>
      </c>
      <c r="K44" s="71" t="str">
        <f t="shared" si="22"/>
        <v>umbellata</v>
      </c>
      <c r="L44" s="72">
        <f t="shared" si="22"/>
        <v>1</v>
      </c>
      <c r="M44" s="72">
        <f t="shared" si="22"/>
        <v>0</v>
      </c>
      <c r="N44" s="66">
        <f t="shared" si="22"/>
        <v>1</v>
      </c>
      <c r="O44" s="41"/>
      <c r="P44" s="42" t="str">
        <f t="shared" si="6"/>
        <v/>
      </c>
      <c r="Q44" s="43" t="str">
        <f t="shared" si="7"/>
        <v/>
      </c>
      <c r="R44" s="44" t="e">
        <f t="shared" si="8"/>
        <v>#VALUE!</v>
      </c>
      <c r="S44" s="45" t="e">
        <f t="shared" si="0"/>
        <v>#VALUE!</v>
      </c>
      <c r="T44" s="44" t="str">
        <f t="shared" si="9"/>
        <v/>
      </c>
      <c r="U44" s="46"/>
      <c r="V44" s="47"/>
      <c r="W44" s="48" t="e">
        <f t="shared" si="10"/>
        <v>#VALUE!</v>
      </c>
      <c r="X44" s="49"/>
      <c r="Y44" s="44" t="e">
        <f>INDEX(VISITORS[INSECT ORDER], MATCH(X44,VISITORS[NAME USED],0))</f>
        <v>#N/A</v>
      </c>
      <c r="Z44" s="44" t="e">
        <f t="shared" si="11"/>
        <v>#N/A</v>
      </c>
      <c r="AA44" s="50" t="e">
        <f>IF(SUM(#REF!,#REF!,#REF!,#REF!,#REF!,#REF!)=S44,,"")</f>
        <v>#REF!</v>
      </c>
      <c r="AB44" s="51" t="str">
        <f t="shared" si="12"/>
        <v/>
      </c>
      <c r="AC44" s="51"/>
      <c r="AD44" s="51"/>
      <c r="AE44" s="51"/>
      <c r="AF44" s="51"/>
      <c r="AG44" s="51"/>
      <c r="AH44" s="51"/>
      <c r="AI44" s="52"/>
      <c r="AJ44" s="52"/>
      <c r="AK44" s="52"/>
      <c r="AL44" s="53"/>
      <c r="AM44" s="54"/>
      <c r="AN44" s="55" t="str">
        <f>IF(P44=1,0,"")</f>
        <v/>
      </c>
      <c r="AO44" s="56" t="str">
        <f>IF(AN44=1,AB44,"")</f>
        <v/>
      </c>
      <c r="AP44" s="55" t="str">
        <f>IF(P44=1,0,"")</f>
        <v/>
      </c>
      <c r="AQ44" s="56" t="str">
        <f>IF(AP44=1,AB44,"")</f>
        <v/>
      </c>
    </row>
    <row r="45" spans="1:43" s="3" customFormat="1" x14ac:dyDescent="0.25">
      <c r="A45" s="67">
        <f t="shared" si="1"/>
        <v>2022</v>
      </c>
      <c r="B45" s="67" t="str">
        <f t="shared" si="2"/>
        <v>May</v>
      </c>
      <c r="C45" s="68">
        <f t="shared" si="13"/>
        <v>22</v>
      </c>
      <c r="D45" s="69">
        <f t="shared" si="3"/>
        <v>9</v>
      </c>
      <c r="E45" s="70">
        <f t="shared" si="4"/>
        <v>37</v>
      </c>
      <c r="F45" s="74"/>
      <c r="G45" s="77"/>
      <c r="H45" s="63" t="e">
        <f t="shared" si="14"/>
        <v>#VALUE!</v>
      </c>
      <c r="I45" s="64">
        <f t="shared" si="22"/>
        <v>1</v>
      </c>
      <c r="J45" s="71" t="str">
        <f t="shared" si="22"/>
        <v xml:space="preserve">Tolpis </v>
      </c>
      <c r="K45" s="71" t="str">
        <f t="shared" si="22"/>
        <v>umbellata</v>
      </c>
      <c r="L45" s="72">
        <f t="shared" si="22"/>
        <v>1</v>
      </c>
      <c r="M45" s="72">
        <f t="shared" si="22"/>
        <v>0</v>
      </c>
      <c r="N45" s="66">
        <f t="shared" si="22"/>
        <v>1</v>
      </c>
      <c r="O45" s="41"/>
      <c r="P45" s="42" t="str">
        <f t="shared" si="6"/>
        <v/>
      </c>
      <c r="Q45" s="43" t="str">
        <f t="shared" si="7"/>
        <v/>
      </c>
      <c r="R45" s="44" t="e">
        <f t="shared" si="8"/>
        <v>#VALUE!</v>
      </c>
      <c r="S45" s="45" t="e">
        <f t="shared" si="0"/>
        <v>#VALUE!</v>
      </c>
      <c r="T45" s="44" t="str">
        <f t="shared" si="9"/>
        <v/>
      </c>
      <c r="U45" s="46"/>
      <c r="V45" s="47"/>
      <c r="W45" s="48" t="e">
        <f t="shared" si="10"/>
        <v>#VALUE!</v>
      </c>
      <c r="X45" s="49"/>
      <c r="Y45" s="44" t="e">
        <f>INDEX(VISITORS[INSECT ORDER], MATCH(X45,VISITORS[NAME USED],0))</f>
        <v>#N/A</v>
      </c>
      <c r="Z45" s="44" t="e">
        <f t="shared" si="11"/>
        <v>#N/A</v>
      </c>
      <c r="AA45" s="50" t="e">
        <f>IF(SUM(#REF!,#REF!,#REF!,#REF!,#REF!,#REF!)=S45,,"")</f>
        <v>#REF!</v>
      </c>
      <c r="AB45" s="51" t="str">
        <f t="shared" si="12"/>
        <v/>
      </c>
      <c r="AC45" s="51"/>
      <c r="AD45" s="51"/>
      <c r="AE45" s="51"/>
      <c r="AF45" s="51"/>
      <c r="AG45" s="51"/>
      <c r="AH45" s="51"/>
      <c r="AI45" s="52"/>
      <c r="AJ45" s="52"/>
      <c r="AK45" s="52"/>
      <c r="AL45" s="53"/>
      <c r="AM45" s="54"/>
      <c r="AN45" s="55" t="str">
        <f>IF(P45=1,0,"")</f>
        <v/>
      </c>
      <c r="AO45" s="56" t="str">
        <f>IF(AN45=1,AB45,"")</f>
        <v/>
      </c>
      <c r="AP45" s="55" t="str">
        <f>IF(P45=1,0,"")</f>
        <v/>
      </c>
      <c r="AQ45" s="56" t="str">
        <f>IF(AP45=1,AB45,"")</f>
        <v/>
      </c>
    </row>
    <row r="46" spans="1:43" s="3" customFormat="1" x14ac:dyDescent="0.25">
      <c r="A46" s="67">
        <f t="shared" si="1"/>
        <v>2022</v>
      </c>
      <c r="B46" s="67" t="str">
        <f t="shared" si="2"/>
        <v>May</v>
      </c>
      <c r="C46" s="68">
        <f t="shared" si="13"/>
        <v>22</v>
      </c>
      <c r="D46" s="69">
        <f t="shared" si="3"/>
        <v>9</v>
      </c>
      <c r="E46" s="70">
        <f t="shared" si="4"/>
        <v>38</v>
      </c>
      <c r="F46" s="74"/>
      <c r="G46" s="77"/>
      <c r="H46" s="63" t="e">
        <f t="shared" si="14"/>
        <v>#VALUE!</v>
      </c>
      <c r="I46" s="64">
        <f t="shared" si="22"/>
        <v>1</v>
      </c>
      <c r="J46" s="71" t="str">
        <f t="shared" si="22"/>
        <v xml:space="preserve">Tolpis </v>
      </c>
      <c r="K46" s="71" t="str">
        <f t="shared" si="22"/>
        <v>umbellata</v>
      </c>
      <c r="L46" s="72">
        <f t="shared" si="22"/>
        <v>1</v>
      </c>
      <c r="M46" s="72">
        <f t="shared" si="22"/>
        <v>0</v>
      </c>
      <c r="N46" s="66">
        <f t="shared" si="22"/>
        <v>1</v>
      </c>
      <c r="O46" s="41"/>
      <c r="P46" s="42" t="str">
        <f t="shared" si="6"/>
        <v/>
      </c>
      <c r="Q46" s="43" t="str">
        <f t="shared" si="7"/>
        <v/>
      </c>
      <c r="R46" s="44" t="e">
        <f t="shared" si="8"/>
        <v>#VALUE!</v>
      </c>
      <c r="S46" s="45" t="e">
        <f t="shared" si="0"/>
        <v>#VALUE!</v>
      </c>
      <c r="T46" s="44" t="str">
        <f t="shared" si="9"/>
        <v/>
      </c>
      <c r="U46" s="46"/>
      <c r="V46" s="47"/>
      <c r="W46" s="48" t="e">
        <f t="shared" si="10"/>
        <v>#VALUE!</v>
      </c>
      <c r="X46" s="49"/>
      <c r="Y46" s="44" t="e">
        <f>INDEX(VISITORS[INSECT ORDER], MATCH(X46,VISITORS[NAME USED],0))</f>
        <v>#N/A</v>
      </c>
      <c r="Z46" s="44" t="e">
        <f t="shared" si="11"/>
        <v>#N/A</v>
      </c>
      <c r="AA46" s="50" t="e">
        <f>IF(SUM(#REF!,#REF!,#REF!,#REF!,#REF!,#REF!)=S46,,"")</f>
        <v>#REF!</v>
      </c>
      <c r="AB46" s="51" t="str">
        <f t="shared" si="12"/>
        <v/>
      </c>
      <c r="AC46" s="51"/>
      <c r="AD46" s="51"/>
      <c r="AE46" s="51"/>
      <c r="AF46" s="51"/>
      <c r="AG46" s="51"/>
      <c r="AH46" s="51"/>
      <c r="AI46" s="52"/>
      <c r="AJ46" s="52"/>
      <c r="AK46" s="52"/>
      <c r="AL46" s="53"/>
      <c r="AM46" s="54"/>
      <c r="AN46" s="55" t="str">
        <f>IF(P46=1,0,"")</f>
        <v/>
      </c>
      <c r="AO46" s="56" t="str">
        <f>IF(AN46=1,AB46,"")</f>
        <v/>
      </c>
      <c r="AP46" s="55" t="str">
        <f>IF(P46=1,0,"")</f>
        <v/>
      </c>
      <c r="AQ46" s="56" t="str">
        <f>IF(AP46=1,AB46,"")</f>
        <v/>
      </c>
    </row>
    <row r="47" spans="1:43" s="3" customFormat="1" x14ac:dyDescent="0.25">
      <c r="A47" s="67">
        <f t="shared" si="1"/>
        <v>2022</v>
      </c>
      <c r="B47" s="67" t="str">
        <f t="shared" si="2"/>
        <v>May</v>
      </c>
      <c r="C47" s="68">
        <f t="shared" si="13"/>
        <v>22</v>
      </c>
      <c r="D47" s="69">
        <f t="shared" si="3"/>
        <v>9</v>
      </c>
      <c r="E47" s="70">
        <f t="shared" si="4"/>
        <v>39</v>
      </c>
      <c r="F47" s="74"/>
      <c r="G47" s="77"/>
      <c r="H47" s="63" t="e">
        <f t="shared" si="14"/>
        <v>#VALUE!</v>
      </c>
      <c r="I47" s="64">
        <f t="shared" si="22"/>
        <v>1</v>
      </c>
      <c r="J47" s="71" t="str">
        <f t="shared" si="22"/>
        <v xml:space="preserve">Tolpis </v>
      </c>
      <c r="K47" s="71" t="str">
        <f t="shared" si="22"/>
        <v>umbellata</v>
      </c>
      <c r="L47" s="72">
        <f t="shared" si="22"/>
        <v>1</v>
      </c>
      <c r="M47" s="72">
        <f t="shared" si="22"/>
        <v>0</v>
      </c>
      <c r="N47" s="66">
        <f t="shared" si="22"/>
        <v>1</v>
      </c>
      <c r="O47" s="41"/>
      <c r="P47" s="42" t="str">
        <f t="shared" si="6"/>
        <v/>
      </c>
      <c r="Q47" s="43" t="str">
        <f t="shared" si="7"/>
        <v/>
      </c>
      <c r="R47" s="44" t="e">
        <f t="shared" si="8"/>
        <v>#VALUE!</v>
      </c>
      <c r="S47" s="45" t="e">
        <f t="shared" si="0"/>
        <v>#VALUE!</v>
      </c>
      <c r="T47" s="44" t="str">
        <f t="shared" si="9"/>
        <v/>
      </c>
      <c r="U47" s="46"/>
      <c r="V47" s="47"/>
      <c r="W47" s="48" t="e">
        <f t="shared" si="10"/>
        <v>#VALUE!</v>
      </c>
      <c r="X47" s="49"/>
      <c r="Y47" s="44" t="e">
        <f>INDEX(VISITORS[INSECT ORDER], MATCH(X47,VISITORS[NAME USED],0))</f>
        <v>#N/A</v>
      </c>
      <c r="Z47" s="44" t="e">
        <f t="shared" si="11"/>
        <v>#N/A</v>
      </c>
      <c r="AA47" s="50" t="e">
        <f>IF(SUM(#REF!,#REF!,#REF!,#REF!,#REF!,#REF!)=S47,,"")</f>
        <v>#REF!</v>
      </c>
      <c r="AB47" s="51" t="str">
        <f t="shared" si="12"/>
        <v/>
      </c>
      <c r="AC47" s="51"/>
      <c r="AD47" s="51"/>
      <c r="AE47" s="51"/>
      <c r="AF47" s="51"/>
      <c r="AG47" s="51"/>
      <c r="AH47" s="51"/>
      <c r="AI47" s="52"/>
      <c r="AJ47" s="52"/>
      <c r="AK47" s="52"/>
      <c r="AL47" s="53"/>
      <c r="AM47" s="54"/>
      <c r="AN47" s="55" t="str">
        <f>IF(P47=1,0,"")</f>
        <v/>
      </c>
      <c r="AO47" s="56" t="str">
        <f>IF(AN47=1,AB47,"")</f>
        <v/>
      </c>
      <c r="AP47" s="55" t="str">
        <f>IF(P47=1,0,"")</f>
        <v/>
      </c>
      <c r="AQ47" s="56" t="str">
        <f>IF(AP47=1,AB47,"")</f>
        <v/>
      </c>
    </row>
    <row r="48" spans="1:43" s="3" customFormat="1" x14ac:dyDescent="0.25">
      <c r="A48" s="67">
        <f t="shared" si="1"/>
        <v>2022</v>
      </c>
      <c r="B48" s="67" t="str">
        <f t="shared" si="2"/>
        <v>May</v>
      </c>
      <c r="C48" s="68">
        <f t="shared" si="13"/>
        <v>22</v>
      </c>
      <c r="D48" s="69">
        <f t="shared" si="3"/>
        <v>9</v>
      </c>
      <c r="E48" s="70">
        <f t="shared" si="4"/>
        <v>40</v>
      </c>
      <c r="F48" s="74"/>
      <c r="G48" s="77"/>
      <c r="H48" s="63" t="e">
        <f t="shared" si="14"/>
        <v>#VALUE!</v>
      </c>
      <c r="I48" s="64">
        <f t="shared" si="22"/>
        <v>1</v>
      </c>
      <c r="J48" s="71" t="str">
        <f t="shared" si="22"/>
        <v xml:space="preserve">Tolpis </v>
      </c>
      <c r="K48" s="71" t="str">
        <f t="shared" si="22"/>
        <v>umbellata</v>
      </c>
      <c r="L48" s="72">
        <f t="shared" si="22"/>
        <v>1</v>
      </c>
      <c r="M48" s="72">
        <f t="shared" si="22"/>
        <v>0</v>
      </c>
      <c r="N48" s="66">
        <f t="shared" si="22"/>
        <v>1</v>
      </c>
      <c r="O48" s="41"/>
      <c r="P48" s="42" t="str">
        <f t="shared" si="6"/>
        <v/>
      </c>
      <c r="Q48" s="43" t="str">
        <f t="shared" si="7"/>
        <v/>
      </c>
      <c r="R48" s="44" t="e">
        <f t="shared" si="8"/>
        <v>#VALUE!</v>
      </c>
      <c r="S48" s="45" t="e">
        <f t="shared" si="0"/>
        <v>#VALUE!</v>
      </c>
      <c r="T48" s="44" t="str">
        <f t="shared" si="9"/>
        <v/>
      </c>
      <c r="U48" s="46"/>
      <c r="V48" s="47"/>
      <c r="W48" s="48" t="e">
        <f t="shared" si="10"/>
        <v>#VALUE!</v>
      </c>
      <c r="X48" s="49"/>
      <c r="Y48" s="44" t="e">
        <f>INDEX(VISITORS[INSECT ORDER], MATCH(X48,VISITORS[NAME USED],0))</f>
        <v>#N/A</v>
      </c>
      <c r="Z48" s="44" t="e">
        <f t="shared" si="11"/>
        <v>#N/A</v>
      </c>
      <c r="AA48" s="50" t="e">
        <f>IF(SUM(#REF!,#REF!,#REF!,#REF!,#REF!,#REF!)=S48,,"")</f>
        <v>#REF!</v>
      </c>
      <c r="AB48" s="51" t="str">
        <f t="shared" si="12"/>
        <v/>
      </c>
      <c r="AC48" s="51"/>
      <c r="AD48" s="51"/>
      <c r="AE48" s="51"/>
      <c r="AF48" s="51"/>
      <c r="AG48" s="51"/>
      <c r="AH48" s="51"/>
      <c r="AI48" s="52"/>
      <c r="AJ48" s="52"/>
      <c r="AK48" s="52"/>
      <c r="AL48" s="53"/>
      <c r="AM48" s="54"/>
      <c r="AN48" s="55" t="str">
        <f>IF(P48=1,0,"")</f>
        <v/>
      </c>
      <c r="AO48" s="56" t="str">
        <f>IF(AN48=1,AB48,"")</f>
        <v/>
      </c>
      <c r="AP48" s="55" t="str">
        <f>IF(P48=1,0,"")</f>
        <v/>
      </c>
      <c r="AQ48" s="56" t="str">
        <f>IF(AP48=1,AB48,"")</f>
        <v/>
      </c>
    </row>
    <row r="49" spans="1:43" s="3" customFormat="1" x14ac:dyDescent="0.25">
      <c r="A49" s="67">
        <f t="shared" si="1"/>
        <v>2022</v>
      </c>
      <c r="B49" s="67" t="str">
        <f t="shared" si="2"/>
        <v>May</v>
      </c>
      <c r="C49" s="68">
        <f t="shared" si="13"/>
        <v>22</v>
      </c>
      <c r="D49" s="69">
        <f t="shared" si="3"/>
        <v>9</v>
      </c>
      <c r="E49" s="70">
        <f t="shared" si="4"/>
        <v>41</v>
      </c>
      <c r="F49" s="74"/>
      <c r="G49" s="77"/>
      <c r="H49" s="63" t="e">
        <f t="shared" si="14"/>
        <v>#VALUE!</v>
      </c>
      <c r="I49" s="64">
        <f t="shared" si="22"/>
        <v>1</v>
      </c>
      <c r="J49" s="71" t="str">
        <f t="shared" si="22"/>
        <v xml:space="preserve">Tolpis </v>
      </c>
      <c r="K49" s="71" t="str">
        <f t="shared" si="22"/>
        <v>umbellata</v>
      </c>
      <c r="L49" s="72">
        <f t="shared" si="22"/>
        <v>1</v>
      </c>
      <c r="M49" s="72">
        <f t="shared" si="22"/>
        <v>0</v>
      </c>
      <c r="N49" s="66">
        <f t="shared" si="22"/>
        <v>1</v>
      </c>
      <c r="O49" s="41"/>
      <c r="P49" s="42" t="str">
        <f t="shared" si="6"/>
        <v/>
      </c>
      <c r="Q49" s="43" t="str">
        <f t="shared" si="7"/>
        <v/>
      </c>
      <c r="R49" s="44" t="e">
        <f t="shared" si="8"/>
        <v>#VALUE!</v>
      </c>
      <c r="S49" s="45" t="e">
        <f t="shared" si="0"/>
        <v>#VALUE!</v>
      </c>
      <c r="T49" s="44" t="str">
        <f t="shared" si="9"/>
        <v/>
      </c>
      <c r="U49" s="46"/>
      <c r="V49" s="47"/>
      <c r="W49" s="48" t="e">
        <f t="shared" si="10"/>
        <v>#VALUE!</v>
      </c>
      <c r="X49" s="49"/>
      <c r="Y49" s="44" t="e">
        <f>INDEX(VISITORS[INSECT ORDER], MATCH(X49,VISITORS[NAME USED],0))</f>
        <v>#N/A</v>
      </c>
      <c r="Z49" s="44" t="e">
        <f t="shared" si="11"/>
        <v>#N/A</v>
      </c>
      <c r="AA49" s="50" t="e">
        <f>IF(SUM(#REF!,#REF!,#REF!,#REF!,#REF!,#REF!)=S49,,"")</f>
        <v>#REF!</v>
      </c>
      <c r="AB49" s="51" t="str">
        <f t="shared" si="12"/>
        <v/>
      </c>
      <c r="AC49" s="51"/>
      <c r="AD49" s="51"/>
      <c r="AE49" s="51"/>
      <c r="AF49" s="51"/>
      <c r="AG49" s="51"/>
      <c r="AH49" s="51"/>
      <c r="AI49" s="52"/>
      <c r="AJ49" s="52"/>
      <c r="AK49" s="52"/>
      <c r="AL49" s="53"/>
      <c r="AM49" s="54"/>
      <c r="AN49" s="55" t="str">
        <f>IF(P49=1,0,"")</f>
        <v/>
      </c>
      <c r="AO49" s="56" t="str">
        <f>IF(AN49=1,AB49,"")</f>
        <v/>
      </c>
      <c r="AP49" s="55" t="str">
        <f>IF(P49=1,0,"")</f>
        <v/>
      </c>
      <c r="AQ49" s="56" t="str">
        <f>IF(AP49=1,AB49,"")</f>
        <v/>
      </c>
    </row>
    <row r="50" spans="1:43" s="3" customFormat="1" x14ac:dyDescent="0.25">
      <c r="A50" s="67">
        <f t="shared" si="1"/>
        <v>2022</v>
      </c>
      <c r="B50" s="67" t="str">
        <f t="shared" si="2"/>
        <v>May</v>
      </c>
      <c r="C50" s="68">
        <f t="shared" si="13"/>
        <v>22</v>
      </c>
      <c r="D50" s="69">
        <f t="shared" si="3"/>
        <v>9</v>
      </c>
      <c r="E50" s="70">
        <f t="shared" si="4"/>
        <v>42</v>
      </c>
      <c r="F50" s="74"/>
      <c r="G50" s="77"/>
      <c r="H50" s="63" t="e">
        <f t="shared" si="14"/>
        <v>#VALUE!</v>
      </c>
      <c r="I50" s="64">
        <f t="shared" si="22"/>
        <v>1</v>
      </c>
      <c r="J50" s="71" t="str">
        <f t="shared" si="22"/>
        <v xml:space="preserve">Tolpis </v>
      </c>
      <c r="K50" s="71" t="str">
        <f t="shared" si="22"/>
        <v>umbellata</v>
      </c>
      <c r="L50" s="72">
        <f t="shared" si="22"/>
        <v>1</v>
      </c>
      <c r="M50" s="72">
        <f t="shared" si="22"/>
        <v>0</v>
      </c>
      <c r="N50" s="66">
        <f t="shared" si="22"/>
        <v>1</v>
      </c>
      <c r="O50" s="41"/>
      <c r="P50" s="42" t="str">
        <f t="shared" si="6"/>
        <v/>
      </c>
      <c r="Q50" s="43" t="str">
        <f t="shared" si="7"/>
        <v/>
      </c>
      <c r="R50" s="44" t="e">
        <f t="shared" si="8"/>
        <v>#VALUE!</v>
      </c>
      <c r="S50" s="45" t="e">
        <f t="shared" si="0"/>
        <v>#VALUE!</v>
      </c>
      <c r="T50" s="44" t="str">
        <f t="shared" si="9"/>
        <v/>
      </c>
      <c r="U50" s="46"/>
      <c r="V50" s="47"/>
      <c r="W50" s="48" t="e">
        <f t="shared" si="10"/>
        <v>#VALUE!</v>
      </c>
      <c r="X50" s="49"/>
      <c r="Y50" s="44" t="e">
        <f>INDEX(VISITORS[INSECT ORDER], MATCH(X50,VISITORS[NAME USED],0))</f>
        <v>#N/A</v>
      </c>
      <c r="Z50" s="44" t="e">
        <f t="shared" si="11"/>
        <v>#N/A</v>
      </c>
      <c r="AA50" s="50" t="e">
        <f>IF(SUM(#REF!,#REF!,#REF!,#REF!,#REF!,#REF!)=S50,,"")</f>
        <v>#REF!</v>
      </c>
      <c r="AB50" s="51" t="str">
        <f t="shared" si="12"/>
        <v/>
      </c>
      <c r="AC50" s="51"/>
      <c r="AD50" s="51"/>
      <c r="AE50" s="51"/>
      <c r="AF50" s="51"/>
      <c r="AG50" s="51"/>
      <c r="AH50" s="51"/>
      <c r="AI50" s="52"/>
      <c r="AJ50" s="52"/>
      <c r="AK50" s="52"/>
      <c r="AL50" s="53"/>
      <c r="AM50" s="54"/>
      <c r="AN50" s="55" t="str">
        <f>IF(P50=1,0,"")</f>
        <v/>
      </c>
      <c r="AO50" s="56" t="str">
        <f>IF(AN50=1,AB50,"")</f>
        <v/>
      </c>
      <c r="AP50" s="55" t="str">
        <f>IF(P50=1,0,"")</f>
        <v/>
      </c>
      <c r="AQ50" s="56" t="str">
        <f>IF(AP50=1,AB50,"")</f>
        <v/>
      </c>
    </row>
    <row r="51" spans="1:43" s="3" customFormat="1" x14ac:dyDescent="0.25">
      <c r="A51" s="67">
        <f t="shared" si="1"/>
        <v>2022</v>
      </c>
      <c r="B51" s="67" t="str">
        <f t="shared" si="2"/>
        <v>May</v>
      </c>
      <c r="C51" s="68">
        <f t="shared" si="13"/>
        <v>22</v>
      </c>
      <c r="D51" s="69">
        <f t="shared" si="3"/>
        <v>9</v>
      </c>
      <c r="E51" s="70">
        <f t="shared" si="4"/>
        <v>43</v>
      </c>
      <c r="F51" s="74"/>
      <c r="G51" s="77"/>
      <c r="H51" s="63" t="e">
        <f t="shared" si="14"/>
        <v>#VALUE!</v>
      </c>
      <c r="I51" s="64">
        <f t="shared" si="22"/>
        <v>1</v>
      </c>
      <c r="J51" s="71" t="str">
        <f t="shared" si="22"/>
        <v xml:space="preserve">Tolpis </v>
      </c>
      <c r="K51" s="71" t="str">
        <f t="shared" si="22"/>
        <v>umbellata</v>
      </c>
      <c r="L51" s="72">
        <f t="shared" si="22"/>
        <v>1</v>
      </c>
      <c r="M51" s="72">
        <f t="shared" si="22"/>
        <v>0</v>
      </c>
      <c r="N51" s="66">
        <f t="shared" si="22"/>
        <v>1</v>
      </c>
      <c r="O51" s="41"/>
      <c r="P51" s="42" t="str">
        <f t="shared" si="6"/>
        <v/>
      </c>
      <c r="Q51" s="43" t="str">
        <f t="shared" si="7"/>
        <v/>
      </c>
      <c r="R51" s="44" t="e">
        <f t="shared" si="8"/>
        <v>#VALUE!</v>
      </c>
      <c r="S51" s="45" t="e">
        <f t="shared" si="0"/>
        <v>#VALUE!</v>
      </c>
      <c r="T51" s="44" t="str">
        <f t="shared" si="9"/>
        <v/>
      </c>
      <c r="U51" s="46"/>
      <c r="V51" s="47"/>
      <c r="W51" s="48" t="e">
        <f t="shared" si="10"/>
        <v>#VALUE!</v>
      </c>
      <c r="X51" s="49"/>
      <c r="Y51" s="44" t="e">
        <f>INDEX(VISITORS[INSECT ORDER], MATCH(X51,VISITORS[NAME USED],0))</f>
        <v>#N/A</v>
      </c>
      <c r="Z51" s="44" t="e">
        <f t="shared" si="11"/>
        <v>#N/A</v>
      </c>
      <c r="AA51" s="50" t="e">
        <f>IF(SUM(#REF!,#REF!,#REF!,#REF!,#REF!,#REF!)=S51,,"")</f>
        <v>#REF!</v>
      </c>
      <c r="AB51" s="51"/>
      <c r="AC51" s="51"/>
      <c r="AD51" s="51"/>
      <c r="AE51" s="51"/>
      <c r="AF51" s="51"/>
      <c r="AG51" s="51"/>
      <c r="AH51" s="51"/>
      <c r="AI51" s="52"/>
      <c r="AJ51" s="52"/>
      <c r="AK51" s="52"/>
      <c r="AL51" s="53"/>
      <c r="AM51" s="54"/>
      <c r="AN51" s="55" t="str">
        <f>IF(P51=1,0,"")</f>
        <v/>
      </c>
      <c r="AO51" s="56" t="str">
        <f>IF(AN51=1,AB51,"")</f>
        <v/>
      </c>
      <c r="AP51" s="55" t="str">
        <f>IF(P51=1,0,"")</f>
        <v/>
      </c>
      <c r="AQ51" s="56" t="str">
        <f>IF(AP51=1,AB51,"")</f>
        <v/>
      </c>
    </row>
    <row r="52" spans="1:43" s="3" customFormat="1" x14ac:dyDescent="0.25">
      <c r="A52" s="67">
        <f t="shared" si="1"/>
        <v>2022</v>
      </c>
      <c r="B52" s="67" t="str">
        <f t="shared" si="2"/>
        <v>May</v>
      </c>
      <c r="C52" s="68">
        <f t="shared" si="13"/>
        <v>22</v>
      </c>
      <c r="D52" s="69">
        <f t="shared" si="3"/>
        <v>9</v>
      </c>
      <c r="E52" s="126">
        <v>44</v>
      </c>
      <c r="F52" s="74"/>
      <c r="G52" s="77"/>
      <c r="H52" s="63" t="e">
        <f t="shared" si="14"/>
        <v>#VALUE!</v>
      </c>
      <c r="I52" s="64">
        <f t="shared" si="22"/>
        <v>1</v>
      </c>
      <c r="J52" s="71" t="str">
        <f t="shared" si="22"/>
        <v xml:space="preserve">Tolpis </v>
      </c>
      <c r="K52" s="71" t="str">
        <f t="shared" si="22"/>
        <v>umbellata</v>
      </c>
      <c r="L52" s="72">
        <f t="shared" si="22"/>
        <v>1</v>
      </c>
      <c r="M52" s="72">
        <f t="shared" si="22"/>
        <v>0</v>
      </c>
      <c r="N52" s="66">
        <f t="shared" si="22"/>
        <v>1</v>
      </c>
      <c r="O52" s="41"/>
      <c r="P52" s="42" t="str">
        <f t="shared" si="6"/>
        <v/>
      </c>
      <c r="Q52" s="43" t="str">
        <f t="shared" si="7"/>
        <v/>
      </c>
      <c r="R52" s="44" t="e">
        <f t="shared" si="8"/>
        <v>#VALUE!</v>
      </c>
      <c r="S52" s="45" t="e">
        <f t="shared" si="0"/>
        <v>#VALUE!</v>
      </c>
      <c r="T52" s="44" t="str">
        <f t="shared" si="9"/>
        <v/>
      </c>
      <c r="U52" s="46"/>
      <c r="V52" s="47"/>
      <c r="W52" s="48" t="e">
        <f t="shared" si="10"/>
        <v>#VALUE!</v>
      </c>
      <c r="X52" s="49"/>
      <c r="Y52" s="44" t="e">
        <f>INDEX(VISITORS[INSECT ORDER], MATCH(X52,VISITORS[NAME USED],0))</f>
        <v>#N/A</v>
      </c>
      <c r="Z52" s="44" t="e">
        <f t="shared" si="11"/>
        <v>#N/A</v>
      </c>
      <c r="AA52" s="50" t="e">
        <f>IF(SUM(#REF!,#REF!,#REF!,#REF!,#REF!,#REF!)=S52,,"")</f>
        <v>#REF!</v>
      </c>
      <c r="AB52" s="51" t="str">
        <f t="shared" si="12"/>
        <v/>
      </c>
      <c r="AC52" s="51"/>
      <c r="AD52" s="51"/>
      <c r="AE52" s="51"/>
      <c r="AF52" s="51"/>
      <c r="AG52" s="51"/>
      <c r="AH52" s="51"/>
      <c r="AI52" s="52"/>
      <c r="AJ52" s="52"/>
      <c r="AK52" s="52"/>
      <c r="AL52" s="53"/>
      <c r="AM52" s="54"/>
      <c r="AN52" s="55" t="str">
        <f>IF(P52=1,0,"")</f>
        <v/>
      </c>
      <c r="AO52" s="56" t="str">
        <f>IF(AN52=1,AB52,"")</f>
        <v/>
      </c>
      <c r="AP52" s="55" t="str">
        <f>IF(P52=1,0,"")</f>
        <v/>
      </c>
      <c r="AQ52" s="56" t="str">
        <f>IF(AP52=1,AB52,"")</f>
        <v/>
      </c>
    </row>
    <row r="53" spans="1:43" s="3" customFormat="1" x14ac:dyDescent="0.25">
      <c r="A53" s="67">
        <f t="shared" si="1"/>
        <v>2022</v>
      </c>
      <c r="B53" s="67" t="str">
        <f t="shared" si="2"/>
        <v>May</v>
      </c>
      <c r="C53" s="68">
        <f t="shared" si="13"/>
        <v>22</v>
      </c>
      <c r="D53" s="69">
        <f t="shared" si="3"/>
        <v>9</v>
      </c>
      <c r="E53" s="70">
        <f t="shared" si="4"/>
        <v>45</v>
      </c>
      <c r="F53" s="74"/>
      <c r="G53" s="77"/>
      <c r="H53" s="63" t="e">
        <f t="shared" si="14"/>
        <v>#VALUE!</v>
      </c>
      <c r="I53" s="64">
        <f t="shared" ref="I53:N68" si="23">I52</f>
        <v>1</v>
      </c>
      <c r="J53" s="71" t="str">
        <f t="shared" si="23"/>
        <v xml:space="preserve">Tolpis </v>
      </c>
      <c r="K53" s="71" t="str">
        <f t="shared" si="23"/>
        <v>umbellata</v>
      </c>
      <c r="L53" s="72">
        <f t="shared" si="23"/>
        <v>1</v>
      </c>
      <c r="M53" s="72">
        <f t="shared" si="23"/>
        <v>0</v>
      </c>
      <c r="N53" s="66">
        <f t="shared" si="23"/>
        <v>1</v>
      </c>
      <c r="O53" s="41"/>
      <c r="P53" s="42" t="str">
        <f t="shared" si="6"/>
        <v/>
      </c>
      <c r="Q53" s="43" t="str">
        <f t="shared" si="7"/>
        <v/>
      </c>
      <c r="R53" s="44" t="e">
        <f t="shared" si="8"/>
        <v>#VALUE!</v>
      </c>
      <c r="S53" s="45" t="e">
        <f t="shared" si="0"/>
        <v>#VALUE!</v>
      </c>
      <c r="T53" s="44" t="str">
        <f t="shared" si="9"/>
        <v/>
      </c>
      <c r="U53" s="46"/>
      <c r="V53" s="47"/>
      <c r="W53" s="48" t="e">
        <f t="shared" si="10"/>
        <v>#VALUE!</v>
      </c>
      <c r="X53" s="49"/>
      <c r="Y53" s="44" t="e">
        <f>INDEX(VISITORS[INSECT ORDER], MATCH(X53,VISITORS[NAME USED],0))</f>
        <v>#N/A</v>
      </c>
      <c r="Z53" s="44" t="e">
        <f t="shared" si="11"/>
        <v>#N/A</v>
      </c>
      <c r="AA53" s="50" t="e">
        <f>IF(SUM(#REF!,#REF!,#REF!,#REF!,#REF!,#REF!)=S53,,"")</f>
        <v>#REF!</v>
      </c>
      <c r="AB53" s="51" t="str">
        <f t="shared" si="12"/>
        <v/>
      </c>
      <c r="AC53" s="51"/>
      <c r="AD53" s="51"/>
      <c r="AE53" s="51"/>
      <c r="AF53" s="51"/>
      <c r="AG53" s="51"/>
      <c r="AH53" s="51"/>
      <c r="AI53" s="52"/>
      <c r="AJ53" s="52"/>
      <c r="AK53" s="52"/>
      <c r="AL53" s="53"/>
      <c r="AM53" s="54"/>
      <c r="AN53" s="55" t="str">
        <f>IF(P53=1,0,"")</f>
        <v/>
      </c>
      <c r="AO53" s="56" t="str">
        <f>IF(AN53=1,AB53,"")</f>
        <v/>
      </c>
      <c r="AP53" s="55" t="str">
        <f>IF(P53=1,0,"")</f>
        <v/>
      </c>
      <c r="AQ53" s="56" t="str">
        <f>IF(AP53=1,AB53,"")</f>
        <v/>
      </c>
    </row>
    <row r="54" spans="1:43" s="3" customFormat="1" x14ac:dyDescent="0.25">
      <c r="A54" s="67">
        <f t="shared" si="1"/>
        <v>2022</v>
      </c>
      <c r="B54" s="67" t="str">
        <f t="shared" si="2"/>
        <v>May</v>
      </c>
      <c r="C54" s="68">
        <f t="shared" si="13"/>
        <v>22</v>
      </c>
      <c r="D54" s="69">
        <f t="shared" si="3"/>
        <v>9</v>
      </c>
      <c r="E54" s="70">
        <f t="shared" si="4"/>
        <v>46</v>
      </c>
      <c r="F54" s="74"/>
      <c r="G54" s="77"/>
      <c r="H54" s="63" t="e">
        <f t="shared" si="14"/>
        <v>#VALUE!</v>
      </c>
      <c r="I54" s="64">
        <f t="shared" si="23"/>
        <v>1</v>
      </c>
      <c r="J54" s="71" t="str">
        <f t="shared" si="23"/>
        <v xml:space="preserve">Tolpis </v>
      </c>
      <c r="K54" s="71" t="str">
        <f t="shared" si="23"/>
        <v>umbellata</v>
      </c>
      <c r="L54" s="72">
        <f t="shared" si="23"/>
        <v>1</v>
      </c>
      <c r="M54" s="72">
        <f t="shared" si="23"/>
        <v>0</v>
      </c>
      <c r="N54" s="66">
        <f t="shared" si="23"/>
        <v>1</v>
      </c>
      <c r="O54" s="41"/>
      <c r="P54" s="42" t="str">
        <f t="shared" si="6"/>
        <v/>
      </c>
      <c r="Q54" s="43" t="str">
        <f t="shared" si="7"/>
        <v/>
      </c>
      <c r="R54" s="44" t="e">
        <f t="shared" si="8"/>
        <v>#VALUE!</v>
      </c>
      <c r="S54" s="45" t="e">
        <f t="shared" si="0"/>
        <v>#VALUE!</v>
      </c>
      <c r="T54" s="44" t="str">
        <f t="shared" si="9"/>
        <v/>
      </c>
      <c r="U54" s="46"/>
      <c r="V54" s="47"/>
      <c r="W54" s="48" t="e">
        <f t="shared" si="10"/>
        <v>#VALUE!</v>
      </c>
      <c r="X54" s="49"/>
      <c r="Y54" s="44" t="e">
        <f>INDEX(VISITORS[INSECT ORDER], MATCH(X54,VISITORS[NAME USED],0))</f>
        <v>#N/A</v>
      </c>
      <c r="Z54" s="44" t="e">
        <f t="shared" si="11"/>
        <v>#N/A</v>
      </c>
      <c r="AA54" s="50" t="e">
        <f>IF(SUM(#REF!,#REF!,#REF!,#REF!,#REF!,#REF!)=S54,,"")</f>
        <v>#REF!</v>
      </c>
      <c r="AB54" s="51" t="str">
        <f t="shared" si="12"/>
        <v/>
      </c>
      <c r="AC54" s="51"/>
      <c r="AD54" s="51"/>
      <c r="AE54" s="51"/>
      <c r="AF54" s="51"/>
      <c r="AG54" s="51"/>
      <c r="AH54" s="51"/>
      <c r="AI54" s="52"/>
      <c r="AJ54" s="52"/>
      <c r="AK54" s="52"/>
      <c r="AL54" s="53"/>
      <c r="AM54" s="54"/>
      <c r="AN54" s="55" t="str">
        <f>IF(P54=1,0,"")</f>
        <v/>
      </c>
      <c r="AO54" s="56" t="str">
        <f>IF(AN54=1,AB54,"")</f>
        <v/>
      </c>
      <c r="AP54" s="55" t="str">
        <f>IF(P54=1,0,"")</f>
        <v/>
      </c>
      <c r="AQ54" s="56" t="str">
        <f>IF(AP54=1,AB54,"")</f>
        <v/>
      </c>
    </row>
    <row r="55" spans="1:43" s="3" customFormat="1" x14ac:dyDescent="0.25">
      <c r="A55" s="67">
        <f t="shared" si="1"/>
        <v>2022</v>
      </c>
      <c r="B55" s="67" t="str">
        <f t="shared" si="2"/>
        <v>May</v>
      </c>
      <c r="C55" s="68">
        <f t="shared" si="13"/>
        <v>22</v>
      </c>
      <c r="D55" s="69">
        <f t="shared" si="3"/>
        <v>9</v>
      </c>
      <c r="E55" s="70">
        <f t="shared" si="4"/>
        <v>47</v>
      </c>
      <c r="F55" s="74"/>
      <c r="G55" s="77"/>
      <c r="H55" s="63" t="e">
        <f t="shared" si="14"/>
        <v>#VALUE!</v>
      </c>
      <c r="I55" s="64">
        <f t="shared" si="23"/>
        <v>1</v>
      </c>
      <c r="J55" s="71" t="str">
        <f t="shared" si="23"/>
        <v xml:space="preserve">Tolpis </v>
      </c>
      <c r="K55" s="71" t="str">
        <f t="shared" si="23"/>
        <v>umbellata</v>
      </c>
      <c r="L55" s="72">
        <f t="shared" si="23"/>
        <v>1</v>
      </c>
      <c r="M55" s="72">
        <f t="shared" si="23"/>
        <v>0</v>
      </c>
      <c r="N55" s="66">
        <f t="shared" si="23"/>
        <v>1</v>
      </c>
      <c r="O55" s="41"/>
      <c r="P55" s="42" t="str">
        <f t="shared" si="6"/>
        <v/>
      </c>
      <c r="Q55" s="43" t="str">
        <f t="shared" si="7"/>
        <v/>
      </c>
      <c r="R55" s="44" t="e">
        <f t="shared" si="8"/>
        <v>#VALUE!</v>
      </c>
      <c r="S55" s="45" t="e">
        <f t="shared" si="0"/>
        <v>#VALUE!</v>
      </c>
      <c r="T55" s="44" t="str">
        <f t="shared" si="9"/>
        <v/>
      </c>
      <c r="U55" s="46"/>
      <c r="V55" s="47"/>
      <c r="W55" s="48" t="e">
        <f t="shared" si="10"/>
        <v>#VALUE!</v>
      </c>
      <c r="X55" s="49"/>
      <c r="Y55" s="44" t="e">
        <f>INDEX(VISITORS[INSECT ORDER], MATCH(X55,VISITORS[NAME USED],0))</f>
        <v>#N/A</v>
      </c>
      <c r="Z55" s="44" t="e">
        <f t="shared" si="11"/>
        <v>#N/A</v>
      </c>
      <c r="AA55" s="50" t="e">
        <f>IF(SUM(#REF!,#REF!,#REF!,#REF!,#REF!,#REF!)=S55,,"")</f>
        <v>#REF!</v>
      </c>
      <c r="AB55" s="51" t="str">
        <f t="shared" si="12"/>
        <v/>
      </c>
      <c r="AC55" s="51"/>
      <c r="AD55" s="51"/>
      <c r="AE55" s="51"/>
      <c r="AF55" s="51"/>
      <c r="AG55" s="51"/>
      <c r="AH55" s="51"/>
      <c r="AI55" s="52"/>
      <c r="AJ55" s="52"/>
      <c r="AK55" s="52"/>
      <c r="AL55" s="53"/>
      <c r="AM55" s="54"/>
      <c r="AN55" s="55" t="str">
        <f>IF(P55=1,0,"")</f>
        <v/>
      </c>
      <c r="AO55" s="56" t="str">
        <f>IF(AN55=1,AB55,"")</f>
        <v/>
      </c>
      <c r="AP55" s="55" t="str">
        <f>IF(P55=1,0,"")</f>
        <v/>
      </c>
      <c r="AQ55" s="56" t="str">
        <f>IF(AP55=1,AB55,"")</f>
        <v/>
      </c>
    </row>
    <row r="56" spans="1:43" s="3" customFormat="1" x14ac:dyDescent="0.25">
      <c r="A56" s="67">
        <f t="shared" si="1"/>
        <v>2022</v>
      </c>
      <c r="B56" s="67" t="str">
        <f t="shared" si="2"/>
        <v>May</v>
      </c>
      <c r="C56" s="68">
        <f t="shared" si="13"/>
        <v>22</v>
      </c>
      <c r="D56" s="69">
        <f t="shared" si="3"/>
        <v>9</v>
      </c>
      <c r="E56" s="70">
        <f t="shared" si="4"/>
        <v>48</v>
      </c>
      <c r="F56" s="74"/>
      <c r="G56" s="77"/>
      <c r="H56" s="63" t="e">
        <f t="shared" si="14"/>
        <v>#VALUE!</v>
      </c>
      <c r="I56" s="64">
        <f t="shared" si="23"/>
        <v>1</v>
      </c>
      <c r="J56" s="71" t="str">
        <f t="shared" si="23"/>
        <v xml:space="preserve">Tolpis </v>
      </c>
      <c r="K56" s="71" t="str">
        <f t="shared" si="23"/>
        <v>umbellata</v>
      </c>
      <c r="L56" s="72">
        <f t="shared" si="23"/>
        <v>1</v>
      </c>
      <c r="M56" s="72">
        <f t="shared" si="23"/>
        <v>0</v>
      </c>
      <c r="N56" s="66">
        <f t="shared" si="23"/>
        <v>1</v>
      </c>
      <c r="O56" s="41"/>
      <c r="P56" s="42" t="str">
        <f t="shared" si="6"/>
        <v/>
      </c>
      <c r="Q56" s="43" t="str">
        <f t="shared" si="7"/>
        <v/>
      </c>
      <c r="R56" s="44" t="e">
        <f t="shared" si="8"/>
        <v>#VALUE!</v>
      </c>
      <c r="S56" s="45" t="e">
        <f t="shared" si="0"/>
        <v>#VALUE!</v>
      </c>
      <c r="T56" s="44" t="str">
        <f t="shared" si="9"/>
        <v/>
      </c>
      <c r="U56" s="46"/>
      <c r="V56" s="47"/>
      <c r="W56" s="48" t="e">
        <f t="shared" si="10"/>
        <v>#VALUE!</v>
      </c>
      <c r="X56" s="49"/>
      <c r="Y56" s="44" t="e">
        <f>INDEX(VISITORS[INSECT ORDER], MATCH(X56,VISITORS[NAME USED],0))</f>
        <v>#N/A</v>
      </c>
      <c r="Z56" s="44" t="e">
        <f t="shared" si="11"/>
        <v>#N/A</v>
      </c>
      <c r="AA56" s="50" t="e">
        <f>IF(SUM(#REF!,#REF!,#REF!,#REF!,#REF!,#REF!)=S56,,"")</f>
        <v>#REF!</v>
      </c>
      <c r="AB56" s="51" t="str">
        <f t="shared" si="12"/>
        <v/>
      </c>
      <c r="AC56" s="51"/>
      <c r="AD56" s="51"/>
      <c r="AE56" s="51"/>
      <c r="AF56" s="51"/>
      <c r="AG56" s="51"/>
      <c r="AH56" s="51"/>
      <c r="AI56" s="52"/>
      <c r="AJ56" s="52"/>
      <c r="AK56" s="52"/>
      <c r="AL56" s="53"/>
      <c r="AM56" s="54"/>
      <c r="AN56" s="55" t="str">
        <f>IF(P56=1,0,"")</f>
        <v/>
      </c>
      <c r="AO56" s="56" t="str">
        <f>IF(AN56=1,AB56,"")</f>
        <v/>
      </c>
      <c r="AP56" s="55" t="str">
        <f>IF(P56=1,0,"")</f>
        <v/>
      </c>
      <c r="AQ56" s="56" t="str">
        <f>IF(AP56=1,AB56,"")</f>
        <v/>
      </c>
    </row>
    <row r="57" spans="1:43" s="3" customFormat="1" x14ac:dyDescent="0.25">
      <c r="A57" s="67">
        <f t="shared" si="1"/>
        <v>2022</v>
      </c>
      <c r="B57" s="67" t="str">
        <f t="shared" si="2"/>
        <v>May</v>
      </c>
      <c r="C57" s="68">
        <f t="shared" si="13"/>
        <v>22</v>
      </c>
      <c r="D57" s="69">
        <f t="shared" si="3"/>
        <v>9</v>
      </c>
      <c r="E57" s="70">
        <f t="shared" si="4"/>
        <v>49</v>
      </c>
      <c r="F57" s="74"/>
      <c r="G57" s="77"/>
      <c r="H57" s="63" t="e">
        <f t="shared" si="14"/>
        <v>#VALUE!</v>
      </c>
      <c r="I57" s="64">
        <f t="shared" si="23"/>
        <v>1</v>
      </c>
      <c r="J57" s="71" t="str">
        <f t="shared" si="23"/>
        <v xml:space="preserve">Tolpis </v>
      </c>
      <c r="K57" s="71" t="str">
        <f t="shared" si="23"/>
        <v>umbellata</v>
      </c>
      <c r="L57" s="72">
        <f t="shared" si="23"/>
        <v>1</v>
      </c>
      <c r="M57" s="72">
        <f t="shared" si="23"/>
        <v>0</v>
      </c>
      <c r="N57" s="66">
        <f t="shared" si="23"/>
        <v>1</v>
      </c>
      <c r="O57" s="41"/>
      <c r="P57" s="42" t="str">
        <f t="shared" si="6"/>
        <v/>
      </c>
      <c r="Q57" s="43" t="str">
        <f t="shared" si="7"/>
        <v/>
      </c>
      <c r="R57" s="44" t="e">
        <f t="shared" si="8"/>
        <v>#VALUE!</v>
      </c>
      <c r="S57" s="45" t="e">
        <f t="shared" si="0"/>
        <v>#VALUE!</v>
      </c>
      <c r="T57" s="44" t="str">
        <f t="shared" si="9"/>
        <v/>
      </c>
      <c r="U57" s="46"/>
      <c r="V57" s="47"/>
      <c r="W57" s="48" t="e">
        <f t="shared" si="10"/>
        <v>#VALUE!</v>
      </c>
      <c r="X57" s="49"/>
      <c r="Y57" s="44" t="e">
        <f>INDEX(VISITORS[INSECT ORDER], MATCH(X57,VISITORS[NAME USED],0))</f>
        <v>#N/A</v>
      </c>
      <c r="Z57" s="44" t="e">
        <f t="shared" si="11"/>
        <v>#N/A</v>
      </c>
      <c r="AA57" s="50" t="e">
        <f>IF(SUM(#REF!,#REF!,#REF!,#REF!,#REF!,#REF!)=S57,,"")</f>
        <v>#REF!</v>
      </c>
      <c r="AB57" s="51" t="str">
        <f t="shared" si="12"/>
        <v/>
      </c>
      <c r="AC57" s="51"/>
      <c r="AD57" s="51"/>
      <c r="AE57" s="51"/>
      <c r="AF57" s="51"/>
      <c r="AG57" s="51"/>
      <c r="AH57" s="51"/>
      <c r="AI57" s="52"/>
      <c r="AJ57" s="52"/>
      <c r="AK57" s="52"/>
      <c r="AL57" s="53"/>
      <c r="AM57" s="54"/>
      <c r="AN57" s="55" t="str">
        <f>IF(P57=1,0,"")</f>
        <v/>
      </c>
      <c r="AO57" s="56" t="str">
        <f>IF(AN57=1,AB57,"")</f>
        <v/>
      </c>
      <c r="AP57" s="55" t="str">
        <f>IF(P57=1,0,"")</f>
        <v/>
      </c>
      <c r="AQ57" s="56" t="str">
        <f>IF(AP57=1,AB57,"")</f>
        <v/>
      </c>
    </row>
    <row r="58" spans="1:43" s="3" customFormat="1" x14ac:dyDescent="0.25">
      <c r="A58" s="67">
        <f t="shared" si="1"/>
        <v>2022</v>
      </c>
      <c r="B58" s="67" t="str">
        <f t="shared" si="2"/>
        <v>May</v>
      </c>
      <c r="C58" s="68">
        <f t="shared" si="13"/>
        <v>22</v>
      </c>
      <c r="D58" s="69">
        <f t="shared" si="3"/>
        <v>9</v>
      </c>
      <c r="E58" s="70">
        <f t="shared" si="4"/>
        <v>50</v>
      </c>
      <c r="F58" s="74"/>
      <c r="G58" s="77"/>
      <c r="H58" s="63" t="e">
        <f t="shared" si="14"/>
        <v>#VALUE!</v>
      </c>
      <c r="I58" s="64">
        <f t="shared" si="23"/>
        <v>1</v>
      </c>
      <c r="J58" s="71" t="str">
        <f t="shared" si="23"/>
        <v xml:space="preserve">Tolpis </v>
      </c>
      <c r="K58" s="71" t="str">
        <f t="shared" si="23"/>
        <v>umbellata</v>
      </c>
      <c r="L58" s="72">
        <f t="shared" si="23"/>
        <v>1</v>
      </c>
      <c r="M58" s="72">
        <f t="shared" si="23"/>
        <v>0</v>
      </c>
      <c r="N58" s="66">
        <f t="shared" si="23"/>
        <v>1</v>
      </c>
      <c r="O58" s="41"/>
      <c r="P58" s="42" t="str">
        <f t="shared" si="6"/>
        <v/>
      </c>
      <c r="Q58" s="43" t="str">
        <f t="shared" si="7"/>
        <v/>
      </c>
      <c r="R58" s="44" t="e">
        <f t="shared" si="8"/>
        <v>#VALUE!</v>
      </c>
      <c r="S58" s="45" t="e">
        <f t="shared" si="0"/>
        <v>#VALUE!</v>
      </c>
      <c r="T58" s="44" t="str">
        <f t="shared" si="9"/>
        <v/>
      </c>
      <c r="U58" s="46"/>
      <c r="V58" s="47"/>
      <c r="W58" s="48" t="e">
        <f t="shared" si="10"/>
        <v>#VALUE!</v>
      </c>
      <c r="X58" s="49"/>
      <c r="Y58" s="44" t="e">
        <f>INDEX(VISITORS[INSECT ORDER], MATCH(X58,VISITORS[NAME USED],0))</f>
        <v>#N/A</v>
      </c>
      <c r="Z58" s="44" t="e">
        <f t="shared" si="11"/>
        <v>#N/A</v>
      </c>
      <c r="AA58" s="50" t="e">
        <f>IF(SUM(#REF!,#REF!,#REF!,#REF!,#REF!,#REF!)=S58,,"")</f>
        <v>#REF!</v>
      </c>
      <c r="AB58" s="51" t="str">
        <f t="shared" si="12"/>
        <v/>
      </c>
      <c r="AC58" s="51"/>
      <c r="AD58" s="51"/>
      <c r="AE58" s="51"/>
      <c r="AF58" s="51"/>
      <c r="AG58" s="51"/>
      <c r="AH58" s="51"/>
      <c r="AI58" s="52"/>
      <c r="AJ58" s="52"/>
      <c r="AK58" s="52"/>
      <c r="AL58" s="53"/>
      <c r="AM58" s="54"/>
      <c r="AN58" s="55" t="str">
        <f>IF(P58=1,0,"")</f>
        <v/>
      </c>
      <c r="AO58" s="56" t="str">
        <f>IF(AN58=1,AB58,"")</f>
        <v/>
      </c>
      <c r="AP58" s="55" t="str">
        <f>IF(P58=1,0,"")</f>
        <v/>
      </c>
      <c r="AQ58" s="56" t="str">
        <f>IF(AP58=1,AB58,"")</f>
        <v/>
      </c>
    </row>
    <row r="59" spans="1:43" s="3" customFormat="1" x14ac:dyDescent="0.25">
      <c r="A59" s="67">
        <f t="shared" si="1"/>
        <v>2022</v>
      </c>
      <c r="B59" s="67" t="str">
        <f t="shared" si="2"/>
        <v>May</v>
      </c>
      <c r="C59" s="68">
        <f t="shared" si="13"/>
        <v>22</v>
      </c>
      <c r="D59" s="69">
        <f t="shared" si="3"/>
        <v>9</v>
      </c>
      <c r="E59" s="70">
        <f t="shared" si="4"/>
        <v>51</v>
      </c>
      <c r="F59" s="74"/>
      <c r="G59" s="77"/>
      <c r="H59" s="63" t="e">
        <f t="shared" si="14"/>
        <v>#VALUE!</v>
      </c>
      <c r="I59" s="64">
        <f t="shared" si="23"/>
        <v>1</v>
      </c>
      <c r="J59" s="71" t="str">
        <f t="shared" si="23"/>
        <v xml:space="preserve">Tolpis </v>
      </c>
      <c r="K59" s="71" t="str">
        <f t="shared" si="23"/>
        <v>umbellata</v>
      </c>
      <c r="L59" s="72">
        <f t="shared" si="23"/>
        <v>1</v>
      </c>
      <c r="M59" s="72">
        <f t="shared" si="23"/>
        <v>0</v>
      </c>
      <c r="N59" s="66">
        <f t="shared" si="23"/>
        <v>1</v>
      </c>
      <c r="O59" s="41"/>
      <c r="P59" s="42" t="str">
        <f t="shared" si="6"/>
        <v/>
      </c>
      <c r="Q59" s="43" t="str">
        <f t="shared" si="7"/>
        <v/>
      </c>
      <c r="R59" s="44" t="e">
        <f t="shared" si="8"/>
        <v>#VALUE!</v>
      </c>
      <c r="S59" s="45" t="e">
        <f t="shared" si="0"/>
        <v>#VALUE!</v>
      </c>
      <c r="T59" s="44" t="str">
        <f t="shared" si="9"/>
        <v/>
      </c>
      <c r="U59" s="46"/>
      <c r="V59" s="47"/>
      <c r="W59" s="48" t="e">
        <f t="shared" si="10"/>
        <v>#VALUE!</v>
      </c>
      <c r="X59" s="49"/>
      <c r="Y59" s="44" t="e">
        <f>INDEX(VISITORS[INSECT ORDER], MATCH(X59,VISITORS[NAME USED],0))</f>
        <v>#N/A</v>
      </c>
      <c r="Z59" s="44" t="e">
        <f t="shared" si="11"/>
        <v>#N/A</v>
      </c>
      <c r="AA59" s="50" t="e">
        <f>IF(SUM(#REF!,#REF!,#REF!,#REF!,#REF!,#REF!)=S59,,"")</f>
        <v>#REF!</v>
      </c>
      <c r="AB59" s="51" t="str">
        <f t="shared" si="12"/>
        <v/>
      </c>
      <c r="AC59" s="51"/>
      <c r="AD59" s="51"/>
      <c r="AE59" s="51"/>
      <c r="AF59" s="51"/>
      <c r="AG59" s="51"/>
      <c r="AH59" s="51"/>
      <c r="AI59" s="52"/>
      <c r="AJ59" s="52"/>
      <c r="AK59" s="52"/>
      <c r="AL59" s="53"/>
      <c r="AM59" s="54"/>
      <c r="AN59" s="55" t="str">
        <f>IF(P59=1,0,"")</f>
        <v/>
      </c>
      <c r="AO59" s="56" t="str">
        <f>IF(AN59=1,AB59,"")</f>
        <v/>
      </c>
      <c r="AP59" s="55" t="str">
        <f>IF(P59=1,0,"")</f>
        <v/>
      </c>
      <c r="AQ59" s="56" t="str">
        <f>IF(AP59=1,AB59,"")</f>
        <v/>
      </c>
    </row>
    <row r="60" spans="1:43" s="3" customFormat="1" x14ac:dyDescent="0.25">
      <c r="A60" s="67">
        <f t="shared" si="1"/>
        <v>2022</v>
      </c>
      <c r="B60" s="67" t="str">
        <f t="shared" si="2"/>
        <v>May</v>
      </c>
      <c r="C60" s="68">
        <f t="shared" si="13"/>
        <v>22</v>
      </c>
      <c r="D60" s="69">
        <f t="shared" si="3"/>
        <v>9</v>
      </c>
      <c r="E60" s="70">
        <f t="shared" si="4"/>
        <v>52</v>
      </c>
      <c r="F60" s="74"/>
      <c r="G60" s="77"/>
      <c r="H60" s="63" t="e">
        <f t="shared" si="14"/>
        <v>#VALUE!</v>
      </c>
      <c r="I60" s="64">
        <f t="shared" si="23"/>
        <v>1</v>
      </c>
      <c r="J60" s="71" t="str">
        <f t="shared" si="23"/>
        <v xml:space="preserve">Tolpis </v>
      </c>
      <c r="K60" s="71" t="str">
        <f t="shared" si="23"/>
        <v>umbellata</v>
      </c>
      <c r="L60" s="72">
        <f t="shared" si="23"/>
        <v>1</v>
      </c>
      <c r="M60" s="72">
        <f t="shared" si="23"/>
        <v>0</v>
      </c>
      <c r="N60" s="66">
        <f t="shared" si="23"/>
        <v>1</v>
      </c>
      <c r="O60" s="41"/>
      <c r="P60" s="42" t="str">
        <f t="shared" si="6"/>
        <v/>
      </c>
      <c r="Q60" s="43" t="str">
        <f t="shared" si="7"/>
        <v/>
      </c>
      <c r="R60" s="44" t="e">
        <f t="shared" si="8"/>
        <v>#VALUE!</v>
      </c>
      <c r="S60" s="45" t="e">
        <f t="shared" si="0"/>
        <v>#VALUE!</v>
      </c>
      <c r="T60" s="44" t="str">
        <f t="shared" si="9"/>
        <v/>
      </c>
      <c r="U60" s="46"/>
      <c r="V60" s="47"/>
      <c r="W60" s="48" t="e">
        <f t="shared" si="10"/>
        <v>#VALUE!</v>
      </c>
      <c r="X60" s="49"/>
      <c r="Y60" s="44" t="e">
        <f>INDEX(VISITORS[INSECT ORDER], MATCH(X60,VISITORS[NAME USED],0))</f>
        <v>#N/A</v>
      </c>
      <c r="Z60" s="44" t="e">
        <f t="shared" si="11"/>
        <v>#N/A</v>
      </c>
      <c r="AA60" s="50" t="e">
        <f>IF(SUM(#REF!,#REF!,#REF!,#REF!,#REF!,#REF!)=S60,,"")</f>
        <v>#REF!</v>
      </c>
      <c r="AB60" s="51" t="str">
        <f t="shared" si="12"/>
        <v/>
      </c>
      <c r="AC60" s="51"/>
      <c r="AD60" s="51"/>
      <c r="AE60" s="51"/>
      <c r="AF60" s="51"/>
      <c r="AG60" s="51"/>
      <c r="AH60" s="51"/>
      <c r="AI60" s="52"/>
      <c r="AJ60" s="52"/>
      <c r="AK60" s="52"/>
      <c r="AL60" s="53"/>
      <c r="AM60" s="54"/>
      <c r="AN60" s="55" t="str">
        <f>IF(P60=1,0,"")</f>
        <v/>
      </c>
      <c r="AO60" s="56" t="str">
        <f>IF(AN60=1,AB60,"")</f>
        <v/>
      </c>
      <c r="AP60" s="55" t="str">
        <f>IF(P60=1,0,"")</f>
        <v/>
      </c>
      <c r="AQ60" s="56" t="str">
        <f>IF(AP60=1,AB60,"")</f>
        <v/>
      </c>
    </row>
    <row r="61" spans="1:43" s="3" customFormat="1" x14ac:dyDescent="0.25">
      <c r="A61" s="67">
        <f t="shared" si="1"/>
        <v>2022</v>
      </c>
      <c r="B61" s="67" t="str">
        <f t="shared" si="2"/>
        <v>May</v>
      </c>
      <c r="C61" s="68">
        <f t="shared" si="13"/>
        <v>22</v>
      </c>
      <c r="D61" s="69">
        <f t="shared" si="3"/>
        <v>9</v>
      </c>
      <c r="E61" s="70">
        <f t="shared" si="4"/>
        <v>53</v>
      </c>
      <c r="F61" s="74"/>
      <c r="G61" s="77"/>
      <c r="H61" s="63" t="e">
        <f t="shared" si="14"/>
        <v>#VALUE!</v>
      </c>
      <c r="I61" s="64">
        <f t="shared" si="23"/>
        <v>1</v>
      </c>
      <c r="J61" s="71" t="str">
        <f t="shared" si="23"/>
        <v xml:space="preserve">Tolpis </v>
      </c>
      <c r="K61" s="71" t="str">
        <f t="shared" si="23"/>
        <v>umbellata</v>
      </c>
      <c r="L61" s="72">
        <f t="shared" si="23"/>
        <v>1</v>
      </c>
      <c r="M61" s="72">
        <f t="shared" si="23"/>
        <v>0</v>
      </c>
      <c r="N61" s="66">
        <f t="shared" si="23"/>
        <v>1</v>
      </c>
      <c r="O61" s="41"/>
      <c r="P61" s="42" t="str">
        <f t="shared" si="6"/>
        <v/>
      </c>
      <c r="Q61" s="43" t="str">
        <f t="shared" si="7"/>
        <v/>
      </c>
      <c r="R61" s="44" t="e">
        <f t="shared" si="8"/>
        <v>#VALUE!</v>
      </c>
      <c r="S61" s="45" t="e">
        <f t="shared" si="0"/>
        <v>#VALUE!</v>
      </c>
      <c r="T61" s="44" t="str">
        <f t="shared" si="9"/>
        <v/>
      </c>
      <c r="U61" s="46"/>
      <c r="V61" s="47"/>
      <c r="W61" s="48" t="e">
        <f t="shared" si="10"/>
        <v>#VALUE!</v>
      </c>
      <c r="X61" s="49"/>
      <c r="Y61" s="44" t="e">
        <f>INDEX(VISITORS[INSECT ORDER], MATCH(X61,VISITORS[NAME USED],0))</f>
        <v>#N/A</v>
      </c>
      <c r="Z61" s="44" t="e">
        <f t="shared" si="11"/>
        <v>#N/A</v>
      </c>
      <c r="AA61" s="50" t="e">
        <f>IF(SUM(#REF!,#REF!,#REF!,#REF!,#REF!,#REF!)=S61,,"")</f>
        <v>#REF!</v>
      </c>
      <c r="AB61" s="51" t="str">
        <f t="shared" si="12"/>
        <v/>
      </c>
      <c r="AC61" s="51"/>
      <c r="AD61" s="51"/>
      <c r="AE61" s="51"/>
      <c r="AF61" s="51"/>
      <c r="AG61" s="51"/>
      <c r="AH61" s="51"/>
      <c r="AI61" s="52"/>
      <c r="AJ61" s="52"/>
      <c r="AK61" s="52"/>
      <c r="AL61" s="53"/>
      <c r="AM61" s="54"/>
      <c r="AN61" s="55" t="str">
        <f>IF(P61=1,0,"")</f>
        <v/>
      </c>
      <c r="AO61" s="56" t="str">
        <f>IF(AN61=1,AB61,"")</f>
        <v/>
      </c>
      <c r="AP61" s="55" t="str">
        <f>IF(P61=1,0,"")</f>
        <v/>
      </c>
      <c r="AQ61" s="56" t="str">
        <f>IF(AP61=1,AB61,"")</f>
        <v/>
      </c>
    </row>
    <row r="62" spans="1:43" s="3" customFormat="1" x14ac:dyDescent="0.25">
      <c r="A62" s="67">
        <f t="shared" si="1"/>
        <v>2022</v>
      </c>
      <c r="B62" s="67" t="str">
        <f t="shared" si="2"/>
        <v>May</v>
      </c>
      <c r="C62" s="68">
        <f t="shared" si="13"/>
        <v>22</v>
      </c>
      <c r="D62" s="69">
        <f t="shared" si="3"/>
        <v>9</v>
      </c>
      <c r="E62" s="70">
        <f t="shared" si="4"/>
        <v>54</v>
      </c>
      <c r="F62" s="74"/>
      <c r="G62" s="77"/>
      <c r="H62" s="63" t="e">
        <f t="shared" si="14"/>
        <v>#VALUE!</v>
      </c>
      <c r="I62" s="64">
        <f t="shared" si="23"/>
        <v>1</v>
      </c>
      <c r="J62" s="71" t="str">
        <f t="shared" si="23"/>
        <v xml:space="preserve">Tolpis </v>
      </c>
      <c r="K62" s="71" t="str">
        <f t="shared" si="23"/>
        <v>umbellata</v>
      </c>
      <c r="L62" s="72">
        <f t="shared" si="23"/>
        <v>1</v>
      </c>
      <c r="M62" s="72">
        <f t="shared" si="23"/>
        <v>0</v>
      </c>
      <c r="N62" s="66">
        <f t="shared" si="23"/>
        <v>1</v>
      </c>
      <c r="O62" s="41"/>
      <c r="P62" s="42" t="str">
        <f t="shared" si="6"/>
        <v/>
      </c>
      <c r="Q62" s="43" t="str">
        <f t="shared" si="7"/>
        <v/>
      </c>
      <c r="R62" s="44" t="e">
        <f t="shared" si="8"/>
        <v>#VALUE!</v>
      </c>
      <c r="S62" s="45" t="e">
        <f t="shared" si="0"/>
        <v>#VALUE!</v>
      </c>
      <c r="T62" s="44" t="str">
        <f t="shared" si="9"/>
        <v/>
      </c>
      <c r="U62" s="46"/>
      <c r="V62" s="47"/>
      <c r="W62" s="48" t="e">
        <f t="shared" si="10"/>
        <v>#VALUE!</v>
      </c>
      <c r="X62" s="49"/>
      <c r="Y62" s="44" t="e">
        <f>INDEX(VISITORS[INSECT ORDER], MATCH(X62,VISITORS[NAME USED],0))</f>
        <v>#N/A</v>
      </c>
      <c r="Z62" s="44" t="e">
        <f t="shared" si="11"/>
        <v>#N/A</v>
      </c>
      <c r="AA62" s="50" t="e">
        <f>IF(SUM(#REF!,#REF!,#REF!,#REF!,#REF!,#REF!)=S62,,"")</f>
        <v>#REF!</v>
      </c>
      <c r="AB62" s="51" t="str">
        <f t="shared" si="12"/>
        <v/>
      </c>
      <c r="AC62" s="51"/>
      <c r="AD62" s="51"/>
      <c r="AE62" s="51"/>
      <c r="AF62" s="51"/>
      <c r="AG62" s="51"/>
      <c r="AH62" s="51"/>
      <c r="AI62" s="52"/>
      <c r="AJ62" s="52"/>
      <c r="AK62" s="52"/>
      <c r="AL62" s="53"/>
      <c r="AM62" s="54"/>
      <c r="AN62" s="55" t="str">
        <f>IF(P62=1,0,"")</f>
        <v/>
      </c>
      <c r="AO62" s="56" t="str">
        <f>IF(AN62=1,AB62,"")</f>
        <v/>
      </c>
      <c r="AP62" s="55" t="str">
        <f>IF(P62=1,0,"")</f>
        <v/>
      </c>
      <c r="AQ62" s="56" t="str">
        <f>IF(AP62=1,AB62,"")</f>
        <v/>
      </c>
    </row>
    <row r="63" spans="1:43" s="3" customFormat="1" x14ac:dyDescent="0.25">
      <c r="A63" s="67">
        <f t="shared" si="1"/>
        <v>2022</v>
      </c>
      <c r="B63" s="67" t="str">
        <f t="shared" si="2"/>
        <v>May</v>
      </c>
      <c r="C63" s="68">
        <f t="shared" si="13"/>
        <v>22</v>
      </c>
      <c r="D63" s="69">
        <f t="shared" si="3"/>
        <v>9</v>
      </c>
      <c r="E63" s="70">
        <f t="shared" si="4"/>
        <v>55</v>
      </c>
      <c r="F63" s="74"/>
      <c r="G63" s="77"/>
      <c r="H63" s="63" t="e">
        <f t="shared" si="14"/>
        <v>#VALUE!</v>
      </c>
      <c r="I63" s="64">
        <f t="shared" si="23"/>
        <v>1</v>
      </c>
      <c r="J63" s="71" t="str">
        <f t="shared" si="23"/>
        <v xml:space="preserve">Tolpis </v>
      </c>
      <c r="K63" s="71" t="str">
        <f t="shared" si="23"/>
        <v>umbellata</v>
      </c>
      <c r="L63" s="72">
        <f t="shared" si="23"/>
        <v>1</v>
      </c>
      <c r="M63" s="72">
        <f t="shared" si="23"/>
        <v>0</v>
      </c>
      <c r="N63" s="66">
        <f t="shared" si="23"/>
        <v>1</v>
      </c>
      <c r="O63" s="41"/>
      <c r="P63" s="42" t="str">
        <f t="shared" si="6"/>
        <v/>
      </c>
      <c r="Q63" s="43" t="str">
        <f t="shared" si="7"/>
        <v/>
      </c>
      <c r="R63" s="44" t="e">
        <f t="shared" si="8"/>
        <v>#VALUE!</v>
      </c>
      <c r="S63" s="45" t="e">
        <f t="shared" si="0"/>
        <v>#VALUE!</v>
      </c>
      <c r="T63" s="44" t="str">
        <f t="shared" si="9"/>
        <v/>
      </c>
      <c r="U63" s="46"/>
      <c r="V63" s="47"/>
      <c r="W63" s="48" t="e">
        <f t="shared" si="10"/>
        <v>#VALUE!</v>
      </c>
      <c r="X63" s="49"/>
      <c r="Y63" s="44" t="e">
        <f>INDEX(VISITORS[INSECT ORDER], MATCH(X63,VISITORS[NAME USED],0))</f>
        <v>#N/A</v>
      </c>
      <c r="Z63" s="44" t="e">
        <f t="shared" si="11"/>
        <v>#N/A</v>
      </c>
      <c r="AA63" s="50" t="e">
        <f>IF(SUM(#REF!,#REF!,#REF!,#REF!,#REF!,#REF!)=S63,,"")</f>
        <v>#REF!</v>
      </c>
      <c r="AB63" s="51" t="str">
        <f t="shared" si="12"/>
        <v/>
      </c>
      <c r="AC63" s="51"/>
      <c r="AD63" s="51"/>
      <c r="AE63" s="51"/>
      <c r="AF63" s="51"/>
      <c r="AG63" s="51"/>
      <c r="AH63" s="51"/>
      <c r="AI63" s="52"/>
      <c r="AJ63" s="52"/>
      <c r="AK63" s="52"/>
      <c r="AL63" s="53"/>
      <c r="AM63" s="54"/>
      <c r="AN63" s="55" t="str">
        <f>IF(P63=1,0,"")</f>
        <v/>
      </c>
      <c r="AO63" s="56" t="str">
        <f>IF(AN63=1,AB63,"")</f>
        <v/>
      </c>
      <c r="AP63" s="55" t="str">
        <f>IF(P63=1,0,"")</f>
        <v/>
      </c>
      <c r="AQ63" s="56" t="str">
        <f>IF(AP63=1,AB63,"")</f>
        <v/>
      </c>
    </row>
    <row r="64" spans="1:43" s="3" customFormat="1" x14ac:dyDescent="0.25">
      <c r="A64" s="67">
        <f t="shared" si="1"/>
        <v>2022</v>
      </c>
      <c r="B64" s="67" t="str">
        <f t="shared" si="2"/>
        <v>May</v>
      </c>
      <c r="C64" s="68">
        <f t="shared" si="13"/>
        <v>22</v>
      </c>
      <c r="D64" s="69">
        <f t="shared" si="3"/>
        <v>9</v>
      </c>
      <c r="E64" s="70">
        <f t="shared" si="4"/>
        <v>56</v>
      </c>
      <c r="F64" s="74"/>
      <c r="G64" s="77"/>
      <c r="H64" s="63" t="e">
        <f t="shared" si="14"/>
        <v>#VALUE!</v>
      </c>
      <c r="I64" s="64">
        <f t="shared" si="23"/>
        <v>1</v>
      </c>
      <c r="J64" s="71" t="str">
        <f t="shared" si="23"/>
        <v xml:space="preserve">Tolpis </v>
      </c>
      <c r="K64" s="71" t="str">
        <f t="shared" si="23"/>
        <v>umbellata</v>
      </c>
      <c r="L64" s="72">
        <f t="shared" si="23"/>
        <v>1</v>
      </c>
      <c r="M64" s="72">
        <f t="shared" si="23"/>
        <v>0</v>
      </c>
      <c r="N64" s="66">
        <f t="shared" si="23"/>
        <v>1</v>
      </c>
      <c r="O64" s="41"/>
      <c r="P64" s="42" t="str">
        <f t="shared" si="6"/>
        <v/>
      </c>
      <c r="Q64" s="43" t="str">
        <f t="shared" si="7"/>
        <v/>
      </c>
      <c r="R64" s="44" t="e">
        <f t="shared" si="8"/>
        <v>#VALUE!</v>
      </c>
      <c r="S64" s="45" t="e">
        <f t="shared" si="0"/>
        <v>#VALUE!</v>
      </c>
      <c r="T64" s="44" t="str">
        <f t="shared" si="9"/>
        <v/>
      </c>
      <c r="U64" s="46"/>
      <c r="V64" s="47"/>
      <c r="W64" s="48" t="e">
        <f t="shared" si="10"/>
        <v>#VALUE!</v>
      </c>
      <c r="X64" s="49"/>
      <c r="Y64" s="44" t="e">
        <f>INDEX(VISITORS[INSECT ORDER], MATCH(X64,VISITORS[NAME USED],0))</f>
        <v>#N/A</v>
      </c>
      <c r="Z64" s="44" t="e">
        <f t="shared" si="11"/>
        <v>#N/A</v>
      </c>
      <c r="AA64" s="50" t="e">
        <f>IF(SUM(#REF!,#REF!,#REF!,#REF!,#REF!,#REF!)=S64,,"")</f>
        <v>#REF!</v>
      </c>
      <c r="AB64" s="51" t="str">
        <f t="shared" si="12"/>
        <v/>
      </c>
      <c r="AC64" s="51"/>
      <c r="AD64" s="51"/>
      <c r="AE64" s="51"/>
      <c r="AF64" s="51"/>
      <c r="AG64" s="51"/>
      <c r="AH64" s="51"/>
      <c r="AI64" s="52"/>
      <c r="AJ64" s="52"/>
      <c r="AK64" s="52"/>
      <c r="AL64" s="53"/>
      <c r="AM64" s="54"/>
      <c r="AN64" s="55" t="str">
        <f>IF(P64=1,0,"")</f>
        <v/>
      </c>
      <c r="AO64" s="56" t="str">
        <f>IF(AN64=1,AB64,"")</f>
        <v/>
      </c>
      <c r="AP64" s="55" t="str">
        <f>IF(P64=1,0,"")</f>
        <v/>
      </c>
      <c r="AQ64" s="56" t="str">
        <f>IF(AP64=1,AB64,"")</f>
        <v/>
      </c>
    </row>
    <row r="65" spans="1:43" s="3" customFormat="1" x14ac:dyDescent="0.25">
      <c r="A65" s="67">
        <f t="shared" si="1"/>
        <v>2022</v>
      </c>
      <c r="B65" s="67" t="str">
        <f t="shared" si="2"/>
        <v>May</v>
      </c>
      <c r="C65" s="68">
        <f t="shared" si="13"/>
        <v>22</v>
      </c>
      <c r="D65" s="69">
        <f t="shared" si="3"/>
        <v>9</v>
      </c>
      <c r="E65" s="70">
        <f t="shared" si="4"/>
        <v>57</v>
      </c>
      <c r="F65" s="74"/>
      <c r="G65" s="77"/>
      <c r="H65" s="63" t="e">
        <f t="shared" si="14"/>
        <v>#VALUE!</v>
      </c>
      <c r="I65" s="64">
        <f t="shared" si="23"/>
        <v>1</v>
      </c>
      <c r="J65" s="71" t="str">
        <f t="shared" si="23"/>
        <v xml:space="preserve">Tolpis </v>
      </c>
      <c r="K65" s="71" t="str">
        <f t="shared" si="23"/>
        <v>umbellata</v>
      </c>
      <c r="L65" s="72">
        <f t="shared" si="23"/>
        <v>1</v>
      </c>
      <c r="M65" s="72">
        <f t="shared" si="23"/>
        <v>0</v>
      </c>
      <c r="N65" s="66">
        <f t="shared" si="23"/>
        <v>1</v>
      </c>
      <c r="O65" s="41"/>
      <c r="P65" s="42" t="str">
        <f t="shared" si="6"/>
        <v/>
      </c>
      <c r="Q65" s="43" t="str">
        <f t="shared" si="7"/>
        <v/>
      </c>
      <c r="R65" s="44" t="e">
        <f t="shared" si="8"/>
        <v>#VALUE!</v>
      </c>
      <c r="S65" s="45" t="e">
        <f t="shared" si="0"/>
        <v>#VALUE!</v>
      </c>
      <c r="T65" s="44" t="str">
        <f t="shared" si="9"/>
        <v/>
      </c>
      <c r="U65" s="46"/>
      <c r="V65" s="47"/>
      <c r="W65" s="48" t="e">
        <f t="shared" si="10"/>
        <v>#VALUE!</v>
      </c>
      <c r="X65" s="49"/>
      <c r="Y65" s="44" t="e">
        <f>INDEX(VISITORS[INSECT ORDER], MATCH(X65,VISITORS[NAME USED],0))</f>
        <v>#N/A</v>
      </c>
      <c r="Z65" s="44" t="e">
        <f t="shared" si="11"/>
        <v>#N/A</v>
      </c>
      <c r="AA65" s="50" t="e">
        <f>IF(SUM(#REF!,#REF!,#REF!,#REF!,#REF!,#REF!)=S65,,"")</f>
        <v>#REF!</v>
      </c>
      <c r="AB65" s="51" t="str">
        <f t="shared" si="12"/>
        <v/>
      </c>
      <c r="AC65" s="51"/>
      <c r="AD65" s="51"/>
      <c r="AE65" s="51"/>
      <c r="AF65" s="51"/>
      <c r="AG65" s="51"/>
      <c r="AH65" s="51"/>
      <c r="AI65" s="52"/>
      <c r="AJ65" s="52"/>
      <c r="AK65" s="52"/>
      <c r="AL65" s="53"/>
      <c r="AM65" s="54"/>
      <c r="AN65" s="55" t="str">
        <f>IF(P65=1,0,"")</f>
        <v/>
      </c>
      <c r="AO65" s="56" t="str">
        <f>IF(AN65=1,AB65,"")</f>
        <v/>
      </c>
      <c r="AP65" s="55" t="str">
        <f>IF(P65=1,0,"")</f>
        <v/>
      </c>
      <c r="AQ65" s="56" t="str">
        <f>IF(AP65=1,AB65,"")</f>
        <v/>
      </c>
    </row>
    <row r="66" spans="1:43" s="3" customFormat="1" x14ac:dyDescent="0.25">
      <c r="A66" s="67">
        <f t="shared" si="1"/>
        <v>2022</v>
      </c>
      <c r="B66" s="67" t="str">
        <f t="shared" si="2"/>
        <v>May</v>
      </c>
      <c r="C66" s="68">
        <f t="shared" si="13"/>
        <v>22</v>
      </c>
      <c r="D66" s="69">
        <f t="shared" si="3"/>
        <v>9</v>
      </c>
      <c r="E66" s="70">
        <f t="shared" si="4"/>
        <v>58</v>
      </c>
      <c r="F66" s="74"/>
      <c r="G66" s="77"/>
      <c r="H66" s="63" t="e">
        <f t="shared" si="14"/>
        <v>#VALUE!</v>
      </c>
      <c r="I66" s="64">
        <f t="shared" si="23"/>
        <v>1</v>
      </c>
      <c r="J66" s="71" t="str">
        <f t="shared" si="23"/>
        <v xml:space="preserve">Tolpis </v>
      </c>
      <c r="K66" s="71" t="str">
        <f t="shared" si="23"/>
        <v>umbellata</v>
      </c>
      <c r="L66" s="72">
        <f t="shared" si="23"/>
        <v>1</v>
      </c>
      <c r="M66" s="72">
        <f t="shared" si="23"/>
        <v>0</v>
      </c>
      <c r="N66" s="66">
        <f t="shared" si="23"/>
        <v>1</v>
      </c>
      <c r="O66" s="41"/>
      <c r="P66" s="42" t="str">
        <f t="shared" si="6"/>
        <v/>
      </c>
      <c r="Q66" s="43" t="str">
        <f t="shared" si="7"/>
        <v/>
      </c>
      <c r="R66" s="44" t="e">
        <f t="shared" si="8"/>
        <v>#VALUE!</v>
      </c>
      <c r="S66" s="45" t="e">
        <f t="shared" si="0"/>
        <v>#VALUE!</v>
      </c>
      <c r="T66" s="44" t="str">
        <f t="shared" si="9"/>
        <v/>
      </c>
      <c r="U66" s="46"/>
      <c r="V66" s="47"/>
      <c r="W66" s="48" t="e">
        <f t="shared" si="10"/>
        <v>#VALUE!</v>
      </c>
      <c r="X66" s="49"/>
      <c r="Y66" s="44" t="e">
        <f>INDEX(VISITORS[INSECT ORDER], MATCH(X66,VISITORS[NAME USED],0))</f>
        <v>#N/A</v>
      </c>
      <c r="Z66" s="44" t="e">
        <f t="shared" si="11"/>
        <v>#N/A</v>
      </c>
      <c r="AA66" s="50" t="e">
        <f>IF(SUM(#REF!,#REF!,#REF!,#REF!,#REF!,#REF!)=S66,,"")</f>
        <v>#REF!</v>
      </c>
      <c r="AB66" s="51" t="str">
        <f t="shared" si="12"/>
        <v/>
      </c>
      <c r="AC66" s="51"/>
      <c r="AD66" s="51"/>
      <c r="AE66" s="51"/>
      <c r="AF66" s="51"/>
      <c r="AG66" s="51"/>
      <c r="AH66" s="51"/>
      <c r="AI66" s="52"/>
      <c r="AJ66" s="52"/>
      <c r="AK66" s="52"/>
      <c r="AL66" s="53"/>
      <c r="AM66" s="54"/>
      <c r="AN66" s="55" t="str">
        <f>IF(P66=1,0,"")</f>
        <v/>
      </c>
      <c r="AO66" s="56" t="str">
        <f>IF(AN66=1,AB66,"")</f>
        <v/>
      </c>
      <c r="AP66" s="55" t="str">
        <f>IF(P66=1,0,"")</f>
        <v/>
      </c>
      <c r="AQ66" s="56" t="str">
        <f>IF(AP66=1,AB66,"")</f>
        <v/>
      </c>
    </row>
    <row r="67" spans="1:43" s="3" customFormat="1" x14ac:dyDescent="0.25">
      <c r="A67" s="67">
        <f t="shared" si="1"/>
        <v>2022</v>
      </c>
      <c r="B67" s="67" t="str">
        <f t="shared" si="2"/>
        <v>May</v>
      </c>
      <c r="C67" s="68">
        <f t="shared" si="13"/>
        <v>22</v>
      </c>
      <c r="D67" s="69">
        <f t="shared" si="3"/>
        <v>9</v>
      </c>
      <c r="E67" s="70">
        <f t="shared" si="4"/>
        <v>59</v>
      </c>
      <c r="F67" s="74">
        <v>37</v>
      </c>
      <c r="G67" s="77"/>
      <c r="H67" s="63" t="e">
        <f t="shared" si="14"/>
        <v>#VALUE!</v>
      </c>
      <c r="I67" s="64">
        <f t="shared" si="23"/>
        <v>1</v>
      </c>
      <c r="J67" s="71" t="str">
        <f t="shared" si="23"/>
        <v xml:space="preserve">Tolpis </v>
      </c>
      <c r="K67" s="71" t="str">
        <f t="shared" si="23"/>
        <v>umbellata</v>
      </c>
      <c r="L67" s="72">
        <f t="shared" si="23"/>
        <v>1</v>
      </c>
      <c r="M67" s="72">
        <f t="shared" si="23"/>
        <v>0</v>
      </c>
      <c r="N67" s="66">
        <f t="shared" si="23"/>
        <v>1</v>
      </c>
      <c r="O67" s="41"/>
      <c r="P67" s="42">
        <f t="shared" si="6"/>
        <v>1</v>
      </c>
      <c r="Q67" s="43" t="str">
        <f t="shared" si="7"/>
        <v>09:59:37</v>
      </c>
      <c r="R67" s="44" t="e">
        <f t="shared" si="8"/>
        <v>#VALUE!</v>
      </c>
      <c r="S67" s="45">
        <f t="shared" ref="S67:S130" si="24">IF(T67&lt;D67, (T67*3600+U67*60+V67)+((23*3600+59*60+60)-(D67*3600+E67*60+LEFT(F67,2))), (T67*3600+U67*60+V67)-(D67*3600+E67*60+LEFT(F67,2)))</f>
        <v>91</v>
      </c>
      <c r="T67" s="44">
        <v>10</v>
      </c>
      <c r="U67" s="46">
        <v>1</v>
      </c>
      <c r="V67" s="47">
        <v>8</v>
      </c>
      <c r="W67" s="48" t="e">
        <f t="shared" si="10"/>
        <v>#VALUE!</v>
      </c>
      <c r="X67" s="49" t="s">
        <v>603</v>
      </c>
      <c r="Y67" s="44" t="s">
        <v>604</v>
      </c>
      <c r="Z67" s="44" t="str">
        <f t="shared" si="11"/>
        <v>NA</v>
      </c>
      <c r="AA67" s="50" t="e">
        <f>IF(SUM(#REF!,#REF!,#REF!,#REF!,#REF!,#REF!)=S67,,"")</f>
        <v>#REF!</v>
      </c>
      <c r="AB67" s="51">
        <f t="shared" si="12"/>
        <v>1</v>
      </c>
      <c r="AC67" s="51"/>
      <c r="AD67" s="51"/>
      <c r="AE67" s="51"/>
      <c r="AF67" s="51"/>
      <c r="AG67" s="51"/>
      <c r="AH67" s="51"/>
      <c r="AI67" s="52">
        <v>0</v>
      </c>
      <c r="AJ67" s="52">
        <v>1</v>
      </c>
      <c r="AK67" s="52">
        <v>0</v>
      </c>
      <c r="AL67" s="53"/>
      <c r="AM67" s="54"/>
      <c r="AN67" s="55">
        <v>1</v>
      </c>
      <c r="AO67" s="56">
        <f>IF(AN67=1,AB67,"")</f>
        <v>1</v>
      </c>
      <c r="AP67" s="55">
        <v>1</v>
      </c>
      <c r="AQ67" s="56">
        <f>IF(AP67=1,AB67,"")</f>
        <v>1</v>
      </c>
    </row>
    <row r="68" spans="1:43" s="3" customFormat="1" x14ac:dyDescent="0.25">
      <c r="A68" s="67">
        <f t="shared" ref="A68:A131" si="25">A67</f>
        <v>2022</v>
      </c>
      <c r="B68" s="67" t="str">
        <f t="shared" ref="B68:B131" si="26">IF(C67-C68&gt;0, TEXT(DATE(2016,(MONTH(DATEVALUE(B67&amp;"1"))+1),1),"mmm"), B67)</f>
        <v>May</v>
      </c>
      <c r="C68" s="68">
        <f t="shared" si="13"/>
        <v>22</v>
      </c>
      <c r="D68" s="69">
        <f t="shared" ref="D68:D131" si="27">IF(IF(E67=59,D67+1,D67)=24,0,IF(E67=59,D67+1,D67))</f>
        <v>10</v>
      </c>
      <c r="E68" s="70">
        <f t="shared" ref="E68:E131" si="28">IF(E67&lt;59,E67+1,0)</f>
        <v>0</v>
      </c>
      <c r="F68" s="74"/>
      <c r="G68" s="77"/>
      <c r="H68" s="63" t="e">
        <f t="shared" si="14"/>
        <v>#VALUE!</v>
      </c>
      <c r="I68" s="64">
        <f t="shared" si="23"/>
        <v>1</v>
      </c>
      <c r="J68" s="71" t="str">
        <f t="shared" si="23"/>
        <v xml:space="preserve">Tolpis </v>
      </c>
      <c r="K68" s="71" t="str">
        <f t="shared" si="23"/>
        <v>umbellata</v>
      </c>
      <c r="L68" s="72">
        <f t="shared" si="23"/>
        <v>1</v>
      </c>
      <c r="M68" s="72">
        <f t="shared" si="23"/>
        <v>0</v>
      </c>
      <c r="N68" s="66">
        <f t="shared" si="23"/>
        <v>1</v>
      </c>
      <c r="O68" s="41"/>
      <c r="P68" s="42" t="str">
        <f t="shared" ref="P68:P131" si="29">IF(F68="","",1)</f>
        <v/>
      </c>
      <c r="Q68" s="43" t="str">
        <f t="shared" ref="Q68:Q131" si="30">TEXT(IF(P68=1,CONCATENATE($D68,":",$E68,":",(LEFT($F68,2))),""),"hh:mm:ss")</f>
        <v/>
      </c>
      <c r="R68" s="44" t="e">
        <f t="shared" ref="R68:R131" si="31">TEXT(Q68-TIME(0,RIGHT($H68,2),$G$9)+(Q68&gt;TIME(0,RIGHT($H68,2),$G$9)),"mm:ss")</f>
        <v>#VALUE!</v>
      </c>
      <c r="S68" s="45" t="e">
        <f t="shared" si="24"/>
        <v>#VALUE!</v>
      </c>
      <c r="T68" s="44" t="str">
        <f t="shared" ref="T68:T131" si="32">TEXT(IF(P68=1,D68,""),"00")</f>
        <v/>
      </c>
      <c r="U68" s="46"/>
      <c r="V68" s="47"/>
      <c r="W68" s="48" t="e">
        <f t="shared" ref="W68:W131" si="33">IF(O68=0,TEXT(TIME(T68,U68,V68)-TIME(D68,E68,RIGHT(F68,2))+TIME(0,LEFT(R68,2),RIGHT(R68,2)),"mm:ss"),TEXT(TIME(T68,U68,V68)-TIME(D68,E68,RIGHT(F68,2))+TIME(0,LEFT(R68,2),RIGHT(R68,2))-TIME(0,($G$10*O68),0),"mm:ss"))</f>
        <v>#VALUE!</v>
      </c>
      <c r="X68" s="49"/>
      <c r="Y68" s="44" t="e">
        <f>INDEX(VISITORS[INSECT ORDER], MATCH(X68,VISITORS[NAME USED],0))</f>
        <v>#N/A</v>
      </c>
      <c r="Z68" s="44" t="e">
        <f t="shared" ref="Z68:Z131" si="34">IF(Y68&lt;&gt;0,"NA","")</f>
        <v>#N/A</v>
      </c>
      <c r="AA68" s="50" t="e">
        <f>IF(SUM(#REF!,#REF!,#REF!,#REF!,#REF!,#REF!)=S68,,"")</f>
        <v>#REF!</v>
      </c>
      <c r="AB68" s="51" t="str">
        <f t="shared" ref="AB68:AB131" si="35">IF(P68=1,1,"")</f>
        <v/>
      </c>
      <c r="AC68" s="51"/>
      <c r="AD68" s="51"/>
      <c r="AE68" s="51"/>
      <c r="AF68" s="51"/>
      <c r="AG68" s="51"/>
      <c r="AH68" s="51"/>
      <c r="AI68" s="52"/>
      <c r="AJ68" s="52"/>
      <c r="AK68" s="52"/>
      <c r="AL68" s="53"/>
      <c r="AM68" s="54"/>
      <c r="AN68" s="55" t="str">
        <f>IF(P68=1,0,"")</f>
        <v/>
      </c>
      <c r="AO68" s="56" t="str">
        <f>IF(AN68=1,AB68,"")</f>
        <v/>
      </c>
      <c r="AP68" s="55" t="str">
        <f>IF(P68=1,0,"")</f>
        <v/>
      </c>
      <c r="AQ68" s="56" t="str">
        <f>IF(AP68=1,AB68,"")</f>
        <v/>
      </c>
    </row>
    <row r="69" spans="1:43" s="3" customFormat="1" x14ac:dyDescent="0.25">
      <c r="A69" s="67">
        <f t="shared" si="25"/>
        <v>2022</v>
      </c>
      <c r="B69" s="67" t="str">
        <f t="shared" si="26"/>
        <v>May</v>
      </c>
      <c r="C69" s="68">
        <f t="shared" ref="C69:C132" si="36">IF(AND(D69=0, E69=0), IF(TEXT(C68,"dd")=TEXT(EOMONTH(DATE(A68,MONTH(DATEVALUE(B68&amp;"1")),C68),0), "dd"), 1, C68+1), C68)</f>
        <v>22</v>
      </c>
      <c r="D69" s="69">
        <f t="shared" si="27"/>
        <v>10</v>
      </c>
      <c r="E69" s="70">
        <f t="shared" si="28"/>
        <v>1</v>
      </c>
      <c r="F69" s="74"/>
      <c r="G69" s="77"/>
      <c r="H69" s="63" t="e">
        <f t="shared" ref="H69:H132" si="37">IF(AND(OR(E68=$G$3,E68=$G$4,E68=$G$5,E68=$G$6,E68=$G$7,E68=$G$8),E68&lt;&gt;RIGHT(H68,2)),CONCATENATE(LEFT(J69,3),LEFT(K69,3),L69,"_",A69,TEXT(MONTH(DATEVALUE(B69&amp;"1")),"00"),TEXT(C69,"00"),"_",TEXT(D69,"00"),"_",TEXT(E68,"00")),IF(AND(OR(E69=$G$3,E69=$G$4,E69=$G$5,E69=$G$6,E69=$G$7,E69=$G$8),OR(F69="",F69&gt;$G$9-1)),CONCATENATE(LEFT(J69,3),LEFT(K69,3),L69,"_",A69,TEXT(MONTH(DATEVALUE(B69&amp;"1")),"00"),TEXT(C69,"00"),"_",TEXT(D69,"00"),"_",TEXT(E69,"00")),H68))</f>
        <v>#VALUE!</v>
      </c>
      <c r="I69" s="64">
        <f t="shared" ref="I69:N84" si="38">I68</f>
        <v>1</v>
      </c>
      <c r="J69" s="71" t="str">
        <f t="shared" si="38"/>
        <v xml:space="preserve">Tolpis </v>
      </c>
      <c r="K69" s="71" t="str">
        <f t="shared" si="38"/>
        <v>umbellata</v>
      </c>
      <c r="L69" s="72">
        <f t="shared" si="38"/>
        <v>1</v>
      </c>
      <c r="M69" s="72">
        <f t="shared" si="38"/>
        <v>0</v>
      </c>
      <c r="N69" s="66">
        <f t="shared" si="38"/>
        <v>1</v>
      </c>
      <c r="O69" s="41"/>
      <c r="P69" s="42" t="str">
        <f t="shared" si="29"/>
        <v/>
      </c>
      <c r="Q69" s="43" t="str">
        <f t="shared" si="30"/>
        <v/>
      </c>
      <c r="R69" s="44" t="e">
        <f t="shared" si="31"/>
        <v>#VALUE!</v>
      </c>
      <c r="S69" s="45" t="e">
        <f t="shared" si="24"/>
        <v>#VALUE!</v>
      </c>
      <c r="T69" s="44" t="str">
        <f t="shared" si="32"/>
        <v/>
      </c>
      <c r="U69" s="46"/>
      <c r="V69" s="47"/>
      <c r="W69" s="48" t="e">
        <f t="shared" si="33"/>
        <v>#VALUE!</v>
      </c>
      <c r="X69" s="49"/>
      <c r="Y69" s="44" t="e">
        <f>INDEX(VISITORS[INSECT ORDER], MATCH(X69,VISITORS[NAME USED],0))</f>
        <v>#N/A</v>
      </c>
      <c r="Z69" s="44" t="e">
        <f t="shared" si="34"/>
        <v>#N/A</v>
      </c>
      <c r="AA69" s="50" t="e">
        <f>IF(SUM(#REF!,#REF!,#REF!,#REF!,#REF!,#REF!)=S69,,"")</f>
        <v>#REF!</v>
      </c>
      <c r="AB69" s="51" t="str">
        <f t="shared" si="35"/>
        <v/>
      </c>
      <c r="AC69" s="51"/>
      <c r="AD69" s="51"/>
      <c r="AE69" s="51"/>
      <c r="AF69" s="51"/>
      <c r="AG69" s="51"/>
      <c r="AH69" s="51"/>
      <c r="AI69" s="52"/>
      <c r="AJ69" s="52"/>
      <c r="AK69" s="52"/>
      <c r="AL69" s="53"/>
      <c r="AM69" s="54"/>
      <c r="AN69" s="55" t="str">
        <f>IF(P69=1,0,"")</f>
        <v/>
      </c>
      <c r="AO69" s="56" t="str">
        <f>IF(AN69=1,AB69,"")</f>
        <v/>
      </c>
      <c r="AP69" s="55" t="str">
        <f>IF(P69=1,0,"")</f>
        <v/>
      </c>
      <c r="AQ69" s="56" t="str">
        <f>IF(AP69=1,AB69,"")</f>
        <v/>
      </c>
    </row>
    <row r="70" spans="1:43" s="3" customFormat="1" x14ac:dyDescent="0.25">
      <c r="A70" s="67">
        <f t="shared" si="25"/>
        <v>2022</v>
      </c>
      <c r="B70" s="67" t="str">
        <f t="shared" si="26"/>
        <v>May</v>
      </c>
      <c r="C70" s="68">
        <f t="shared" si="36"/>
        <v>22</v>
      </c>
      <c r="D70" s="69">
        <f t="shared" si="27"/>
        <v>10</v>
      </c>
      <c r="E70" s="70">
        <f t="shared" si="28"/>
        <v>2</v>
      </c>
      <c r="F70" s="74"/>
      <c r="G70" s="77"/>
      <c r="H70" s="63" t="e">
        <f t="shared" si="37"/>
        <v>#VALUE!</v>
      </c>
      <c r="I70" s="64">
        <f t="shared" si="38"/>
        <v>1</v>
      </c>
      <c r="J70" s="71" t="str">
        <f t="shared" si="38"/>
        <v xml:space="preserve">Tolpis </v>
      </c>
      <c r="K70" s="71" t="str">
        <f t="shared" si="38"/>
        <v>umbellata</v>
      </c>
      <c r="L70" s="72">
        <f t="shared" si="38"/>
        <v>1</v>
      </c>
      <c r="M70" s="72">
        <f t="shared" si="38"/>
        <v>0</v>
      </c>
      <c r="N70" s="66">
        <f t="shared" si="38"/>
        <v>1</v>
      </c>
      <c r="O70" s="41"/>
      <c r="P70" s="42" t="str">
        <f t="shared" si="29"/>
        <v/>
      </c>
      <c r="Q70" s="43" t="str">
        <f t="shared" si="30"/>
        <v/>
      </c>
      <c r="R70" s="44" t="e">
        <f t="shared" si="31"/>
        <v>#VALUE!</v>
      </c>
      <c r="S70" s="45" t="e">
        <f t="shared" si="24"/>
        <v>#VALUE!</v>
      </c>
      <c r="T70" s="44" t="str">
        <f t="shared" si="32"/>
        <v/>
      </c>
      <c r="U70" s="46"/>
      <c r="V70" s="47"/>
      <c r="W70" s="48" t="e">
        <f t="shared" si="33"/>
        <v>#VALUE!</v>
      </c>
      <c r="X70" s="49"/>
      <c r="Y70" s="44" t="e">
        <f>INDEX(VISITORS[INSECT ORDER], MATCH(X70,VISITORS[NAME USED],0))</f>
        <v>#N/A</v>
      </c>
      <c r="Z70" s="44" t="e">
        <f t="shared" si="34"/>
        <v>#N/A</v>
      </c>
      <c r="AA70" s="50" t="e">
        <f>IF(SUM(#REF!,#REF!,#REF!,#REF!,#REF!,#REF!)=S70,,"")</f>
        <v>#REF!</v>
      </c>
      <c r="AB70" s="51" t="str">
        <f t="shared" si="35"/>
        <v/>
      </c>
      <c r="AC70" s="51"/>
      <c r="AD70" s="51"/>
      <c r="AE70" s="51"/>
      <c r="AF70" s="51"/>
      <c r="AG70" s="51"/>
      <c r="AH70" s="51"/>
      <c r="AI70" s="52"/>
      <c r="AJ70" s="52"/>
      <c r="AK70" s="52"/>
      <c r="AL70" s="53"/>
      <c r="AM70" s="54"/>
      <c r="AN70" s="55" t="str">
        <f>IF(P70=1,0,"")</f>
        <v/>
      </c>
      <c r="AO70" s="56" t="str">
        <f>IF(AN70=1,AB70,"")</f>
        <v/>
      </c>
      <c r="AP70" s="55" t="str">
        <f>IF(P70=1,0,"")</f>
        <v/>
      </c>
      <c r="AQ70" s="56" t="str">
        <f>IF(AP70=1,AB70,"")</f>
        <v/>
      </c>
    </row>
    <row r="71" spans="1:43" s="3" customFormat="1" x14ac:dyDescent="0.25">
      <c r="A71" s="67">
        <f t="shared" si="25"/>
        <v>2022</v>
      </c>
      <c r="B71" s="67" t="str">
        <f t="shared" si="26"/>
        <v>May</v>
      </c>
      <c r="C71" s="68">
        <f t="shared" si="36"/>
        <v>22</v>
      </c>
      <c r="D71" s="69">
        <f t="shared" si="27"/>
        <v>10</v>
      </c>
      <c r="E71" s="70">
        <f t="shared" si="28"/>
        <v>3</v>
      </c>
      <c r="F71" s="74">
        <v>26</v>
      </c>
      <c r="G71" s="77"/>
      <c r="H71" s="63" t="e">
        <f t="shared" si="37"/>
        <v>#VALUE!</v>
      </c>
      <c r="I71" s="64">
        <f t="shared" si="38"/>
        <v>1</v>
      </c>
      <c r="J71" s="71" t="str">
        <f t="shared" si="38"/>
        <v xml:space="preserve">Tolpis </v>
      </c>
      <c r="K71" s="71" t="str">
        <f t="shared" si="38"/>
        <v>umbellata</v>
      </c>
      <c r="L71" s="72">
        <f t="shared" si="38"/>
        <v>1</v>
      </c>
      <c r="M71" s="72">
        <f t="shared" si="38"/>
        <v>0</v>
      </c>
      <c r="N71" s="66">
        <f t="shared" si="38"/>
        <v>1</v>
      </c>
      <c r="O71" s="41"/>
      <c r="P71" s="42">
        <f t="shared" si="29"/>
        <v>1</v>
      </c>
      <c r="Q71" s="43" t="str">
        <f t="shared" si="30"/>
        <v>10:03:26</v>
      </c>
      <c r="R71" s="44" t="e">
        <f t="shared" si="31"/>
        <v>#VALUE!</v>
      </c>
      <c r="S71" s="45">
        <f t="shared" si="24"/>
        <v>36</v>
      </c>
      <c r="T71" s="44" t="str">
        <f t="shared" si="32"/>
        <v>10</v>
      </c>
      <c r="U71" s="46">
        <v>4</v>
      </c>
      <c r="V71" s="47">
        <v>2</v>
      </c>
      <c r="W71" s="48" t="e">
        <f t="shared" si="33"/>
        <v>#VALUE!</v>
      </c>
      <c r="X71" s="49" t="s">
        <v>603</v>
      </c>
      <c r="Y71" s="44" t="s">
        <v>604</v>
      </c>
      <c r="Z71" s="44" t="str">
        <f t="shared" si="34"/>
        <v>NA</v>
      </c>
      <c r="AA71" s="50" t="e">
        <f>IF(SUM(#REF!,#REF!,#REF!,#REF!,#REF!,#REF!)=S71,,"")</f>
        <v>#REF!</v>
      </c>
      <c r="AB71" s="51">
        <f t="shared" si="35"/>
        <v>1</v>
      </c>
      <c r="AC71" s="51"/>
      <c r="AD71" s="51"/>
      <c r="AE71" s="51"/>
      <c r="AF71" s="51"/>
      <c r="AG71" s="51"/>
      <c r="AH71" s="51"/>
      <c r="AI71" s="52">
        <v>0</v>
      </c>
      <c r="AJ71" s="52">
        <v>1</v>
      </c>
      <c r="AK71" s="52">
        <v>0</v>
      </c>
      <c r="AL71" s="53"/>
      <c r="AM71" s="54"/>
      <c r="AN71" s="55">
        <v>1</v>
      </c>
      <c r="AO71" s="56">
        <f>IF(AN71=1,AB71,"")</f>
        <v>1</v>
      </c>
      <c r="AP71" s="55">
        <v>1</v>
      </c>
      <c r="AQ71" s="56">
        <f>IF(AP71=1,AB71,"")</f>
        <v>1</v>
      </c>
    </row>
    <row r="72" spans="1:43" s="3" customFormat="1" x14ac:dyDescent="0.25">
      <c r="A72" s="67">
        <f t="shared" si="25"/>
        <v>2022</v>
      </c>
      <c r="B72" s="67" t="str">
        <f t="shared" si="26"/>
        <v>May</v>
      </c>
      <c r="C72" s="68">
        <f t="shared" si="36"/>
        <v>22</v>
      </c>
      <c r="D72" s="69">
        <f t="shared" si="27"/>
        <v>10</v>
      </c>
      <c r="E72" s="70">
        <f t="shared" si="28"/>
        <v>4</v>
      </c>
      <c r="F72" s="74"/>
      <c r="G72" s="77"/>
      <c r="H72" s="63" t="e">
        <f t="shared" si="37"/>
        <v>#VALUE!</v>
      </c>
      <c r="I72" s="64">
        <f t="shared" si="38"/>
        <v>1</v>
      </c>
      <c r="J72" s="71" t="str">
        <f t="shared" si="38"/>
        <v xml:space="preserve">Tolpis </v>
      </c>
      <c r="K72" s="71" t="str">
        <f t="shared" si="38"/>
        <v>umbellata</v>
      </c>
      <c r="L72" s="72">
        <f t="shared" si="38"/>
        <v>1</v>
      </c>
      <c r="M72" s="72">
        <f t="shared" si="38"/>
        <v>0</v>
      </c>
      <c r="N72" s="66">
        <f t="shared" si="38"/>
        <v>1</v>
      </c>
      <c r="O72" s="41"/>
      <c r="P72" s="42" t="str">
        <f t="shared" si="29"/>
        <v/>
      </c>
      <c r="Q72" s="43" t="str">
        <f t="shared" si="30"/>
        <v/>
      </c>
      <c r="R72" s="44" t="e">
        <f t="shared" si="31"/>
        <v>#VALUE!</v>
      </c>
      <c r="S72" s="45" t="e">
        <f t="shared" si="24"/>
        <v>#VALUE!</v>
      </c>
      <c r="T72" s="44" t="str">
        <f t="shared" si="32"/>
        <v/>
      </c>
      <c r="U72" s="46"/>
      <c r="V72" s="47"/>
      <c r="W72" s="48" t="e">
        <f t="shared" si="33"/>
        <v>#VALUE!</v>
      </c>
      <c r="X72" s="49"/>
      <c r="Y72" s="44" t="e">
        <f>INDEX(VISITORS[INSECT ORDER], MATCH(X72,VISITORS[NAME USED],0))</f>
        <v>#N/A</v>
      </c>
      <c r="Z72" s="44" t="e">
        <f t="shared" si="34"/>
        <v>#N/A</v>
      </c>
      <c r="AA72" s="50" t="e">
        <f>IF(SUM(#REF!,#REF!,#REF!,#REF!,#REF!,#REF!)=S72,,"")</f>
        <v>#REF!</v>
      </c>
      <c r="AB72" s="51" t="str">
        <f t="shared" si="35"/>
        <v/>
      </c>
      <c r="AC72" s="51"/>
      <c r="AD72" s="51"/>
      <c r="AE72" s="51"/>
      <c r="AF72" s="51"/>
      <c r="AG72" s="51"/>
      <c r="AH72" s="51"/>
      <c r="AI72" s="52"/>
      <c r="AJ72" s="52"/>
      <c r="AK72" s="52"/>
      <c r="AL72" s="53"/>
      <c r="AM72" s="54"/>
      <c r="AN72" s="55" t="str">
        <f>IF(P72=1,0,"")</f>
        <v/>
      </c>
      <c r="AO72" s="56" t="str">
        <f>IF(AN72=1,AB72,"")</f>
        <v/>
      </c>
      <c r="AP72" s="55" t="str">
        <f>IF(P72=1,0,"")</f>
        <v/>
      </c>
      <c r="AQ72" s="56" t="str">
        <f>IF(AP72=1,AB72,"")</f>
        <v/>
      </c>
    </row>
    <row r="73" spans="1:43" s="3" customFormat="1" x14ac:dyDescent="0.25">
      <c r="A73" s="67">
        <f t="shared" si="25"/>
        <v>2022</v>
      </c>
      <c r="B73" s="67" t="str">
        <f t="shared" si="26"/>
        <v>May</v>
      </c>
      <c r="C73" s="68">
        <f t="shared" si="36"/>
        <v>22</v>
      </c>
      <c r="D73" s="69">
        <f t="shared" si="27"/>
        <v>10</v>
      </c>
      <c r="E73" s="70">
        <f t="shared" si="28"/>
        <v>5</v>
      </c>
      <c r="F73" s="74"/>
      <c r="G73" s="77"/>
      <c r="H73" s="63" t="e">
        <f t="shared" si="37"/>
        <v>#VALUE!</v>
      </c>
      <c r="I73" s="64">
        <f t="shared" si="38"/>
        <v>1</v>
      </c>
      <c r="J73" s="71" t="str">
        <f t="shared" si="38"/>
        <v xml:space="preserve">Tolpis </v>
      </c>
      <c r="K73" s="71" t="str">
        <f t="shared" si="38"/>
        <v>umbellata</v>
      </c>
      <c r="L73" s="72">
        <f t="shared" si="38"/>
        <v>1</v>
      </c>
      <c r="M73" s="72">
        <f t="shared" si="38"/>
        <v>0</v>
      </c>
      <c r="N73" s="66">
        <f t="shared" si="38"/>
        <v>1</v>
      </c>
      <c r="O73" s="41"/>
      <c r="P73" s="42" t="str">
        <f t="shared" si="29"/>
        <v/>
      </c>
      <c r="Q73" s="43" t="str">
        <f t="shared" si="30"/>
        <v/>
      </c>
      <c r="R73" s="44" t="e">
        <f t="shared" si="31"/>
        <v>#VALUE!</v>
      </c>
      <c r="S73" s="45" t="e">
        <f t="shared" si="24"/>
        <v>#VALUE!</v>
      </c>
      <c r="T73" s="44" t="str">
        <f t="shared" si="32"/>
        <v/>
      </c>
      <c r="U73" s="46"/>
      <c r="V73" s="47"/>
      <c r="W73" s="48" t="e">
        <f t="shared" si="33"/>
        <v>#VALUE!</v>
      </c>
      <c r="X73" s="49"/>
      <c r="Y73" s="44" t="e">
        <f>INDEX(VISITORS[INSECT ORDER], MATCH(X73,VISITORS[NAME USED],0))</f>
        <v>#N/A</v>
      </c>
      <c r="Z73" s="44" t="e">
        <f t="shared" si="34"/>
        <v>#N/A</v>
      </c>
      <c r="AA73" s="50" t="e">
        <f>IF(SUM(#REF!,#REF!,#REF!,#REF!,#REF!,#REF!)=S73,,"")</f>
        <v>#REF!</v>
      </c>
      <c r="AB73" s="51" t="str">
        <f t="shared" si="35"/>
        <v/>
      </c>
      <c r="AC73" s="51"/>
      <c r="AD73" s="51"/>
      <c r="AE73" s="51"/>
      <c r="AF73" s="51"/>
      <c r="AG73" s="51"/>
      <c r="AH73" s="51"/>
      <c r="AI73" s="52"/>
      <c r="AJ73" s="52"/>
      <c r="AK73" s="52"/>
      <c r="AL73" s="53"/>
      <c r="AM73" s="54"/>
      <c r="AN73" s="55" t="str">
        <f>IF(P73=1,0,"")</f>
        <v/>
      </c>
      <c r="AO73" s="56" t="str">
        <f>IF(AN73=1,AB73,"")</f>
        <v/>
      </c>
      <c r="AP73" s="55" t="str">
        <f>IF(P73=1,0,"")</f>
        <v/>
      </c>
      <c r="AQ73" s="56" t="str">
        <f>IF(AP73=1,AB73,"")</f>
        <v/>
      </c>
    </row>
    <row r="74" spans="1:43" s="3" customFormat="1" x14ac:dyDescent="0.25">
      <c r="A74" s="67">
        <f t="shared" si="25"/>
        <v>2022</v>
      </c>
      <c r="B74" s="67" t="str">
        <f t="shared" si="26"/>
        <v>May</v>
      </c>
      <c r="C74" s="68">
        <f t="shared" si="36"/>
        <v>22</v>
      </c>
      <c r="D74" s="69">
        <f t="shared" si="27"/>
        <v>10</v>
      </c>
      <c r="E74" s="70">
        <f t="shared" si="28"/>
        <v>6</v>
      </c>
      <c r="F74" s="74"/>
      <c r="G74" s="77"/>
      <c r="H74" s="63" t="e">
        <f t="shared" si="37"/>
        <v>#VALUE!</v>
      </c>
      <c r="I74" s="64">
        <f t="shared" si="38"/>
        <v>1</v>
      </c>
      <c r="J74" s="71" t="str">
        <f t="shared" si="38"/>
        <v xml:space="preserve">Tolpis </v>
      </c>
      <c r="K74" s="71" t="str">
        <f t="shared" si="38"/>
        <v>umbellata</v>
      </c>
      <c r="L74" s="72">
        <f t="shared" si="38"/>
        <v>1</v>
      </c>
      <c r="M74" s="72">
        <f t="shared" si="38"/>
        <v>0</v>
      </c>
      <c r="N74" s="66">
        <f t="shared" si="38"/>
        <v>1</v>
      </c>
      <c r="O74" s="41"/>
      <c r="P74" s="42" t="str">
        <f t="shared" si="29"/>
        <v/>
      </c>
      <c r="Q74" s="43" t="str">
        <f t="shared" si="30"/>
        <v/>
      </c>
      <c r="R74" s="44" t="e">
        <f t="shared" si="31"/>
        <v>#VALUE!</v>
      </c>
      <c r="S74" s="45" t="e">
        <f t="shared" si="24"/>
        <v>#VALUE!</v>
      </c>
      <c r="T74" s="44" t="str">
        <f t="shared" si="32"/>
        <v/>
      </c>
      <c r="U74" s="46"/>
      <c r="V74" s="47"/>
      <c r="W74" s="48" t="e">
        <f t="shared" si="33"/>
        <v>#VALUE!</v>
      </c>
      <c r="X74" s="49"/>
      <c r="Y74" s="44" t="e">
        <f>INDEX(VISITORS[INSECT ORDER], MATCH(X74,VISITORS[NAME USED],0))</f>
        <v>#N/A</v>
      </c>
      <c r="Z74" s="44" t="e">
        <f t="shared" si="34"/>
        <v>#N/A</v>
      </c>
      <c r="AA74" s="50" t="e">
        <f>IF(SUM(#REF!,#REF!,#REF!,#REF!,#REF!,#REF!)=S74,,"")</f>
        <v>#REF!</v>
      </c>
      <c r="AB74" s="51" t="str">
        <f t="shared" si="35"/>
        <v/>
      </c>
      <c r="AC74" s="51"/>
      <c r="AD74" s="51"/>
      <c r="AE74" s="51"/>
      <c r="AF74" s="51"/>
      <c r="AG74" s="51"/>
      <c r="AH74" s="51"/>
      <c r="AI74" s="52"/>
      <c r="AJ74" s="52"/>
      <c r="AK74" s="52"/>
      <c r="AL74" s="53"/>
      <c r="AM74" s="54"/>
      <c r="AN74" s="55" t="str">
        <f>IF(P74=1,0,"")</f>
        <v/>
      </c>
      <c r="AO74" s="56" t="str">
        <f>IF(AN74=1,AB74,"")</f>
        <v/>
      </c>
      <c r="AP74" s="55" t="str">
        <f>IF(P74=1,0,"")</f>
        <v/>
      </c>
      <c r="AQ74" s="56" t="str">
        <f>IF(AP74=1,AB74,"")</f>
        <v/>
      </c>
    </row>
    <row r="75" spans="1:43" s="3" customFormat="1" x14ac:dyDescent="0.25">
      <c r="A75" s="67">
        <f t="shared" si="25"/>
        <v>2022</v>
      </c>
      <c r="B75" s="67" t="str">
        <f t="shared" si="26"/>
        <v>May</v>
      </c>
      <c r="C75" s="68">
        <f t="shared" si="36"/>
        <v>22</v>
      </c>
      <c r="D75" s="69">
        <f t="shared" si="27"/>
        <v>10</v>
      </c>
      <c r="E75" s="70">
        <f t="shared" si="28"/>
        <v>7</v>
      </c>
      <c r="F75" s="74"/>
      <c r="G75" s="77"/>
      <c r="H75" s="63" t="e">
        <f t="shared" si="37"/>
        <v>#VALUE!</v>
      </c>
      <c r="I75" s="64">
        <f t="shared" si="38"/>
        <v>1</v>
      </c>
      <c r="J75" s="71" t="str">
        <f t="shared" si="38"/>
        <v xml:space="preserve">Tolpis </v>
      </c>
      <c r="K75" s="71" t="str">
        <f t="shared" si="38"/>
        <v>umbellata</v>
      </c>
      <c r="L75" s="72">
        <f t="shared" si="38"/>
        <v>1</v>
      </c>
      <c r="M75" s="72">
        <f t="shared" si="38"/>
        <v>0</v>
      </c>
      <c r="N75" s="66">
        <f t="shared" si="38"/>
        <v>1</v>
      </c>
      <c r="O75" s="41"/>
      <c r="P75" s="42" t="str">
        <f t="shared" si="29"/>
        <v/>
      </c>
      <c r="Q75" s="43" t="str">
        <f t="shared" si="30"/>
        <v/>
      </c>
      <c r="R75" s="44" t="e">
        <f t="shared" si="31"/>
        <v>#VALUE!</v>
      </c>
      <c r="S75" s="45" t="e">
        <f t="shared" si="24"/>
        <v>#VALUE!</v>
      </c>
      <c r="T75" s="44" t="str">
        <f t="shared" si="32"/>
        <v/>
      </c>
      <c r="U75" s="46"/>
      <c r="V75" s="47"/>
      <c r="W75" s="48" t="e">
        <f t="shared" si="33"/>
        <v>#VALUE!</v>
      </c>
      <c r="X75" s="49"/>
      <c r="Y75" s="44" t="e">
        <f>INDEX(VISITORS[INSECT ORDER], MATCH(X75,VISITORS[NAME USED],0))</f>
        <v>#N/A</v>
      </c>
      <c r="Z75" s="44" t="e">
        <f t="shared" si="34"/>
        <v>#N/A</v>
      </c>
      <c r="AA75" s="50" t="e">
        <f>IF(SUM(#REF!,#REF!,#REF!,#REF!,#REF!,#REF!)=S75,,"")</f>
        <v>#REF!</v>
      </c>
      <c r="AB75" s="51" t="str">
        <f t="shared" si="35"/>
        <v/>
      </c>
      <c r="AC75" s="51"/>
      <c r="AD75" s="51"/>
      <c r="AE75" s="51"/>
      <c r="AF75" s="51"/>
      <c r="AG75" s="51"/>
      <c r="AH75" s="51"/>
      <c r="AI75" s="52"/>
      <c r="AJ75" s="52"/>
      <c r="AK75" s="52"/>
      <c r="AL75" s="53"/>
      <c r="AM75" s="54"/>
      <c r="AN75" s="55" t="str">
        <f>IF(P75=1,0,"")</f>
        <v/>
      </c>
      <c r="AO75" s="56" t="str">
        <f>IF(AN75=1,AB75,"")</f>
        <v/>
      </c>
      <c r="AP75" s="55" t="str">
        <f>IF(P75=1,0,"")</f>
        <v/>
      </c>
      <c r="AQ75" s="56" t="str">
        <f>IF(AP75=1,AB75,"")</f>
        <v/>
      </c>
    </row>
    <row r="76" spans="1:43" s="3" customFormat="1" x14ac:dyDescent="0.25">
      <c r="A76" s="67">
        <f t="shared" si="25"/>
        <v>2022</v>
      </c>
      <c r="B76" s="67" t="str">
        <f t="shared" si="26"/>
        <v>May</v>
      </c>
      <c r="C76" s="68">
        <f t="shared" si="36"/>
        <v>22</v>
      </c>
      <c r="D76" s="69">
        <f t="shared" si="27"/>
        <v>10</v>
      </c>
      <c r="E76" s="70">
        <f t="shared" si="28"/>
        <v>8</v>
      </c>
      <c r="F76" s="74"/>
      <c r="G76" s="77"/>
      <c r="H76" s="63" t="e">
        <f t="shared" si="37"/>
        <v>#VALUE!</v>
      </c>
      <c r="I76" s="64">
        <f t="shared" si="38"/>
        <v>1</v>
      </c>
      <c r="J76" s="71" t="str">
        <f t="shared" si="38"/>
        <v xml:space="preserve">Tolpis </v>
      </c>
      <c r="K76" s="71" t="str">
        <f t="shared" si="38"/>
        <v>umbellata</v>
      </c>
      <c r="L76" s="72">
        <f t="shared" si="38"/>
        <v>1</v>
      </c>
      <c r="M76" s="72">
        <f t="shared" si="38"/>
        <v>0</v>
      </c>
      <c r="N76" s="66">
        <f t="shared" si="38"/>
        <v>1</v>
      </c>
      <c r="O76" s="41"/>
      <c r="P76" s="42" t="str">
        <f t="shared" si="29"/>
        <v/>
      </c>
      <c r="Q76" s="43" t="str">
        <f t="shared" si="30"/>
        <v/>
      </c>
      <c r="R76" s="44" t="e">
        <f t="shared" si="31"/>
        <v>#VALUE!</v>
      </c>
      <c r="S76" s="45" t="e">
        <f t="shared" si="24"/>
        <v>#VALUE!</v>
      </c>
      <c r="T76" s="44" t="str">
        <f t="shared" si="32"/>
        <v/>
      </c>
      <c r="U76" s="46"/>
      <c r="V76" s="47"/>
      <c r="W76" s="48" t="e">
        <f t="shared" si="33"/>
        <v>#VALUE!</v>
      </c>
      <c r="X76" s="49"/>
      <c r="Y76" s="44" t="e">
        <f>INDEX(VISITORS[INSECT ORDER], MATCH(X76,VISITORS[NAME USED],0))</f>
        <v>#N/A</v>
      </c>
      <c r="Z76" s="44" t="e">
        <f t="shared" si="34"/>
        <v>#N/A</v>
      </c>
      <c r="AA76" s="50" t="e">
        <f>IF(SUM(#REF!,#REF!,#REF!,#REF!,#REF!,#REF!)=S76,,"")</f>
        <v>#REF!</v>
      </c>
      <c r="AB76" s="51" t="str">
        <f t="shared" si="35"/>
        <v/>
      </c>
      <c r="AC76" s="51"/>
      <c r="AD76" s="51"/>
      <c r="AE76" s="51"/>
      <c r="AF76" s="51"/>
      <c r="AG76" s="51"/>
      <c r="AH76" s="51"/>
      <c r="AI76" s="52"/>
      <c r="AJ76" s="52"/>
      <c r="AK76" s="52"/>
      <c r="AL76" s="53"/>
      <c r="AM76" s="54"/>
      <c r="AN76" s="55" t="str">
        <f>IF(P76=1,0,"")</f>
        <v/>
      </c>
      <c r="AO76" s="56" t="str">
        <f>IF(AN76=1,AB76,"")</f>
        <v/>
      </c>
      <c r="AP76" s="55" t="str">
        <f>IF(P76=1,0,"")</f>
        <v/>
      </c>
      <c r="AQ76" s="56" t="str">
        <f>IF(AP76=1,AB76,"")</f>
        <v/>
      </c>
    </row>
    <row r="77" spans="1:43" s="3" customFormat="1" x14ac:dyDescent="0.25">
      <c r="A77" s="67">
        <f t="shared" si="25"/>
        <v>2022</v>
      </c>
      <c r="B77" s="67" t="str">
        <f t="shared" si="26"/>
        <v>May</v>
      </c>
      <c r="C77" s="68">
        <f t="shared" si="36"/>
        <v>22</v>
      </c>
      <c r="D77" s="69">
        <f t="shared" si="27"/>
        <v>10</v>
      </c>
      <c r="E77" s="70">
        <f t="shared" si="28"/>
        <v>9</v>
      </c>
      <c r="F77" s="74"/>
      <c r="G77" s="77"/>
      <c r="H77" s="63" t="e">
        <f t="shared" si="37"/>
        <v>#VALUE!</v>
      </c>
      <c r="I77" s="64">
        <f t="shared" si="38"/>
        <v>1</v>
      </c>
      <c r="J77" s="71" t="str">
        <f t="shared" si="38"/>
        <v xml:space="preserve">Tolpis </v>
      </c>
      <c r="K77" s="71" t="str">
        <f t="shared" si="38"/>
        <v>umbellata</v>
      </c>
      <c r="L77" s="72">
        <f t="shared" si="38"/>
        <v>1</v>
      </c>
      <c r="M77" s="72">
        <f t="shared" si="38"/>
        <v>0</v>
      </c>
      <c r="N77" s="66">
        <f t="shared" si="38"/>
        <v>1</v>
      </c>
      <c r="O77" s="41"/>
      <c r="P77" s="42" t="str">
        <f t="shared" si="29"/>
        <v/>
      </c>
      <c r="Q77" s="43" t="str">
        <f t="shared" si="30"/>
        <v/>
      </c>
      <c r="R77" s="44" t="e">
        <f t="shared" si="31"/>
        <v>#VALUE!</v>
      </c>
      <c r="S77" s="45" t="e">
        <f t="shared" si="24"/>
        <v>#VALUE!</v>
      </c>
      <c r="T77" s="44" t="str">
        <f t="shared" si="32"/>
        <v/>
      </c>
      <c r="U77" s="46"/>
      <c r="V77" s="47"/>
      <c r="W77" s="48" t="e">
        <f t="shared" si="33"/>
        <v>#VALUE!</v>
      </c>
      <c r="X77" s="49"/>
      <c r="Y77" s="44" t="e">
        <f>INDEX(VISITORS[INSECT ORDER], MATCH(X77,VISITORS[NAME USED],0))</f>
        <v>#N/A</v>
      </c>
      <c r="Z77" s="44" t="e">
        <f t="shared" si="34"/>
        <v>#N/A</v>
      </c>
      <c r="AA77" s="50" t="e">
        <f>IF(SUM(#REF!,#REF!,#REF!,#REF!,#REF!,#REF!)=S77,,"")</f>
        <v>#REF!</v>
      </c>
      <c r="AB77" s="51" t="str">
        <f t="shared" si="35"/>
        <v/>
      </c>
      <c r="AC77" s="51"/>
      <c r="AD77" s="51"/>
      <c r="AE77" s="51"/>
      <c r="AF77" s="51"/>
      <c r="AG77" s="51"/>
      <c r="AH77" s="51"/>
      <c r="AI77" s="52"/>
      <c r="AJ77" s="52"/>
      <c r="AK77" s="52"/>
      <c r="AL77" s="53"/>
      <c r="AM77" s="54"/>
      <c r="AN77" s="55" t="str">
        <f>IF(P77=1,0,"")</f>
        <v/>
      </c>
      <c r="AO77" s="56" t="str">
        <f>IF(AN77=1,AB77,"")</f>
        <v/>
      </c>
      <c r="AP77" s="55" t="str">
        <f>IF(P77=1,0,"")</f>
        <v/>
      </c>
      <c r="AQ77" s="56" t="str">
        <f>IF(AP77=1,AB77,"")</f>
        <v/>
      </c>
    </row>
    <row r="78" spans="1:43" s="3" customFormat="1" x14ac:dyDescent="0.25">
      <c r="A78" s="67">
        <f t="shared" si="25"/>
        <v>2022</v>
      </c>
      <c r="B78" s="67" t="str">
        <f t="shared" si="26"/>
        <v>May</v>
      </c>
      <c r="C78" s="68">
        <f t="shared" si="36"/>
        <v>22</v>
      </c>
      <c r="D78" s="69">
        <f t="shared" si="27"/>
        <v>10</v>
      </c>
      <c r="E78" s="70">
        <f t="shared" si="28"/>
        <v>10</v>
      </c>
      <c r="F78" s="74"/>
      <c r="G78" s="77"/>
      <c r="H78" s="63" t="e">
        <f t="shared" si="37"/>
        <v>#VALUE!</v>
      </c>
      <c r="I78" s="64">
        <f t="shared" si="38"/>
        <v>1</v>
      </c>
      <c r="J78" s="71" t="str">
        <f t="shared" si="38"/>
        <v xml:space="preserve">Tolpis </v>
      </c>
      <c r="K78" s="71" t="str">
        <f t="shared" si="38"/>
        <v>umbellata</v>
      </c>
      <c r="L78" s="72">
        <f t="shared" si="38"/>
        <v>1</v>
      </c>
      <c r="M78" s="72">
        <f t="shared" si="38"/>
        <v>0</v>
      </c>
      <c r="N78" s="66">
        <f t="shared" si="38"/>
        <v>1</v>
      </c>
      <c r="O78" s="41"/>
      <c r="P78" s="42" t="str">
        <f t="shared" si="29"/>
        <v/>
      </c>
      <c r="Q78" s="43" t="str">
        <f t="shared" si="30"/>
        <v/>
      </c>
      <c r="R78" s="44" t="e">
        <f t="shared" si="31"/>
        <v>#VALUE!</v>
      </c>
      <c r="S78" s="45" t="e">
        <f t="shared" si="24"/>
        <v>#VALUE!</v>
      </c>
      <c r="T78" s="44" t="str">
        <f t="shared" si="32"/>
        <v/>
      </c>
      <c r="U78" s="46"/>
      <c r="V78" s="47"/>
      <c r="W78" s="48" t="e">
        <f t="shared" si="33"/>
        <v>#VALUE!</v>
      </c>
      <c r="X78" s="49"/>
      <c r="Y78" s="44" t="e">
        <f>INDEX(VISITORS[INSECT ORDER], MATCH(X78,VISITORS[NAME USED],0))</f>
        <v>#N/A</v>
      </c>
      <c r="Z78" s="44" t="e">
        <f t="shared" si="34"/>
        <v>#N/A</v>
      </c>
      <c r="AA78" s="50" t="e">
        <f>IF(SUM(#REF!,#REF!,#REF!,#REF!,#REF!,#REF!)=S78,,"")</f>
        <v>#REF!</v>
      </c>
      <c r="AB78" s="51" t="str">
        <f t="shared" si="35"/>
        <v/>
      </c>
      <c r="AC78" s="51"/>
      <c r="AD78" s="51"/>
      <c r="AE78" s="51"/>
      <c r="AF78" s="51"/>
      <c r="AG78" s="51"/>
      <c r="AH78" s="51"/>
      <c r="AI78" s="52"/>
      <c r="AJ78" s="52"/>
      <c r="AK78" s="52"/>
      <c r="AL78" s="53"/>
      <c r="AM78" s="54"/>
      <c r="AN78" s="55" t="str">
        <f>IF(P78=1,0,"")</f>
        <v/>
      </c>
      <c r="AO78" s="56" t="str">
        <f>IF(AN78=1,AB78,"")</f>
        <v/>
      </c>
      <c r="AP78" s="55" t="str">
        <f>IF(P78=1,0,"")</f>
        <v/>
      </c>
      <c r="AQ78" s="56" t="str">
        <f>IF(AP78=1,AB78,"")</f>
        <v/>
      </c>
    </row>
    <row r="79" spans="1:43" s="3" customFormat="1" x14ac:dyDescent="0.25">
      <c r="A79" s="67">
        <f t="shared" si="25"/>
        <v>2022</v>
      </c>
      <c r="B79" s="67" t="str">
        <f t="shared" si="26"/>
        <v>May</v>
      </c>
      <c r="C79" s="68">
        <f t="shared" si="36"/>
        <v>22</v>
      </c>
      <c r="D79" s="69">
        <f t="shared" si="27"/>
        <v>10</v>
      </c>
      <c r="E79" s="70">
        <f t="shared" si="28"/>
        <v>11</v>
      </c>
      <c r="F79" s="74">
        <v>15</v>
      </c>
      <c r="G79" s="77"/>
      <c r="H79" s="63" t="e">
        <f t="shared" si="37"/>
        <v>#VALUE!</v>
      </c>
      <c r="I79" s="64">
        <f t="shared" si="38"/>
        <v>1</v>
      </c>
      <c r="J79" s="71" t="str">
        <f t="shared" si="38"/>
        <v xml:space="preserve">Tolpis </v>
      </c>
      <c r="K79" s="71" t="str">
        <f t="shared" si="38"/>
        <v>umbellata</v>
      </c>
      <c r="L79" s="72">
        <f t="shared" si="38"/>
        <v>1</v>
      </c>
      <c r="M79" s="72">
        <f t="shared" si="38"/>
        <v>0</v>
      </c>
      <c r="N79" s="66">
        <f t="shared" si="38"/>
        <v>1</v>
      </c>
      <c r="O79" s="41"/>
      <c r="P79" s="42">
        <f t="shared" si="29"/>
        <v>1</v>
      </c>
      <c r="Q79" s="43" t="str">
        <f t="shared" si="30"/>
        <v>10:11:15</v>
      </c>
      <c r="R79" s="44" t="e">
        <f t="shared" si="31"/>
        <v>#VALUE!</v>
      </c>
      <c r="S79" s="45">
        <f t="shared" si="24"/>
        <v>21</v>
      </c>
      <c r="T79" s="44" t="str">
        <f t="shared" si="32"/>
        <v>10</v>
      </c>
      <c r="U79" s="46">
        <v>11</v>
      </c>
      <c r="V79" s="47">
        <v>36</v>
      </c>
      <c r="W79" s="48" t="e">
        <f t="shared" si="33"/>
        <v>#VALUE!</v>
      </c>
      <c r="X79" s="49" t="s">
        <v>603</v>
      </c>
      <c r="Y79" s="44" t="s">
        <v>604</v>
      </c>
      <c r="Z79" s="44" t="str">
        <f t="shared" si="34"/>
        <v>NA</v>
      </c>
      <c r="AA79" s="50" t="e">
        <f>IF(SUM(#REF!,#REF!,#REF!,#REF!,#REF!,#REF!)=S79,,"")</f>
        <v>#REF!</v>
      </c>
      <c r="AB79" s="51">
        <f t="shared" si="35"/>
        <v>1</v>
      </c>
      <c r="AC79" s="51"/>
      <c r="AD79" s="51"/>
      <c r="AE79" s="51"/>
      <c r="AF79" s="51"/>
      <c r="AG79" s="51"/>
      <c r="AH79" s="51"/>
      <c r="AI79" s="52">
        <v>0</v>
      </c>
      <c r="AJ79" s="52">
        <v>1</v>
      </c>
      <c r="AK79" s="52">
        <v>0</v>
      </c>
      <c r="AL79" s="53"/>
      <c r="AM79" s="54"/>
      <c r="AN79" s="55">
        <v>1</v>
      </c>
      <c r="AO79" s="56">
        <f>IF(AN79=1,AB79,"")</f>
        <v>1</v>
      </c>
      <c r="AP79" s="55">
        <v>1</v>
      </c>
      <c r="AQ79" s="56">
        <f>IF(AP79=1,AB79,"")</f>
        <v>1</v>
      </c>
    </row>
    <row r="80" spans="1:43" s="3" customFormat="1" x14ac:dyDescent="0.25">
      <c r="A80" s="67">
        <f t="shared" si="25"/>
        <v>2022</v>
      </c>
      <c r="B80" s="67" t="str">
        <f t="shared" si="26"/>
        <v>May</v>
      </c>
      <c r="C80" s="68">
        <f t="shared" si="36"/>
        <v>22</v>
      </c>
      <c r="D80" s="69">
        <f t="shared" si="27"/>
        <v>10</v>
      </c>
      <c r="E80" s="70">
        <f t="shared" si="28"/>
        <v>12</v>
      </c>
      <c r="F80" s="74"/>
      <c r="G80" s="77"/>
      <c r="H80" s="63" t="e">
        <f t="shared" si="37"/>
        <v>#VALUE!</v>
      </c>
      <c r="I80" s="64">
        <f t="shared" si="38"/>
        <v>1</v>
      </c>
      <c r="J80" s="71" t="str">
        <f t="shared" si="38"/>
        <v xml:space="preserve">Tolpis </v>
      </c>
      <c r="K80" s="71" t="str">
        <f t="shared" si="38"/>
        <v>umbellata</v>
      </c>
      <c r="L80" s="72">
        <f t="shared" si="38"/>
        <v>1</v>
      </c>
      <c r="M80" s="72">
        <f t="shared" si="38"/>
        <v>0</v>
      </c>
      <c r="N80" s="66">
        <f t="shared" si="38"/>
        <v>1</v>
      </c>
      <c r="O80" s="41"/>
      <c r="P80" s="42" t="str">
        <f t="shared" si="29"/>
        <v/>
      </c>
      <c r="Q80" s="43" t="str">
        <f t="shared" si="30"/>
        <v/>
      </c>
      <c r="R80" s="44" t="e">
        <f t="shared" si="31"/>
        <v>#VALUE!</v>
      </c>
      <c r="S80" s="45" t="e">
        <f t="shared" si="24"/>
        <v>#VALUE!</v>
      </c>
      <c r="T80" s="44" t="str">
        <f t="shared" si="32"/>
        <v/>
      </c>
      <c r="U80" s="46"/>
      <c r="V80" s="47"/>
      <c r="W80" s="48" t="e">
        <f t="shared" si="33"/>
        <v>#VALUE!</v>
      </c>
      <c r="X80" s="49"/>
      <c r="Y80" s="44" t="e">
        <f>INDEX(VISITORS[INSECT ORDER], MATCH(X80,VISITORS[NAME USED],0))</f>
        <v>#N/A</v>
      </c>
      <c r="Z80" s="44" t="e">
        <f t="shared" si="34"/>
        <v>#N/A</v>
      </c>
      <c r="AA80" s="50" t="e">
        <f>IF(SUM(#REF!,#REF!,#REF!,#REF!,#REF!,#REF!)=S80,,"")</f>
        <v>#REF!</v>
      </c>
      <c r="AB80" s="51" t="str">
        <f t="shared" si="35"/>
        <v/>
      </c>
      <c r="AC80" s="51"/>
      <c r="AD80" s="51"/>
      <c r="AE80" s="51"/>
      <c r="AF80" s="51"/>
      <c r="AG80" s="51"/>
      <c r="AH80" s="51"/>
      <c r="AI80" s="52"/>
      <c r="AJ80" s="52"/>
      <c r="AK80" s="52"/>
      <c r="AL80" s="53"/>
      <c r="AM80" s="54"/>
      <c r="AN80" s="55" t="str">
        <f>IF(P80=1,0,"")</f>
        <v/>
      </c>
      <c r="AO80" s="56" t="str">
        <f>IF(AN80=1,AB80,"")</f>
        <v/>
      </c>
      <c r="AP80" s="55" t="str">
        <f>IF(P80=1,0,"")</f>
        <v/>
      </c>
      <c r="AQ80" s="56" t="str">
        <f>IF(AP80=1,AB80,"")</f>
        <v/>
      </c>
    </row>
    <row r="81" spans="1:43" s="3" customFormat="1" x14ac:dyDescent="0.25">
      <c r="A81" s="67">
        <f t="shared" si="25"/>
        <v>2022</v>
      </c>
      <c r="B81" s="67" t="str">
        <f t="shared" si="26"/>
        <v>May</v>
      </c>
      <c r="C81" s="68">
        <f t="shared" si="36"/>
        <v>22</v>
      </c>
      <c r="D81" s="69">
        <f t="shared" si="27"/>
        <v>10</v>
      </c>
      <c r="E81" s="70">
        <f t="shared" si="28"/>
        <v>13</v>
      </c>
      <c r="F81" s="74"/>
      <c r="G81" s="77"/>
      <c r="H81" s="63" t="e">
        <f t="shared" si="37"/>
        <v>#VALUE!</v>
      </c>
      <c r="I81" s="64">
        <f t="shared" si="38"/>
        <v>1</v>
      </c>
      <c r="J81" s="71" t="str">
        <f t="shared" si="38"/>
        <v xml:space="preserve">Tolpis </v>
      </c>
      <c r="K81" s="71" t="str">
        <f t="shared" si="38"/>
        <v>umbellata</v>
      </c>
      <c r="L81" s="72">
        <f t="shared" si="38"/>
        <v>1</v>
      </c>
      <c r="M81" s="72">
        <f t="shared" si="38"/>
        <v>0</v>
      </c>
      <c r="N81" s="66">
        <f t="shared" si="38"/>
        <v>1</v>
      </c>
      <c r="O81" s="41"/>
      <c r="P81" s="42" t="str">
        <f t="shared" si="29"/>
        <v/>
      </c>
      <c r="Q81" s="43" t="str">
        <f t="shared" si="30"/>
        <v/>
      </c>
      <c r="R81" s="44" t="e">
        <f t="shared" si="31"/>
        <v>#VALUE!</v>
      </c>
      <c r="S81" s="45" t="e">
        <f t="shared" si="24"/>
        <v>#VALUE!</v>
      </c>
      <c r="T81" s="44" t="str">
        <f t="shared" si="32"/>
        <v/>
      </c>
      <c r="U81" s="46"/>
      <c r="V81" s="47"/>
      <c r="W81" s="48" t="e">
        <f t="shared" si="33"/>
        <v>#VALUE!</v>
      </c>
      <c r="X81" s="49"/>
      <c r="Y81" s="44" t="e">
        <f>INDEX(VISITORS[INSECT ORDER], MATCH(X81,VISITORS[NAME USED],0))</f>
        <v>#N/A</v>
      </c>
      <c r="Z81" s="44" t="e">
        <f t="shared" si="34"/>
        <v>#N/A</v>
      </c>
      <c r="AA81" s="50" t="e">
        <f>IF(SUM(#REF!,#REF!,#REF!,#REF!,#REF!,#REF!)=S81,,"")</f>
        <v>#REF!</v>
      </c>
      <c r="AB81" s="51" t="str">
        <f t="shared" si="35"/>
        <v/>
      </c>
      <c r="AC81" s="51"/>
      <c r="AD81" s="51"/>
      <c r="AE81" s="51"/>
      <c r="AF81" s="51"/>
      <c r="AG81" s="51"/>
      <c r="AH81" s="51"/>
      <c r="AI81" s="52"/>
      <c r="AJ81" s="52"/>
      <c r="AK81" s="52"/>
      <c r="AL81" s="53"/>
      <c r="AM81" s="54"/>
      <c r="AN81" s="55" t="str">
        <f>IF(P81=1,0,"")</f>
        <v/>
      </c>
      <c r="AO81" s="56" t="str">
        <f>IF(AN81=1,AB81,"")</f>
        <v/>
      </c>
      <c r="AP81" s="55" t="str">
        <f>IF(P81=1,0,"")</f>
        <v/>
      </c>
      <c r="AQ81" s="56" t="str">
        <f>IF(AP81=1,AB81,"")</f>
        <v/>
      </c>
    </row>
    <row r="82" spans="1:43" s="3" customFormat="1" x14ac:dyDescent="0.25">
      <c r="A82" s="67">
        <f t="shared" si="25"/>
        <v>2022</v>
      </c>
      <c r="B82" s="67" t="str">
        <f t="shared" si="26"/>
        <v>May</v>
      </c>
      <c r="C82" s="68">
        <f t="shared" si="36"/>
        <v>22</v>
      </c>
      <c r="D82" s="69">
        <f t="shared" si="27"/>
        <v>10</v>
      </c>
      <c r="E82" s="70">
        <f t="shared" si="28"/>
        <v>14</v>
      </c>
      <c r="F82" s="74"/>
      <c r="G82" s="77"/>
      <c r="H82" s="63" t="e">
        <f t="shared" si="37"/>
        <v>#VALUE!</v>
      </c>
      <c r="I82" s="64">
        <f t="shared" si="38"/>
        <v>1</v>
      </c>
      <c r="J82" s="71" t="str">
        <f t="shared" si="38"/>
        <v xml:space="preserve">Tolpis </v>
      </c>
      <c r="K82" s="71" t="str">
        <f t="shared" si="38"/>
        <v>umbellata</v>
      </c>
      <c r="L82" s="72">
        <f t="shared" si="38"/>
        <v>1</v>
      </c>
      <c r="M82" s="72">
        <f t="shared" si="38"/>
        <v>0</v>
      </c>
      <c r="N82" s="66">
        <f t="shared" si="38"/>
        <v>1</v>
      </c>
      <c r="O82" s="41"/>
      <c r="P82" s="42" t="str">
        <f t="shared" si="29"/>
        <v/>
      </c>
      <c r="Q82" s="43" t="str">
        <f t="shared" si="30"/>
        <v/>
      </c>
      <c r="R82" s="44" t="e">
        <f t="shared" si="31"/>
        <v>#VALUE!</v>
      </c>
      <c r="S82" s="45" t="e">
        <f t="shared" si="24"/>
        <v>#VALUE!</v>
      </c>
      <c r="T82" s="44" t="str">
        <f t="shared" si="32"/>
        <v/>
      </c>
      <c r="U82" s="46"/>
      <c r="V82" s="47"/>
      <c r="W82" s="48" t="e">
        <f t="shared" si="33"/>
        <v>#VALUE!</v>
      </c>
      <c r="X82" s="49"/>
      <c r="Y82" s="44" t="e">
        <f>INDEX(VISITORS[INSECT ORDER], MATCH(X82,VISITORS[NAME USED],0))</f>
        <v>#N/A</v>
      </c>
      <c r="Z82" s="44" t="e">
        <f t="shared" si="34"/>
        <v>#N/A</v>
      </c>
      <c r="AA82" s="50" t="e">
        <f>IF(SUM(#REF!,#REF!,#REF!,#REF!,#REF!,#REF!)=S82,,"")</f>
        <v>#REF!</v>
      </c>
      <c r="AB82" s="51" t="str">
        <f t="shared" si="35"/>
        <v/>
      </c>
      <c r="AC82" s="51"/>
      <c r="AD82" s="51"/>
      <c r="AE82" s="51"/>
      <c r="AF82" s="51"/>
      <c r="AG82" s="51"/>
      <c r="AH82" s="51"/>
      <c r="AI82" s="52"/>
      <c r="AJ82" s="52"/>
      <c r="AK82" s="52"/>
      <c r="AL82" s="53"/>
      <c r="AM82" s="54"/>
      <c r="AN82" s="55" t="str">
        <f>IF(P82=1,0,"")</f>
        <v/>
      </c>
      <c r="AO82" s="56" t="str">
        <f>IF(AN82=1,AB82,"")</f>
        <v/>
      </c>
      <c r="AP82" s="55" t="str">
        <f>IF(P82=1,0,"")</f>
        <v/>
      </c>
      <c r="AQ82" s="56" t="str">
        <f>IF(AP82=1,AB82,"")</f>
        <v/>
      </c>
    </row>
    <row r="83" spans="1:43" s="3" customFormat="1" x14ac:dyDescent="0.25">
      <c r="A83" s="67">
        <f t="shared" si="25"/>
        <v>2022</v>
      </c>
      <c r="B83" s="67" t="str">
        <f t="shared" si="26"/>
        <v>May</v>
      </c>
      <c r="C83" s="68">
        <f t="shared" si="36"/>
        <v>22</v>
      </c>
      <c r="D83" s="69">
        <f t="shared" si="27"/>
        <v>10</v>
      </c>
      <c r="E83" s="70">
        <f t="shared" si="28"/>
        <v>15</v>
      </c>
      <c r="F83" s="74"/>
      <c r="G83" s="77"/>
      <c r="H83" s="63" t="e">
        <f t="shared" si="37"/>
        <v>#VALUE!</v>
      </c>
      <c r="I83" s="64">
        <f t="shared" si="38"/>
        <v>1</v>
      </c>
      <c r="J83" s="71" t="str">
        <f t="shared" si="38"/>
        <v xml:space="preserve">Tolpis </v>
      </c>
      <c r="K83" s="71" t="str">
        <f t="shared" si="38"/>
        <v>umbellata</v>
      </c>
      <c r="L83" s="72">
        <f t="shared" si="38"/>
        <v>1</v>
      </c>
      <c r="M83" s="72">
        <f t="shared" si="38"/>
        <v>0</v>
      </c>
      <c r="N83" s="66">
        <f t="shared" si="38"/>
        <v>1</v>
      </c>
      <c r="O83" s="41"/>
      <c r="P83" s="42" t="str">
        <f t="shared" si="29"/>
        <v/>
      </c>
      <c r="Q83" s="43" t="str">
        <f t="shared" si="30"/>
        <v/>
      </c>
      <c r="R83" s="44" t="e">
        <f t="shared" si="31"/>
        <v>#VALUE!</v>
      </c>
      <c r="S83" s="45" t="e">
        <f t="shared" si="24"/>
        <v>#VALUE!</v>
      </c>
      <c r="T83" s="44" t="str">
        <f t="shared" si="32"/>
        <v/>
      </c>
      <c r="U83" s="46"/>
      <c r="V83" s="47"/>
      <c r="W83" s="48" t="e">
        <f t="shared" si="33"/>
        <v>#VALUE!</v>
      </c>
      <c r="X83" s="49"/>
      <c r="Y83" s="44" t="e">
        <f>INDEX(VISITORS[INSECT ORDER], MATCH(X83,VISITORS[NAME USED],0))</f>
        <v>#N/A</v>
      </c>
      <c r="Z83" s="44" t="e">
        <f t="shared" si="34"/>
        <v>#N/A</v>
      </c>
      <c r="AA83" s="50" t="e">
        <f>IF(SUM(#REF!,#REF!,#REF!,#REF!,#REF!,#REF!)=S83,,"")</f>
        <v>#REF!</v>
      </c>
      <c r="AB83" s="51" t="str">
        <f t="shared" si="35"/>
        <v/>
      </c>
      <c r="AC83" s="51"/>
      <c r="AD83" s="51"/>
      <c r="AE83" s="51"/>
      <c r="AF83" s="51"/>
      <c r="AG83" s="51"/>
      <c r="AH83" s="51"/>
      <c r="AI83" s="52"/>
      <c r="AJ83" s="52"/>
      <c r="AK83" s="52"/>
      <c r="AL83" s="53"/>
      <c r="AM83" s="54"/>
      <c r="AN83" s="55" t="str">
        <f>IF(P83=1,0,"")</f>
        <v/>
      </c>
      <c r="AO83" s="56" t="str">
        <f>IF(AN83=1,AB83,"")</f>
        <v/>
      </c>
      <c r="AP83" s="55" t="str">
        <f>IF(P83=1,0,"")</f>
        <v/>
      </c>
      <c r="AQ83" s="56" t="str">
        <f>IF(AP83=1,AB83,"")</f>
        <v/>
      </c>
    </row>
    <row r="84" spans="1:43" s="3" customFormat="1" x14ac:dyDescent="0.25">
      <c r="A84" s="67">
        <f t="shared" si="25"/>
        <v>2022</v>
      </c>
      <c r="B84" s="67" t="str">
        <f t="shared" si="26"/>
        <v>May</v>
      </c>
      <c r="C84" s="68">
        <f t="shared" si="36"/>
        <v>22</v>
      </c>
      <c r="D84" s="69">
        <f t="shared" si="27"/>
        <v>10</v>
      </c>
      <c r="E84" s="70">
        <f t="shared" si="28"/>
        <v>16</v>
      </c>
      <c r="F84" s="74"/>
      <c r="G84" s="77"/>
      <c r="H84" s="63" t="e">
        <f t="shared" si="37"/>
        <v>#VALUE!</v>
      </c>
      <c r="I84" s="64">
        <f t="shared" si="38"/>
        <v>1</v>
      </c>
      <c r="J84" s="71" t="str">
        <f t="shared" si="38"/>
        <v xml:space="preserve">Tolpis </v>
      </c>
      <c r="K84" s="71" t="str">
        <f t="shared" si="38"/>
        <v>umbellata</v>
      </c>
      <c r="L84" s="72">
        <f t="shared" si="38"/>
        <v>1</v>
      </c>
      <c r="M84" s="72">
        <f t="shared" si="38"/>
        <v>0</v>
      </c>
      <c r="N84" s="66">
        <f t="shared" si="38"/>
        <v>1</v>
      </c>
      <c r="O84" s="41"/>
      <c r="P84" s="42" t="str">
        <f t="shared" si="29"/>
        <v/>
      </c>
      <c r="Q84" s="43" t="str">
        <f t="shared" si="30"/>
        <v/>
      </c>
      <c r="R84" s="44" t="e">
        <f t="shared" si="31"/>
        <v>#VALUE!</v>
      </c>
      <c r="S84" s="45" t="e">
        <f t="shared" si="24"/>
        <v>#VALUE!</v>
      </c>
      <c r="T84" s="44" t="str">
        <f t="shared" si="32"/>
        <v/>
      </c>
      <c r="U84" s="46"/>
      <c r="V84" s="47"/>
      <c r="W84" s="48" t="e">
        <f t="shared" si="33"/>
        <v>#VALUE!</v>
      </c>
      <c r="X84" s="49"/>
      <c r="Y84" s="44" t="e">
        <f>INDEX(VISITORS[INSECT ORDER], MATCH(X84,VISITORS[NAME USED],0))</f>
        <v>#N/A</v>
      </c>
      <c r="Z84" s="44" t="e">
        <f t="shared" si="34"/>
        <v>#N/A</v>
      </c>
      <c r="AA84" s="50" t="e">
        <f>IF(SUM(#REF!,#REF!,#REF!,#REF!,#REF!,#REF!)=S84,,"")</f>
        <v>#REF!</v>
      </c>
      <c r="AB84" s="51" t="str">
        <f t="shared" si="35"/>
        <v/>
      </c>
      <c r="AC84" s="51"/>
      <c r="AD84" s="51"/>
      <c r="AE84" s="51"/>
      <c r="AF84" s="51"/>
      <c r="AG84" s="51"/>
      <c r="AH84" s="51"/>
      <c r="AI84" s="52"/>
      <c r="AJ84" s="52"/>
      <c r="AK84" s="52"/>
      <c r="AL84" s="53"/>
      <c r="AM84" s="54"/>
      <c r="AN84" s="55" t="str">
        <f>IF(P84=1,0,"")</f>
        <v/>
      </c>
      <c r="AO84" s="56" t="str">
        <f>IF(AN84=1,AB84,"")</f>
        <v/>
      </c>
      <c r="AP84" s="55" t="str">
        <f>IF(P84=1,0,"")</f>
        <v/>
      </c>
      <c r="AQ84" s="56" t="str">
        <f>IF(AP84=1,AB84,"")</f>
        <v/>
      </c>
    </row>
    <row r="85" spans="1:43" s="3" customFormat="1" x14ac:dyDescent="0.25">
      <c r="A85" s="67">
        <f t="shared" si="25"/>
        <v>2022</v>
      </c>
      <c r="B85" s="67" t="str">
        <f t="shared" si="26"/>
        <v>May</v>
      </c>
      <c r="C85" s="68">
        <f t="shared" si="36"/>
        <v>22</v>
      </c>
      <c r="D85" s="69">
        <f t="shared" si="27"/>
        <v>10</v>
      </c>
      <c r="E85" s="70">
        <f t="shared" si="28"/>
        <v>17</v>
      </c>
      <c r="F85" s="74"/>
      <c r="G85" s="77"/>
      <c r="H85" s="63" t="e">
        <f t="shared" si="37"/>
        <v>#VALUE!</v>
      </c>
      <c r="I85" s="64">
        <f t="shared" ref="I85:N100" si="39">I84</f>
        <v>1</v>
      </c>
      <c r="J85" s="71" t="str">
        <f t="shared" si="39"/>
        <v xml:space="preserve">Tolpis </v>
      </c>
      <c r="K85" s="71" t="str">
        <f t="shared" si="39"/>
        <v>umbellata</v>
      </c>
      <c r="L85" s="72">
        <f t="shared" si="39"/>
        <v>1</v>
      </c>
      <c r="M85" s="72">
        <f t="shared" si="39"/>
        <v>0</v>
      </c>
      <c r="N85" s="66">
        <f t="shared" si="39"/>
        <v>1</v>
      </c>
      <c r="O85" s="41"/>
      <c r="P85" s="42" t="str">
        <f t="shared" si="29"/>
        <v/>
      </c>
      <c r="Q85" s="43" t="str">
        <f t="shared" si="30"/>
        <v/>
      </c>
      <c r="R85" s="44" t="e">
        <f t="shared" si="31"/>
        <v>#VALUE!</v>
      </c>
      <c r="S85" s="45" t="e">
        <f t="shared" si="24"/>
        <v>#VALUE!</v>
      </c>
      <c r="T85" s="44" t="str">
        <f t="shared" si="32"/>
        <v/>
      </c>
      <c r="U85" s="46"/>
      <c r="V85" s="47"/>
      <c r="W85" s="48" t="e">
        <f t="shared" si="33"/>
        <v>#VALUE!</v>
      </c>
      <c r="X85" s="49"/>
      <c r="Y85" s="44" t="e">
        <f>INDEX(VISITORS[INSECT ORDER], MATCH(X85,VISITORS[NAME USED],0))</f>
        <v>#N/A</v>
      </c>
      <c r="Z85" s="44" t="e">
        <f t="shared" si="34"/>
        <v>#N/A</v>
      </c>
      <c r="AA85" s="50" t="e">
        <f>IF(SUM(#REF!,#REF!,#REF!,#REF!,#REF!,#REF!)=S85,,"")</f>
        <v>#REF!</v>
      </c>
      <c r="AB85" s="51" t="str">
        <f t="shared" si="35"/>
        <v/>
      </c>
      <c r="AC85" s="51"/>
      <c r="AD85" s="51"/>
      <c r="AE85" s="51"/>
      <c r="AF85" s="51"/>
      <c r="AG85" s="51"/>
      <c r="AH85" s="51"/>
      <c r="AI85" s="52"/>
      <c r="AJ85" s="52"/>
      <c r="AK85" s="52"/>
      <c r="AL85" s="53"/>
      <c r="AM85" s="54"/>
      <c r="AN85" s="55" t="str">
        <f>IF(P85=1,0,"")</f>
        <v/>
      </c>
      <c r="AO85" s="56" t="str">
        <f>IF(AN85=1,AB85,"")</f>
        <v/>
      </c>
      <c r="AP85" s="55" t="str">
        <f>IF(P85=1,0,"")</f>
        <v/>
      </c>
      <c r="AQ85" s="56" t="str">
        <f>IF(AP85=1,AB85,"")</f>
        <v/>
      </c>
    </row>
    <row r="86" spans="1:43" s="3" customFormat="1" x14ac:dyDescent="0.25">
      <c r="A86" s="67">
        <f t="shared" si="25"/>
        <v>2022</v>
      </c>
      <c r="B86" s="67" t="str">
        <f t="shared" si="26"/>
        <v>May</v>
      </c>
      <c r="C86" s="68">
        <f t="shared" si="36"/>
        <v>22</v>
      </c>
      <c r="D86" s="69">
        <f t="shared" si="27"/>
        <v>10</v>
      </c>
      <c r="E86" s="70">
        <f t="shared" si="28"/>
        <v>18</v>
      </c>
      <c r="F86" s="74"/>
      <c r="G86" s="77"/>
      <c r="H86" s="63" t="e">
        <f t="shared" si="37"/>
        <v>#VALUE!</v>
      </c>
      <c r="I86" s="64">
        <f t="shared" si="39"/>
        <v>1</v>
      </c>
      <c r="J86" s="71" t="str">
        <f t="shared" si="39"/>
        <v xml:space="preserve">Tolpis </v>
      </c>
      <c r="K86" s="71" t="str">
        <f t="shared" si="39"/>
        <v>umbellata</v>
      </c>
      <c r="L86" s="72">
        <f t="shared" si="39"/>
        <v>1</v>
      </c>
      <c r="M86" s="72">
        <f t="shared" si="39"/>
        <v>0</v>
      </c>
      <c r="N86" s="66">
        <f t="shared" si="39"/>
        <v>1</v>
      </c>
      <c r="O86" s="41"/>
      <c r="P86" s="42" t="str">
        <f t="shared" si="29"/>
        <v/>
      </c>
      <c r="Q86" s="43" t="str">
        <f t="shared" si="30"/>
        <v/>
      </c>
      <c r="R86" s="44" t="e">
        <f t="shared" si="31"/>
        <v>#VALUE!</v>
      </c>
      <c r="S86" s="45" t="e">
        <f t="shared" si="24"/>
        <v>#VALUE!</v>
      </c>
      <c r="T86" s="44" t="str">
        <f t="shared" si="32"/>
        <v/>
      </c>
      <c r="U86" s="46"/>
      <c r="V86" s="47"/>
      <c r="W86" s="48" t="e">
        <f t="shared" si="33"/>
        <v>#VALUE!</v>
      </c>
      <c r="X86" s="49"/>
      <c r="Y86" s="44" t="e">
        <f>INDEX(VISITORS[INSECT ORDER], MATCH(X86,VISITORS[NAME USED],0))</f>
        <v>#N/A</v>
      </c>
      <c r="Z86" s="44" t="e">
        <f t="shared" si="34"/>
        <v>#N/A</v>
      </c>
      <c r="AA86" s="50" t="e">
        <f>IF(SUM(#REF!,#REF!,#REF!,#REF!,#REF!,#REF!)=S86,,"")</f>
        <v>#REF!</v>
      </c>
      <c r="AB86" s="51" t="str">
        <f t="shared" si="35"/>
        <v/>
      </c>
      <c r="AC86" s="51"/>
      <c r="AD86" s="51"/>
      <c r="AE86" s="51"/>
      <c r="AF86" s="51"/>
      <c r="AG86" s="51"/>
      <c r="AH86" s="51"/>
      <c r="AI86" s="52"/>
      <c r="AJ86" s="52"/>
      <c r="AK86" s="52"/>
      <c r="AL86" s="53"/>
      <c r="AM86" s="54"/>
      <c r="AN86" s="55" t="str">
        <f>IF(P86=1,0,"")</f>
        <v/>
      </c>
      <c r="AO86" s="56" t="str">
        <f>IF(AN86=1,AB86,"")</f>
        <v/>
      </c>
      <c r="AP86" s="55" t="str">
        <f>IF(P86=1,0,"")</f>
        <v/>
      </c>
      <c r="AQ86" s="56" t="str">
        <f>IF(AP86=1,AB86,"")</f>
        <v/>
      </c>
    </row>
    <row r="87" spans="1:43" s="3" customFormat="1" x14ac:dyDescent="0.25">
      <c r="A87" s="67">
        <f t="shared" si="25"/>
        <v>2022</v>
      </c>
      <c r="B87" s="67" t="str">
        <f t="shared" si="26"/>
        <v>May</v>
      </c>
      <c r="C87" s="68">
        <f t="shared" si="36"/>
        <v>22</v>
      </c>
      <c r="D87" s="69">
        <f t="shared" si="27"/>
        <v>10</v>
      </c>
      <c r="E87" s="70">
        <f t="shared" si="28"/>
        <v>19</v>
      </c>
      <c r="F87" s="74"/>
      <c r="G87" s="77"/>
      <c r="H87" s="63" t="e">
        <f t="shared" si="37"/>
        <v>#VALUE!</v>
      </c>
      <c r="I87" s="64">
        <f t="shared" si="39"/>
        <v>1</v>
      </c>
      <c r="J87" s="71" t="str">
        <f t="shared" si="39"/>
        <v xml:space="preserve">Tolpis </v>
      </c>
      <c r="K87" s="71" t="str">
        <f t="shared" si="39"/>
        <v>umbellata</v>
      </c>
      <c r="L87" s="72">
        <f t="shared" si="39"/>
        <v>1</v>
      </c>
      <c r="M87" s="72">
        <f t="shared" si="39"/>
        <v>0</v>
      </c>
      <c r="N87" s="66">
        <f t="shared" si="39"/>
        <v>1</v>
      </c>
      <c r="O87" s="41"/>
      <c r="P87" s="42" t="str">
        <f t="shared" si="29"/>
        <v/>
      </c>
      <c r="Q87" s="43" t="str">
        <f t="shared" si="30"/>
        <v/>
      </c>
      <c r="R87" s="44" t="e">
        <f t="shared" si="31"/>
        <v>#VALUE!</v>
      </c>
      <c r="S87" s="45" t="e">
        <f t="shared" si="24"/>
        <v>#VALUE!</v>
      </c>
      <c r="T87" s="44" t="str">
        <f t="shared" si="32"/>
        <v/>
      </c>
      <c r="U87" s="46"/>
      <c r="V87" s="47"/>
      <c r="W87" s="48" t="e">
        <f t="shared" si="33"/>
        <v>#VALUE!</v>
      </c>
      <c r="X87" s="49"/>
      <c r="Y87" s="44" t="e">
        <f>INDEX(VISITORS[INSECT ORDER], MATCH(X87,VISITORS[NAME USED],0))</f>
        <v>#N/A</v>
      </c>
      <c r="Z87" s="44" t="e">
        <f t="shared" si="34"/>
        <v>#N/A</v>
      </c>
      <c r="AA87" s="50" t="e">
        <f>IF(SUM(#REF!,#REF!,#REF!,#REF!,#REF!,#REF!)=S87,,"")</f>
        <v>#REF!</v>
      </c>
      <c r="AB87" s="51" t="str">
        <f t="shared" si="35"/>
        <v/>
      </c>
      <c r="AC87" s="51"/>
      <c r="AD87" s="51"/>
      <c r="AE87" s="51"/>
      <c r="AF87" s="51"/>
      <c r="AG87" s="51"/>
      <c r="AH87" s="51"/>
      <c r="AI87" s="52"/>
      <c r="AJ87" s="52"/>
      <c r="AK87" s="52"/>
      <c r="AL87" s="53"/>
      <c r="AM87" s="54"/>
      <c r="AN87" s="55" t="str">
        <f>IF(P87=1,0,"")</f>
        <v/>
      </c>
      <c r="AO87" s="56" t="str">
        <f>IF(AN87=1,AB87,"")</f>
        <v/>
      </c>
      <c r="AP87" s="55" t="str">
        <f>IF(P87=1,0,"")</f>
        <v/>
      </c>
      <c r="AQ87" s="56" t="str">
        <f>IF(AP87=1,AB87,"")</f>
        <v/>
      </c>
    </row>
    <row r="88" spans="1:43" s="3" customFormat="1" x14ac:dyDescent="0.25">
      <c r="A88" s="67">
        <f t="shared" si="25"/>
        <v>2022</v>
      </c>
      <c r="B88" s="67" t="str">
        <f t="shared" si="26"/>
        <v>May</v>
      </c>
      <c r="C88" s="68">
        <f t="shared" si="36"/>
        <v>22</v>
      </c>
      <c r="D88" s="69">
        <f t="shared" si="27"/>
        <v>10</v>
      </c>
      <c r="E88" s="70">
        <f t="shared" si="28"/>
        <v>20</v>
      </c>
      <c r="F88" s="74"/>
      <c r="G88" s="77"/>
      <c r="H88" s="63" t="e">
        <f t="shared" si="37"/>
        <v>#VALUE!</v>
      </c>
      <c r="I88" s="64">
        <f t="shared" si="39"/>
        <v>1</v>
      </c>
      <c r="J88" s="71" t="str">
        <f t="shared" si="39"/>
        <v xml:space="preserve">Tolpis </v>
      </c>
      <c r="K88" s="71" t="str">
        <f t="shared" si="39"/>
        <v>umbellata</v>
      </c>
      <c r="L88" s="72">
        <f t="shared" si="39"/>
        <v>1</v>
      </c>
      <c r="M88" s="72">
        <f t="shared" si="39"/>
        <v>0</v>
      </c>
      <c r="N88" s="66">
        <f t="shared" si="39"/>
        <v>1</v>
      </c>
      <c r="O88" s="41"/>
      <c r="P88" s="42" t="str">
        <f t="shared" si="29"/>
        <v/>
      </c>
      <c r="Q88" s="43" t="str">
        <f t="shared" si="30"/>
        <v/>
      </c>
      <c r="R88" s="44" t="e">
        <f t="shared" si="31"/>
        <v>#VALUE!</v>
      </c>
      <c r="S88" s="45" t="e">
        <f t="shared" si="24"/>
        <v>#VALUE!</v>
      </c>
      <c r="T88" s="44" t="str">
        <f t="shared" si="32"/>
        <v/>
      </c>
      <c r="U88" s="46"/>
      <c r="V88" s="47"/>
      <c r="W88" s="48" t="e">
        <f t="shared" si="33"/>
        <v>#VALUE!</v>
      </c>
      <c r="X88" s="49"/>
      <c r="Y88" s="44" t="e">
        <f>INDEX(VISITORS[INSECT ORDER], MATCH(X88,VISITORS[NAME USED],0))</f>
        <v>#N/A</v>
      </c>
      <c r="Z88" s="44" t="e">
        <f t="shared" si="34"/>
        <v>#N/A</v>
      </c>
      <c r="AA88" s="50" t="e">
        <f>IF(SUM(#REF!,#REF!,#REF!,#REF!,#REF!,#REF!)=S88,,"")</f>
        <v>#REF!</v>
      </c>
      <c r="AB88" s="51" t="str">
        <f t="shared" si="35"/>
        <v/>
      </c>
      <c r="AC88" s="51"/>
      <c r="AD88" s="51"/>
      <c r="AE88" s="51"/>
      <c r="AF88" s="51"/>
      <c r="AG88" s="51"/>
      <c r="AH88" s="51"/>
      <c r="AI88" s="52"/>
      <c r="AJ88" s="52"/>
      <c r="AK88" s="52"/>
      <c r="AL88" s="53"/>
      <c r="AM88" s="54"/>
      <c r="AN88" s="55" t="str">
        <f>IF(P88=1,0,"")</f>
        <v/>
      </c>
      <c r="AO88" s="56" t="str">
        <f>IF(AN88=1,AB88,"")</f>
        <v/>
      </c>
      <c r="AP88" s="55" t="str">
        <f>IF(P88=1,0,"")</f>
        <v/>
      </c>
      <c r="AQ88" s="56" t="str">
        <f>IF(AP88=1,AB88,"")</f>
        <v/>
      </c>
    </row>
    <row r="89" spans="1:43" s="3" customFormat="1" x14ac:dyDescent="0.25">
      <c r="A89" s="67">
        <f t="shared" si="25"/>
        <v>2022</v>
      </c>
      <c r="B89" s="67" t="str">
        <f t="shared" si="26"/>
        <v>May</v>
      </c>
      <c r="C89" s="68">
        <f t="shared" si="36"/>
        <v>22</v>
      </c>
      <c r="D89" s="69">
        <f t="shared" si="27"/>
        <v>10</v>
      </c>
      <c r="E89" s="70">
        <f t="shared" si="28"/>
        <v>21</v>
      </c>
      <c r="F89" s="74"/>
      <c r="G89" s="77"/>
      <c r="H89" s="63" t="e">
        <f t="shared" si="37"/>
        <v>#VALUE!</v>
      </c>
      <c r="I89" s="64">
        <f t="shared" si="39"/>
        <v>1</v>
      </c>
      <c r="J89" s="71" t="str">
        <f t="shared" si="39"/>
        <v xml:space="preserve">Tolpis </v>
      </c>
      <c r="K89" s="71" t="str">
        <f t="shared" si="39"/>
        <v>umbellata</v>
      </c>
      <c r="L89" s="72">
        <f t="shared" si="39"/>
        <v>1</v>
      </c>
      <c r="M89" s="72">
        <f t="shared" si="39"/>
        <v>0</v>
      </c>
      <c r="N89" s="66">
        <f t="shared" si="39"/>
        <v>1</v>
      </c>
      <c r="O89" s="41"/>
      <c r="P89" s="42" t="str">
        <f t="shared" si="29"/>
        <v/>
      </c>
      <c r="Q89" s="43" t="str">
        <f t="shared" si="30"/>
        <v/>
      </c>
      <c r="R89" s="44" t="e">
        <f t="shared" si="31"/>
        <v>#VALUE!</v>
      </c>
      <c r="S89" s="45" t="e">
        <f t="shared" si="24"/>
        <v>#VALUE!</v>
      </c>
      <c r="T89" s="44" t="str">
        <f t="shared" si="32"/>
        <v/>
      </c>
      <c r="U89" s="46"/>
      <c r="V89" s="47"/>
      <c r="W89" s="48" t="e">
        <f t="shared" si="33"/>
        <v>#VALUE!</v>
      </c>
      <c r="X89" s="49"/>
      <c r="Y89" s="44" t="e">
        <f>INDEX(VISITORS[INSECT ORDER], MATCH(X89,VISITORS[NAME USED],0))</f>
        <v>#N/A</v>
      </c>
      <c r="Z89" s="44" t="e">
        <f t="shared" si="34"/>
        <v>#N/A</v>
      </c>
      <c r="AA89" s="50" t="e">
        <f>IF(SUM(#REF!,#REF!,#REF!,#REF!,#REF!,#REF!)=S89,,"")</f>
        <v>#REF!</v>
      </c>
      <c r="AB89" s="51" t="str">
        <f t="shared" si="35"/>
        <v/>
      </c>
      <c r="AC89" s="51"/>
      <c r="AD89" s="51"/>
      <c r="AE89" s="51"/>
      <c r="AF89" s="51"/>
      <c r="AG89" s="51"/>
      <c r="AH89" s="51"/>
      <c r="AI89" s="52"/>
      <c r="AJ89" s="52"/>
      <c r="AK89" s="52"/>
      <c r="AL89" s="53"/>
      <c r="AM89" s="54"/>
      <c r="AN89" s="55" t="str">
        <f>IF(P89=1,0,"")</f>
        <v/>
      </c>
      <c r="AO89" s="56" t="str">
        <f>IF(AN89=1,AB89,"")</f>
        <v/>
      </c>
      <c r="AP89" s="55" t="str">
        <f>IF(P89=1,0,"")</f>
        <v/>
      </c>
      <c r="AQ89" s="56" t="str">
        <f>IF(AP89=1,AB89,"")</f>
        <v/>
      </c>
    </row>
    <row r="90" spans="1:43" s="3" customFormat="1" x14ac:dyDescent="0.25">
      <c r="A90" s="67">
        <f t="shared" si="25"/>
        <v>2022</v>
      </c>
      <c r="B90" s="67" t="str">
        <f t="shared" si="26"/>
        <v>May</v>
      </c>
      <c r="C90" s="68">
        <f t="shared" si="36"/>
        <v>22</v>
      </c>
      <c r="D90" s="69">
        <f t="shared" si="27"/>
        <v>10</v>
      </c>
      <c r="E90" s="70">
        <f t="shared" si="28"/>
        <v>22</v>
      </c>
      <c r="F90" s="74"/>
      <c r="G90" s="77"/>
      <c r="H90" s="63" t="e">
        <f t="shared" si="37"/>
        <v>#VALUE!</v>
      </c>
      <c r="I90" s="64">
        <f t="shared" si="39"/>
        <v>1</v>
      </c>
      <c r="J90" s="71" t="str">
        <f t="shared" si="39"/>
        <v xml:space="preserve">Tolpis </v>
      </c>
      <c r="K90" s="71" t="str">
        <f t="shared" si="39"/>
        <v>umbellata</v>
      </c>
      <c r="L90" s="72">
        <f t="shared" si="39"/>
        <v>1</v>
      </c>
      <c r="M90" s="72">
        <f t="shared" si="39"/>
        <v>0</v>
      </c>
      <c r="N90" s="66">
        <f t="shared" si="39"/>
        <v>1</v>
      </c>
      <c r="O90" s="41"/>
      <c r="P90" s="42" t="str">
        <f t="shared" si="29"/>
        <v/>
      </c>
      <c r="Q90" s="43" t="str">
        <f t="shared" si="30"/>
        <v/>
      </c>
      <c r="R90" s="44" t="e">
        <f t="shared" si="31"/>
        <v>#VALUE!</v>
      </c>
      <c r="S90" s="45" t="e">
        <f t="shared" si="24"/>
        <v>#VALUE!</v>
      </c>
      <c r="T90" s="44" t="str">
        <f t="shared" si="32"/>
        <v/>
      </c>
      <c r="U90" s="46"/>
      <c r="V90" s="47"/>
      <c r="W90" s="48" t="e">
        <f t="shared" si="33"/>
        <v>#VALUE!</v>
      </c>
      <c r="X90" s="49"/>
      <c r="Y90" s="44" t="e">
        <f>INDEX(VISITORS[INSECT ORDER], MATCH(X90,VISITORS[NAME USED],0))</f>
        <v>#N/A</v>
      </c>
      <c r="Z90" s="44" t="e">
        <f t="shared" si="34"/>
        <v>#N/A</v>
      </c>
      <c r="AA90" s="50" t="e">
        <f>IF(SUM(#REF!,#REF!,#REF!,#REF!,#REF!,#REF!)=S90,,"")</f>
        <v>#REF!</v>
      </c>
      <c r="AB90" s="51" t="str">
        <f t="shared" si="35"/>
        <v/>
      </c>
      <c r="AC90" s="51"/>
      <c r="AD90" s="51"/>
      <c r="AE90" s="51"/>
      <c r="AF90" s="51"/>
      <c r="AG90" s="51"/>
      <c r="AH90" s="51"/>
      <c r="AI90" s="52"/>
      <c r="AJ90" s="52"/>
      <c r="AK90" s="52"/>
      <c r="AL90" s="53"/>
      <c r="AM90" s="54"/>
      <c r="AN90" s="55" t="str">
        <f>IF(P90=1,0,"")</f>
        <v/>
      </c>
      <c r="AO90" s="56" t="str">
        <f>IF(AN90=1,AB90,"")</f>
        <v/>
      </c>
      <c r="AP90" s="55" t="str">
        <f>IF(P90=1,0,"")</f>
        <v/>
      </c>
      <c r="AQ90" s="56" t="str">
        <f>IF(AP90=1,AB90,"")</f>
        <v/>
      </c>
    </row>
    <row r="91" spans="1:43" s="3" customFormat="1" x14ac:dyDescent="0.25">
      <c r="A91" s="67">
        <f t="shared" si="25"/>
        <v>2022</v>
      </c>
      <c r="B91" s="67" t="str">
        <f t="shared" si="26"/>
        <v>May</v>
      </c>
      <c r="C91" s="68">
        <f t="shared" si="36"/>
        <v>22</v>
      </c>
      <c r="D91" s="69">
        <f t="shared" si="27"/>
        <v>10</v>
      </c>
      <c r="E91" s="70">
        <f t="shared" si="28"/>
        <v>23</v>
      </c>
      <c r="F91" s="74"/>
      <c r="G91" s="77"/>
      <c r="H91" s="63" t="e">
        <f t="shared" si="37"/>
        <v>#VALUE!</v>
      </c>
      <c r="I91" s="64">
        <f t="shared" si="39"/>
        <v>1</v>
      </c>
      <c r="J91" s="71" t="str">
        <f t="shared" si="39"/>
        <v xml:space="preserve">Tolpis </v>
      </c>
      <c r="K91" s="71" t="str">
        <f t="shared" si="39"/>
        <v>umbellata</v>
      </c>
      <c r="L91" s="72">
        <f t="shared" si="39"/>
        <v>1</v>
      </c>
      <c r="M91" s="72">
        <f t="shared" si="39"/>
        <v>0</v>
      </c>
      <c r="N91" s="66">
        <f t="shared" si="39"/>
        <v>1</v>
      </c>
      <c r="O91" s="41"/>
      <c r="P91" s="42" t="str">
        <f t="shared" si="29"/>
        <v/>
      </c>
      <c r="Q91" s="43" t="str">
        <f t="shared" si="30"/>
        <v/>
      </c>
      <c r="R91" s="44" t="e">
        <f t="shared" si="31"/>
        <v>#VALUE!</v>
      </c>
      <c r="S91" s="45" t="e">
        <f t="shared" si="24"/>
        <v>#VALUE!</v>
      </c>
      <c r="T91" s="44" t="str">
        <f t="shared" si="32"/>
        <v/>
      </c>
      <c r="U91" s="46"/>
      <c r="V91" s="47"/>
      <c r="W91" s="48" t="e">
        <f t="shared" si="33"/>
        <v>#VALUE!</v>
      </c>
      <c r="X91" s="49"/>
      <c r="Y91" s="44" t="e">
        <f>INDEX(VISITORS[INSECT ORDER], MATCH(X91,VISITORS[NAME USED],0))</f>
        <v>#N/A</v>
      </c>
      <c r="Z91" s="44" t="e">
        <f t="shared" si="34"/>
        <v>#N/A</v>
      </c>
      <c r="AA91" s="50" t="e">
        <f>IF(SUM(#REF!,#REF!,#REF!,#REF!,#REF!,#REF!)=S91,,"")</f>
        <v>#REF!</v>
      </c>
      <c r="AB91" s="51" t="str">
        <f t="shared" si="35"/>
        <v/>
      </c>
      <c r="AC91" s="51"/>
      <c r="AD91" s="51"/>
      <c r="AE91" s="51"/>
      <c r="AF91" s="51"/>
      <c r="AG91" s="51"/>
      <c r="AH91" s="51"/>
      <c r="AI91" s="52"/>
      <c r="AJ91" s="52"/>
      <c r="AK91" s="52"/>
      <c r="AL91" s="53"/>
      <c r="AM91" s="54"/>
      <c r="AN91" s="55" t="str">
        <f>IF(P91=1,0,"")</f>
        <v/>
      </c>
      <c r="AO91" s="56" t="str">
        <f>IF(AN91=1,AB91,"")</f>
        <v/>
      </c>
      <c r="AP91" s="55" t="str">
        <f>IF(P91=1,0,"")</f>
        <v/>
      </c>
      <c r="AQ91" s="56" t="str">
        <f>IF(AP91=1,AB91,"")</f>
        <v/>
      </c>
    </row>
    <row r="92" spans="1:43" s="3" customFormat="1" x14ac:dyDescent="0.25">
      <c r="A92" s="67">
        <f t="shared" si="25"/>
        <v>2022</v>
      </c>
      <c r="B92" s="67" t="str">
        <f t="shared" si="26"/>
        <v>May</v>
      </c>
      <c r="C92" s="68">
        <f t="shared" si="36"/>
        <v>22</v>
      </c>
      <c r="D92" s="69">
        <f t="shared" si="27"/>
        <v>10</v>
      </c>
      <c r="E92" s="70">
        <f t="shared" si="28"/>
        <v>24</v>
      </c>
      <c r="F92" s="74"/>
      <c r="G92" s="77"/>
      <c r="H92" s="63" t="e">
        <f t="shared" si="37"/>
        <v>#VALUE!</v>
      </c>
      <c r="I92" s="64">
        <f t="shared" si="39"/>
        <v>1</v>
      </c>
      <c r="J92" s="71" t="str">
        <f t="shared" si="39"/>
        <v xml:space="preserve">Tolpis </v>
      </c>
      <c r="K92" s="71" t="str">
        <f t="shared" si="39"/>
        <v>umbellata</v>
      </c>
      <c r="L92" s="72">
        <f t="shared" si="39"/>
        <v>1</v>
      </c>
      <c r="M92" s="72">
        <f t="shared" si="39"/>
        <v>0</v>
      </c>
      <c r="N92" s="66">
        <f t="shared" si="39"/>
        <v>1</v>
      </c>
      <c r="O92" s="41"/>
      <c r="P92" s="42" t="str">
        <f t="shared" si="29"/>
        <v/>
      </c>
      <c r="Q92" s="43" t="str">
        <f t="shared" si="30"/>
        <v/>
      </c>
      <c r="R92" s="44" t="e">
        <f t="shared" si="31"/>
        <v>#VALUE!</v>
      </c>
      <c r="S92" s="45" t="e">
        <f t="shared" si="24"/>
        <v>#VALUE!</v>
      </c>
      <c r="T92" s="44" t="str">
        <f t="shared" si="32"/>
        <v/>
      </c>
      <c r="U92" s="46"/>
      <c r="V92" s="47"/>
      <c r="W92" s="48" t="e">
        <f t="shared" si="33"/>
        <v>#VALUE!</v>
      </c>
      <c r="X92" s="49"/>
      <c r="Y92" s="44" t="e">
        <f>INDEX(VISITORS[INSECT ORDER], MATCH(X92,VISITORS[NAME USED],0))</f>
        <v>#N/A</v>
      </c>
      <c r="Z92" s="44" t="e">
        <f t="shared" si="34"/>
        <v>#N/A</v>
      </c>
      <c r="AA92" s="50" t="e">
        <f>IF(SUM(#REF!,#REF!,#REF!,#REF!,#REF!,#REF!)=S92,,"")</f>
        <v>#REF!</v>
      </c>
      <c r="AB92" s="51" t="str">
        <f t="shared" si="35"/>
        <v/>
      </c>
      <c r="AC92" s="51"/>
      <c r="AD92" s="51"/>
      <c r="AE92" s="51"/>
      <c r="AF92" s="51"/>
      <c r="AG92" s="51"/>
      <c r="AH92" s="51"/>
      <c r="AI92" s="52"/>
      <c r="AJ92" s="52"/>
      <c r="AK92" s="52"/>
      <c r="AL92" s="53"/>
      <c r="AM92" s="54"/>
      <c r="AN92" s="55" t="str">
        <f>IF(P92=1,0,"")</f>
        <v/>
      </c>
      <c r="AO92" s="56" t="str">
        <f>IF(AN92=1,AB92,"")</f>
        <v/>
      </c>
      <c r="AP92" s="55" t="str">
        <f>IF(P92=1,0,"")</f>
        <v/>
      </c>
      <c r="AQ92" s="56" t="str">
        <f>IF(AP92=1,AB92,"")</f>
        <v/>
      </c>
    </row>
    <row r="93" spans="1:43" s="3" customFormat="1" x14ac:dyDescent="0.25">
      <c r="A93" s="67">
        <f t="shared" si="25"/>
        <v>2022</v>
      </c>
      <c r="B93" s="67" t="str">
        <f t="shared" si="26"/>
        <v>May</v>
      </c>
      <c r="C93" s="68">
        <f t="shared" si="36"/>
        <v>22</v>
      </c>
      <c r="D93" s="69">
        <f t="shared" si="27"/>
        <v>10</v>
      </c>
      <c r="E93" s="70">
        <f t="shared" si="28"/>
        <v>25</v>
      </c>
      <c r="F93" s="74"/>
      <c r="G93" s="77"/>
      <c r="H93" s="63" t="e">
        <f t="shared" si="37"/>
        <v>#VALUE!</v>
      </c>
      <c r="I93" s="64">
        <f t="shared" si="39"/>
        <v>1</v>
      </c>
      <c r="J93" s="71" t="str">
        <f t="shared" si="39"/>
        <v xml:space="preserve">Tolpis </v>
      </c>
      <c r="K93" s="71" t="str">
        <f t="shared" si="39"/>
        <v>umbellata</v>
      </c>
      <c r="L93" s="72">
        <f t="shared" si="39"/>
        <v>1</v>
      </c>
      <c r="M93" s="72">
        <f t="shared" si="39"/>
        <v>0</v>
      </c>
      <c r="N93" s="66">
        <f t="shared" si="39"/>
        <v>1</v>
      </c>
      <c r="O93" s="41"/>
      <c r="P93" s="42" t="str">
        <f t="shared" si="29"/>
        <v/>
      </c>
      <c r="Q93" s="43" t="str">
        <f t="shared" si="30"/>
        <v/>
      </c>
      <c r="R93" s="44" t="e">
        <f t="shared" si="31"/>
        <v>#VALUE!</v>
      </c>
      <c r="S93" s="45" t="e">
        <f t="shared" si="24"/>
        <v>#VALUE!</v>
      </c>
      <c r="T93" s="44" t="str">
        <f t="shared" si="32"/>
        <v/>
      </c>
      <c r="U93" s="46"/>
      <c r="V93" s="47"/>
      <c r="W93" s="48" t="e">
        <f t="shared" si="33"/>
        <v>#VALUE!</v>
      </c>
      <c r="X93" s="49"/>
      <c r="Y93" s="44" t="e">
        <f>INDEX(VISITORS[INSECT ORDER], MATCH(X93,VISITORS[NAME USED],0))</f>
        <v>#N/A</v>
      </c>
      <c r="Z93" s="44" t="e">
        <f t="shared" si="34"/>
        <v>#N/A</v>
      </c>
      <c r="AA93" s="50" t="e">
        <f>IF(SUM(#REF!,#REF!,#REF!,#REF!,#REF!,#REF!)=S93,,"")</f>
        <v>#REF!</v>
      </c>
      <c r="AB93" s="51" t="str">
        <f t="shared" si="35"/>
        <v/>
      </c>
      <c r="AC93" s="51"/>
      <c r="AD93" s="51"/>
      <c r="AE93" s="51"/>
      <c r="AF93" s="51"/>
      <c r="AG93" s="51"/>
      <c r="AH93" s="51"/>
      <c r="AI93" s="52"/>
      <c r="AJ93" s="52"/>
      <c r="AK93" s="52"/>
      <c r="AL93" s="53"/>
      <c r="AM93" s="54"/>
      <c r="AN93" s="55" t="str">
        <f>IF(P93=1,0,"")</f>
        <v/>
      </c>
      <c r="AO93" s="56" t="str">
        <f>IF(AN93=1,AB93,"")</f>
        <v/>
      </c>
      <c r="AP93" s="55" t="str">
        <f>IF(P93=1,0,"")</f>
        <v/>
      </c>
      <c r="AQ93" s="56" t="str">
        <f>IF(AP93=1,AB93,"")</f>
        <v/>
      </c>
    </row>
    <row r="94" spans="1:43" s="3" customFormat="1" x14ac:dyDescent="0.25">
      <c r="A94" s="67">
        <f t="shared" si="25"/>
        <v>2022</v>
      </c>
      <c r="B94" s="67" t="str">
        <f t="shared" si="26"/>
        <v>May</v>
      </c>
      <c r="C94" s="68">
        <f t="shared" si="36"/>
        <v>22</v>
      </c>
      <c r="D94" s="69">
        <f t="shared" si="27"/>
        <v>10</v>
      </c>
      <c r="E94" s="70">
        <f t="shared" si="28"/>
        <v>26</v>
      </c>
      <c r="F94" s="74"/>
      <c r="G94" s="77"/>
      <c r="H94" s="63" t="e">
        <f t="shared" si="37"/>
        <v>#VALUE!</v>
      </c>
      <c r="I94" s="64">
        <f t="shared" si="39"/>
        <v>1</v>
      </c>
      <c r="J94" s="71" t="str">
        <f t="shared" si="39"/>
        <v xml:space="preserve">Tolpis </v>
      </c>
      <c r="K94" s="71" t="str">
        <f t="shared" si="39"/>
        <v>umbellata</v>
      </c>
      <c r="L94" s="72">
        <f t="shared" si="39"/>
        <v>1</v>
      </c>
      <c r="M94" s="72">
        <f t="shared" si="39"/>
        <v>0</v>
      </c>
      <c r="N94" s="66">
        <f t="shared" si="39"/>
        <v>1</v>
      </c>
      <c r="O94" s="41"/>
      <c r="P94" s="42" t="str">
        <f t="shared" si="29"/>
        <v/>
      </c>
      <c r="Q94" s="43" t="str">
        <f t="shared" si="30"/>
        <v/>
      </c>
      <c r="R94" s="44" t="e">
        <f t="shared" si="31"/>
        <v>#VALUE!</v>
      </c>
      <c r="S94" s="45" t="e">
        <f t="shared" si="24"/>
        <v>#VALUE!</v>
      </c>
      <c r="T94" s="44" t="str">
        <f t="shared" si="32"/>
        <v/>
      </c>
      <c r="U94" s="46"/>
      <c r="V94" s="47"/>
      <c r="W94" s="48" t="e">
        <f t="shared" si="33"/>
        <v>#VALUE!</v>
      </c>
      <c r="X94" s="49"/>
      <c r="Y94" s="44" t="e">
        <f>INDEX(VISITORS[INSECT ORDER], MATCH(X94,VISITORS[NAME USED],0))</f>
        <v>#N/A</v>
      </c>
      <c r="Z94" s="44" t="e">
        <f t="shared" si="34"/>
        <v>#N/A</v>
      </c>
      <c r="AA94" s="50" t="e">
        <f>IF(SUM(#REF!,#REF!,#REF!,#REF!,#REF!,#REF!)=S94,,"")</f>
        <v>#REF!</v>
      </c>
      <c r="AB94" s="51" t="str">
        <f t="shared" si="35"/>
        <v/>
      </c>
      <c r="AC94" s="51"/>
      <c r="AD94" s="51"/>
      <c r="AE94" s="51"/>
      <c r="AF94" s="51"/>
      <c r="AG94" s="51"/>
      <c r="AH94" s="51"/>
      <c r="AI94" s="52"/>
      <c r="AJ94" s="52"/>
      <c r="AK94" s="52"/>
      <c r="AL94" s="53"/>
      <c r="AM94" s="54"/>
      <c r="AN94" s="55" t="str">
        <f>IF(P94=1,0,"")</f>
        <v/>
      </c>
      <c r="AO94" s="56" t="str">
        <f>IF(AN94=1,AB94,"")</f>
        <v/>
      </c>
      <c r="AP94" s="55" t="str">
        <f>IF(P94=1,0,"")</f>
        <v/>
      </c>
      <c r="AQ94" s="56" t="str">
        <f>IF(AP94=1,AB94,"")</f>
        <v/>
      </c>
    </row>
    <row r="95" spans="1:43" s="3" customFormat="1" x14ac:dyDescent="0.25">
      <c r="A95" s="67">
        <f t="shared" si="25"/>
        <v>2022</v>
      </c>
      <c r="B95" s="67" t="str">
        <f t="shared" si="26"/>
        <v>May</v>
      </c>
      <c r="C95" s="68">
        <f t="shared" si="36"/>
        <v>22</v>
      </c>
      <c r="D95" s="69">
        <f t="shared" si="27"/>
        <v>10</v>
      </c>
      <c r="E95" s="70">
        <f t="shared" si="28"/>
        <v>27</v>
      </c>
      <c r="F95" s="74"/>
      <c r="G95" s="77"/>
      <c r="H95" s="63" t="e">
        <f t="shared" si="37"/>
        <v>#VALUE!</v>
      </c>
      <c r="I95" s="64">
        <f t="shared" si="39"/>
        <v>1</v>
      </c>
      <c r="J95" s="71" t="str">
        <f t="shared" si="39"/>
        <v xml:space="preserve">Tolpis </v>
      </c>
      <c r="K95" s="71" t="str">
        <f t="shared" si="39"/>
        <v>umbellata</v>
      </c>
      <c r="L95" s="72">
        <f t="shared" si="39"/>
        <v>1</v>
      </c>
      <c r="M95" s="72">
        <f t="shared" si="39"/>
        <v>0</v>
      </c>
      <c r="N95" s="66">
        <f t="shared" si="39"/>
        <v>1</v>
      </c>
      <c r="O95" s="41"/>
      <c r="P95" s="42" t="str">
        <f t="shared" si="29"/>
        <v/>
      </c>
      <c r="Q95" s="43" t="str">
        <f t="shared" si="30"/>
        <v/>
      </c>
      <c r="R95" s="44" t="e">
        <f t="shared" si="31"/>
        <v>#VALUE!</v>
      </c>
      <c r="S95" s="45" t="e">
        <f t="shared" si="24"/>
        <v>#VALUE!</v>
      </c>
      <c r="T95" s="44" t="str">
        <f t="shared" si="32"/>
        <v/>
      </c>
      <c r="U95" s="46"/>
      <c r="V95" s="47"/>
      <c r="W95" s="48" t="e">
        <f t="shared" si="33"/>
        <v>#VALUE!</v>
      </c>
      <c r="X95" s="49"/>
      <c r="Y95" s="44" t="e">
        <f>INDEX(VISITORS[INSECT ORDER], MATCH(X95,VISITORS[NAME USED],0))</f>
        <v>#N/A</v>
      </c>
      <c r="Z95" s="44" t="e">
        <f t="shared" si="34"/>
        <v>#N/A</v>
      </c>
      <c r="AA95" s="50" t="e">
        <f>IF(SUM(#REF!,#REF!,#REF!,#REF!,#REF!,#REF!)=S95,,"")</f>
        <v>#REF!</v>
      </c>
      <c r="AB95" s="51" t="str">
        <f t="shared" si="35"/>
        <v/>
      </c>
      <c r="AC95" s="51"/>
      <c r="AD95" s="51"/>
      <c r="AE95" s="51"/>
      <c r="AF95" s="51"/>
      <c r="AG95" s="51"/>
      <c r="AH95" s="51"/>
      <c r="AI95" s="52"/>
      <c r="AJ95" s="52"/>
      <c r="AK95" s="52"/>
      <c r="AL95" s="53"/>
      <c r="AM95" s="54"/>
      <c r="AN95" s="55" t="str">
        <f>IF(P95=1,0,"")</f>
        <v/>
      </c>
      <c r="AO95" s="56" t="str">
        <f>IF(AN95=1,AB95,"")</f>
        <v/>
      </c>
      <c r="AP95" s="55" t="str">
        <f>IF(P95=1,0,"")</f>
        <v/>
      </c>
      <c r="AQ95" s="56" t="str">
        <f>IF(AP95=1,AB95,"")</f>
        <v/>
      </c>
    </row>
    <row r="96" spans="1:43" s="3" customFormat="1" x14ac:dyDescent="0.25">
      <c r="A96" s="67">
        <f t="shared" si="25"/>
        <v>2022</v>
      </c>
      <c r="B96" s="67" t="str">
        <f t="shared" si="26"/>
        <v>May</v>
      </c>
      <c r="C96" s="68">
        <f t="shared" si="36"/>
        <v>22</v>
      </c>
      <c r="D96" s="69">
        <f t="shared" si="27"/>
        <v>10</v>
      </c>
      <c r="E96" s="70">
        <f t="shared" si="28"/>
        <v>28</v>
      </c>
      <c r="F96" s="74"/>
      <c r="G96" s="77"/>
      <c r="H96" s="63" t="e">
        <f t="shared" si="37"/>
        <v>#VALUE!</v>
      </c>
      <c r="I96" s="64">
        <f t="shared" si="39"/>
        <v>1</v>
      </c>
      <c r="J96" s="71" t="str">
        <f t="shared" si="39"/>
        <v xml:space="preserve">Tolpis </v>
      </c>
      <c r="K96" s="71" t="str">
        <f t="shared" si="39"/>
        <v>umbellata</v>
      </c>
      <c r="L96" s="72">
        <f t="shared" si="39"/>
        <v>1</v>
      </c>
      <c r="M96" s="72">
        <f t="shared" si="39"/>
        <v>0</v>
      </c>
      <c r="N96" s="66">
        <f t="shared" si="39"/>
        <v>1</v>
      </c>
      <c r="O96" s="41"/>
      <c r="P96" s="42" t="str">
        <f t="shared" si="29"/>
        <v/>
      </c>
      <c r="Q96" s="43" t="str">
        <f t="shared" si="30"/>
        <v/>
      </c>
      <c r="R96" s="44" t="e">
        <f t="shared" si="31"/>
        <v>#VALUE!</v>
      </c>
      <c r="S96" s="45" t="e">
        <f t="shared" si="24"/>
        <v>#VALUE!</v>
      </c>
      <c r="T96" s="44" t="str">
        <f t="shared" si="32"/>
        <v/>
      </c>
      <c r="U96" s="46"/>
      <c r="V96" s="47"/>
      <c r="W96" s="48" t="e">
        <f t="shared" si="33"/>
        <v>#VALUE!</v>
      </c>
      <c r="X96" s="49"/>
      <c r="Y96" s="44" t="e">
        <f>INDEX(VISITORS[INSECT ORDER], MATCH(X96,VISITORS[NAME USED],0))</f>
        <v>#N/A</v>
      </c>
      <c r="Z96" s="44" t="e">
        <f t="shared" si="34"/>
        <v>#N/A</v>
      </c>
      <c r="AA96" s="50" t="e">
        <f>IF(SUM(#REF!,#REF!,#REF!,#REF!,#REF!,#REF!)=S96,,"")</f>
        <v>#REF!</v>
      </c>
      <c r="AB96" s="51" t="str">
        <f t="shared" si="35"/>
        <v/>
      </c>
      <c r="AC96" s="51"/>
      <c r="AD96" s="51"/>
      <c r="AE96" s="51"/>
      <c r="AF96" s="51"/>
      <c r="AG96" s="51"/>
      <c r="AH96" s="51"/>
      <c r="AI96" s="52"/>
      <c r="AJ96" s="52"/>
      <c r="AK96" s="52"/>
      <c r="AL96" s="53"/>
      <c r="AM96" s="54"/>
      <c r="AN96" s="55" t="str">
        <f>IF(P96=1,0,"")</f>
        <v/>
      </c>
      <c r="AO96" s="56" t="str">
        <f>IF(AN96=1,AB96,"")</f>
        <v/>
      </c>
      <c r="AP96" s="55" t="str">
        <f>IF(P96=1,0,"")</f>
        <v/>
      </c>
      <c r="AQ96" s="56" t="str">
        <f>IF(AP96=1,AB96,"")</f>
        <v/>
      </c>
    </row>
    <row r="97" spans="1:43" s="3" customFormat="1" x14ac:dyDescent="0.25">
      <c r="A97" s="67">
        <f t="shared" si="25"/>
        <v>2022</v>
      </c>
      <c r="B97" s="67" t="str">
        <f t="shared" si="26"/>
        <v>May</v>
      </c>
      <c r="C97" s="68">
        <f t="shared" si="36"/>
        <v>22</v>
      </c>
      <c r="D97" s="69">
        <f t="shared" si="27"/>
        <v>10</v>
      </c>
      <c r="E97" s="70">
        <f t="shared" si="28"/>
        <v>29</v>
      </c>
      <c r="F97" s="74"/>
      <c r="G97" s="77"/>
      <c r="H97" s="63" t="e">
        <f t="shared" si="37"/>
        <v>#VALUE!</v>
      </c>
      <c r="I97" s="64">
        <f t="shared" si="39"/>
        <v>1</v>
      </c>
      <c r="J97" s="71" t="str">
        <f t="shared" si="39"/>
        <v xml:space="preserve">Tolpis </v>
      </c>
      <c r="K97" s="71" t="str">
        <f t="shared" si="39"/>
        <v>umbellata</v>
      </c>
      <c r="L97" s="72">
        <f t="shared" si="39"/>
        <v>1</v>
      </c>
      <c r="M97" s="72">
        <f t="shared" si="39"/>
        <v>0</v>
      </c>
      <c r="N97" s="66">
        <f t="shared" si="39"/>
        <v>1</v>
      </c>
      <c r="O97" s="41"/>
      <c r="P97" s="42" t="str">
        <f t="shared" si="29"/>
        <v/>
      </c>
      <c r="Q97" s="43" t="str">
        <f t="shared" si="30"/>
        <v/>
      </c>
      <c r="R97" s="44" t="e">
        <f t="shared" si="31"/>
        <v>#VALUE!</v>
      </c>
      <c r="S97" s="45" t="e">
        <f t="shared" si="24"/>
        <v>#VALUE!</v>
      </c>
      <c r="T97" s="44" t="str">
        <f t="shared" si="32"/>
        <v/>
      </c>
      <c r="U97" s="46"/>
      <c r="V97" s="47"/>
      <c r="W97" s="48" t="e">
        <f t="shared" si="33"/>
        <v>#VALUE!</v>
      </c>
      <c r="X97" s="49"/>
      <c r="Y97" s="44" t="e">
        <f>INDEX(VISITORS[INSECT ORDER], MATCH(X97,VISITORS[NAME USED],0))</f>
        <v>#N/A</v>
      </c>
      <c r="Z97" s="44" t="e">
        <f t="shared" si="34"/>
        <v>#N/A</v>
      </c>
      <c r="AA97" s="50" t="e">
        <f>IF(SUM(#REF!,#REF!,#REF!,#REF!,#REF!,#REF!)=S97,,"")</f>
        <v>#REF!</v>
      </c>
      <c r="AB97" s="51" t="str">
        <f t="shared" si="35"/>
        <v/>
      </c>
      <c r="AC97" s="51"/>
      <c r="AD97" s="51"/>
      <c r="AE97" s="51"/>
      <c r="AF97" s="51"/>
      <c r="AG97" s="51"/>
      <c r="AH97" s="51"/>
      <c r="AI97" s="52"/>
      <c r="AJ97" s="52"/>
      <c r="AK97" s="52"/>
      <c r="AL97" s="53"/>
      <c r="AM97" s="54"/>
      <c r="AN97" s="55" t="str">
        <f>IF(P97=1,0,"")</f>
        <v/>
      </c>
      <c r="AO97" s="56" t="str">
        <f>IF(AN97=1,AB97,"")</f>
        <v/>
      </c>
      <c r="AP97" s="55" t="str">
        <f>IF(P97=1,0,"")</f>
        <v/>
      </c>
      <c r="AQ97" s="56" t="str">
        <f>IF(AP97=1,AB97,"")</f>
        <v/>
      </c>
    </row>
    <row r="98" spans="1:43" s="3" customFormat="1" x14ac:dyDescent="0.25">
      <c r="A98" s="67">
        <f t="shared" si="25"/>
        <v>2022</v>
      </c>
      <c r="B98" s="67" t="str">
        <f t="shared" si="26"/>
        <v>May</v>
      </c>
      <c r="C98" s="68">
        <f t="shared" si="36"/>
        <v>22</v>
      </c>
      <c r="D98" s="69">
        <f t="shared" si="27"/>
        <v>10</v>
      </c>
      <c r="E98" s="70">
        <f t="shared" si="28"/>
        <v>30</v>
      </c>
      <c r="F98" s="74"/>
      <c r="G98" s="77"/>
      <c r="H98" s="63" t="e">
        <f t="shared" si="37"/>
        <v>#VALUE!</v>
      </c>
      <c r="I98" s="64">
        <f t="shared" si="39"/>
        <v>1</v>
      </c>
      <c r="J98" s="71" t="str">
        <f t="shared" si="39"/>
        <v xml:space="preserve">Tolpis </v>
      </c>
      <c r="K98" s="71" t="str">
        <f t="shared" si="39"/>
        <v>umbellata</v>
      </c>
      <c r="L98" s="72">
        <f t="shared" si="39"/>
        <v>1</v>
      </c>
      <c r="M98" s="72">
        <f t="shared" si="39"/>
        <v>0</v>
      </c>
      <c r="N98" s="66">
        <f t="shared" si="39"/>
        <v>1</v>
      </c>
      <c r="O98" s="41"/>
      <c r="P98" s="42" t="str">
        <f t="shared" si="29"/>
        <v/>
      </c>
      <c r="Q98" s="43" t="str">
        <f t="shared" si="30"/>
        <v/>
      </c>
      <c r="R98" s="44" t="e">
        <f t="shared" si="31"/>
        <v>#VALUE!</v>
      </c>
      <c r="S98" s="45" t="e">
        <f t="shared" si="24"/>
        <v>#VALUE!</v>
      </c>
      <c r="T98" s="44" t="str">
        <f t="shared" si="32"/>
        <v/>
      </c>
      <c r="U98" s="46"/>
      <c r="V98" s="47"/>
      <c r="W98" s="48" t="e">
        <f t="shared" si="33"/>
        <v>#VALUE!</v>
      </c>
      <c r="X98" s="49"/>
      <c r="Y98" s="44" t="e">
        <f>INDEX(VISITORS[INSECT ORDER], MATCH(X98,VISITORS[NAME USED],0))</f>
        <v>#N/A</v>
      </c>
      <c r="Z98" s="44" t="e">
        <f t="shared" si="34"/>
        <v>#N/A</v>
      </c>
      <c r="AA98" s="50" t="e">
        <f>IF(SUM(#REF!,#REF!,#REF!,#REF!,#REF!,#REF!)=S98,,"")</f>
        <v>#REF!</v>
      </c>
      <c r="AB98" s="51" t="str">
        <f t="shared" si="35"/>
        <v/>
      </c>
      <c r="AC98" s="51"/>
      <c r="AD98" s="51"/>
      <c r="AE98" s="51"/>
      <c r="AF98" s="51"/>
      <c r="AG98" s="51"/>
      <c r="AH98" s="51"/>
      <c r="AI98" s="52"/>
      <c r="AJ98" s="52"/>
      <c r="AK98" s="52"/>
      <c r="AL98" s="53"/>
      <c r="AM98" s="54"/>
      <c r="AN98" s="55" t="str">
        <f>IF(P98=1,0,"")</f>
        <v/>
      </c>
      <c r="AO98" s="56" t="str">
        <f>IF(AN98=1,AB98,"")</f>
        <v/>
      </c>
      <c r="AP98" s="55" t="str">
        <f>IF(P98=1,0,"")</f>
        <v/>
      </c>
      <c r="AQ98" s="56" t="str">
        <f>IF(AP98=1,AB98,"")</f>
        <v/>
      </c>
    </row>
    <row r="99" spans="1:43" s="3" customFormat="1" x14ac:dyDescent="0.25">
      <c r="A99" s="67">
        <f t="shared" si="25"/>
        <v>2022</v>
      </c>
      <c r="B99" s="67" t="str">
        <f t="shared" si="26"/>
        <v>May</v>
      </c>
      <c r="C99" s="68">
        <f t="shared" si="36"/>
        <v>22</v>
      </c>
      <c r="D99" s="69">
        <f t="shared" si="27"/>
        <v>10</v>
      </c>
      <c r="E99" s="70">
        <f t="shared" si="28"/>
        <v>31</v>
      </c>
      <c r="F99" s="74"/>
      <c r="G99" s="77"/>
      <c r="H99" s="63" t="e">
        <f t="shared" si="37"/>
        <v>#VALUE!</v>
      </c>
      <c r="I99" s="64">
        <f t="shared" si="39"/>
        <v>1</v>
      </c>
      <c r="J99" s="71" t="str">
        <f t="shared" si="39"/>
        <v xml:space="preserve">Tolpis </v>
      </c>
      <c r="K99" s="71" t="str">
        <f t="shared" si="39"/>
        <v>umbellata</v>
      </c>
      <c r="L99" s="72">
        <f t="shared" si="39"/>
        <v>1</v>
      </c>
      <c r="M99" s="72">
        <f t="shared" si="39"/>
        <v>0</v>
      </c>
      <c r="N99" s="66">
        <f t="shared" si="39"/>
        <v>1</v>
      </c>
      <c r="O99" s="41"/>
      <c r="P99" s="42" t="str">
        <f t="shared" si="29"/>
        <v/>
      </c>
      <c r="Q99" s="43" t="str">
        <f t="shared" si="30"/>
        <v/>
      </c>
      <c r="R99" s="44" t="e">
        <f t="shared" si="31"/>
        <v>#VALUE!</v>
      </c>
      <c r="S99" s="45" t="e">
        <f t="shared" si="24"/>
        <v>#VALUE!</v>
      </c>
      <c r="T99" s="44" t="str">
        <f t="shared" si="32"/>
        <v/>
      </c>
      <c r="U99" s="46"/>
      <c r="V99" s="47"/>
      <c r="W99" s="48" t="e">
        <f t="shared" si="33"/>
        <v>#VALUE!</v>
      </c>
      <c r="X99" s="49"/>
      <c r="Y99" s="44" t="e">
        <f>INDEX(VISITORS[INSECT ORDER], MATCH(X99,VISITORS[NAME USED],0))</f>
        <v>#N/A</v>
      </c>
      <c r="Z99" s="44" t="e">
        <f t="shared" si="34"/>
        <v>#N/A</v>
      </c>
      <c r="AA99" s="50" t="e">
        <f>IF(SUM(#REF!,#REF!,#REF!,#REF!,#REF!,#REF!)=S99,,"")</f>
        <v>#REF!</v>
      </c>
      <c r="AB99" s="51" t="str">
        <f t="shared" si="35"/>
        <v/>
      </c>
      <c r="AC99" s="51"/>
      <c r="AD99" s="51"/>
      <c r="AE99" s="51"/>
      <c r="AF99" s="51"/>
      <c r="AG99" s="51"/>
      <c r="AH99" s="51"/>
      <c r="AI99" s="52"/>
      <c r="AJ99" s="52"/>
      <c r="AK99" s="52"/>
      <c r="AL99" s="53"/>
      <c r="AM99" s="54"/>
      <c r="AN99" s="55" t="str">
        <f>IF(P99=1,0,"")</f>
        <v/>
      </c>
      <c r="AO99" s="56" t="str">
        <f>IF(AN99=1,AB99,"")</f>
        <v/>
      </c>
      <c r="AP99" s="55" t="str">
        <f>IF(P99=1,0,"")</f>
        <v/>
      </c>
      <c r="AQ99" s="56" t="str">
        <f>IF(AP99=1,AB99,"")</f>
        <v/>
      </c>
    </row>
    <row r="100" spans="1:43" s="3" customFormat="1" x14ac:dyDescent="0.25">
      <c r="A100" s="67">
        <f t="shared" si="25"/>
        <v>2022</v>
      </c>
      <c r="B100" s="67" t="str">
        <f t="shared" si="26"/>
        <v>May</v>
      </c>
      <c r="C100" s="68">
        <f t="shared" si="36"/>
        <v>22</v>
      </c>
      <c r="D100" s="69">
        <f t="shared" si="27"/>
        <v>10</v>
      </c>
      <c r="E100" s="70">
        <f t="shared" si="28"/>
        <v>32</v>
      </c>
      <c r="F100" s="74"/>
      <c r="G100" s="77"/>
      <c r="H100" s="63" t="e">
        <f t="shared" si="37"/>
        <v>#VALUE!</v>
      </c>
      <c r="I100" s="64">
        <f t="shared" si="39"/>
        <v>1</v>
      </c>
      <c r="J100" s="71" t="str">
        <f t="shared" si="39"/>
        <v xml:space="preserve">Tolpis </v>
      </c>
      <c r="K100" s="71" t="str">
        <f t="shared" si="39"/>
        <v>umbellata</v>
      </c>
      <c r="L100" s="72">
        <f t="shared" si="39"/>
        <v>1</v>
      </c>
      <c r="M100" s="72">
        <f t="shared" si="39"/>
        <v>0</v>
      </c>
      <c r="N100" s="66">
        <f t="shared" si="39"/>
        <v>1</v>
      </c>
      <c r="O100" s="41"/>
      <c r="P100" s="42" t="str">
        <f t="shared" si="29"/>
        <v/>
      </c>
      <c r="Q100" s="43" t="str">
        <f t="shared" si="30"/>
        <v/>
      </c>
      <c r="R100" s="44" t="e">
        <f t="shared" si="31"/>
        <v>#VALUE!</v>
      </c>
      <c r="S100" s="45" t="e">
        <f t="shared" si="24"/>
        <v>#VALUE!</v>
      </c>
      <c r="T100" s="44" t="str">
        <f t="shared" si="32"/>
        <v/>
      </c>
      <c r="U100" s="46"/>
      <c r="V100" s="47"/>
      <c r="W100" s="48" t="e">
        <f t="shared" si="33"/>
        <v>#VALUE!</v>
      </c>
      <c r="X100" s="49"/>
      <c r="Y100" s="44" t="e">
        <f>INDEX(VISITORS[INSECT ORDER], MATCH(X100,VISITORS[NAME USED],0))</f>
        <v>#N/A</v>
      </c>
      <c r="Z100" s="44" t="e">
        <f t="shared" si="34"/>
        <v>#N/A</v>
      </c>
      <c r="AA100" s="50" t="e">
        <f>IF(SUM(#REF!,#REF!,#REF!,#REF!,#REF!,#REF!)=S100,,"")</f>
        <v>#REF!</v>
      </c>
      <c r="AB100" s="51" t="str">
        <f t="shared" si="35"/>
        <v/>
      </c>
      <c r="AC100" s="51"/>
      <c r="AD100" s="51"/>
      <c r="AE100" s="51"/>
      <c r="AF100" s="51"/>
      <c r="AG100" s="51"/>
      <c r="AH100" s="51"/>
      <c r="AI100" s="52"/>
      <c r="AJ100" s="52"/>
      <c r="AK100" s="52"/>
      <c r="AL100" s="53"/>
      <c r="AM100" s="54"/>
      <c r="AN100" s="55" t="str">
        <f>IF(P100=1,0,"")</f>
        <v/>
      </c>
      <c r="AO100" s="56" t="str">
        <f>IF(AN100=1,AB100,"")</f>
        <v/>
      </c>
      <c r="AP100" s="55" t="str">
        <f>IF(P100=1,0,"")</f>
        <v/>
      </c>
      <c r="AQ100" s="56" t="str">
        <f>IF(AP100=1,AB100,"")</f>
        <v/>
      </c>
    </row>
    <row r="101" spans="1:43" s="3" customFormat="1" x14ac:dyDescent="0.25">
      <c r="A101" s="67">
        <f t="shared" si="25"/>
        <v>2022</v>
      </c>
      <c r="B101" s="67" t="str">
        <f t="shared" si="26"/>
        <v>May</v>
      </c>
      <c r="C101" s="68">
        <f t="shared" si="36"/>
        <v>22</v>
      </c>
      <c r="D101" s="69">
        <f t="shared" si="27"/>
        <v>10</v>
      </c>
      <c r="E101" s="70">
        <f t="shared" si="28"/>
        <v>33</v>
      </c>
      <c r="F101" s="74"/>
      <c r="G101" s="77"/>
      <c r="H101" s="63" t="e">
        <f t="shared" si="37"/>
        <v>#VALUE!</v>
      </c>
      <c r="I101" s="64">
        <f t="shared" ref="I101:N116" si="40">I100</f>
        <v>1</v>
      </c>
      <c r="J101" s="71" t="str">
        <f t="shared" si="40"/>
        <v xml:space="preserve">Tolpis </v>
      </c>
      <c r="K101" s="71" t="str">
        <f t="shared" si="40"/>
        <v>umbellata</v>
      </c>
      <c r="L101" s="72">
        <f t="shared" si="40"/>
        <v>1</v>
      </c>
      <c r="M101" s="72">
        <f t="shared" si="40"/>
        <v>0</v>
      </c>
      <c r="N101" s="66">
        <f t="shared" si="40"/>
        <v>1</v>
      </c>
      <c r="O101" s="41"/>
      <c r="P101" s="42" t="str">
        <f t="shared" si="29"/>
        <v/>
      </c>
      <c r="Q101" s="43" t="str">
        <f t="shared" si="30"/>
        <v/>
      </c>
      <c r="R101" s="44" t="e">
        <f t="shared" si="31"/>
        <v>#VALUE!</v>
      </c>
      <c r="S101" s="45" t="e">
        <f t="shared" si="24"/>
        <v>#VALUE!</v>
      </c>
      <c r="T101" s="44" t="str">
        <f t="shared" si="32"/>
        <v/>
      </c>
      <c r="U101" s="46"/>
      <c r="V101" s="47"/>
      <c r="W101" s="48" t="e">
        <f t="shared" si="33"/>
        <v>#VALUE!</v>
      </c>
      <c r="X101" s="49"/>
      <c r="Y101" s="44" t="e">
        <f>INDEX(VISITORS[INSECT ORDER], MATCH(X101,VISITORS[NAME USED],0))</f>
        <v>#N/A</v>
      </c>
      <c r="Z101" s="44" t="e">
        <f t="shared" si="34"/>
        <v>#N/A</v>
      </c>
      <c r="AA101" s="50" t="e">
        <f>IF(SUM(#REF!,#REF!,#REF!,#REF!,#REF!,#REF!)=S101,,"")</f>
        <v>#REF!</v>
      </c>
      <c r="AB101" s="51" t="str">
        <f t="shared" si="35"/>
        <v/>
      </c>
      <c r="AC101" s="51"/>
      <c r="AD101" s="51"/>
      <c r="AE101" s="51"/>
      <c r="AF101" s="51"/>
      <c r="AG101" s="51"/>
      <c r="AH101" s="51"/>
      <c r="AI101" s="52"/>
      <c r="AJ101" s="52"/>
      <c r="AK101" s="52"/>
      <c r="AL101" s="53"/>
      <c r="AM101" s="54"/>
      <c r="AN101" s="55" t="str">
        <f>IF(P101=1,0,"")</f>
        <v/>
      </c>
      <c r="AO101" s="56" t="str">
        <f>IF(AN101=1,AB101,"")</f>
        <v/>
      </c>
      <c r="AP101" s="55" t="str">
        <f>IF(P101=1,0,"")</f>
        <v/>
      </c>
      <c r="AQ101" s="56" t="str">
        <f>IF(AP101=1,AB101,"")</f>
        <v/>
      </c>
    </row>
    <row r="102" spans="1:43" s="3" customFormat="1" x14ac:dyDescent="0.25">
      <c r="A102" s="67">
        <f t="shared" si="25"/>
        <v>2022</v>
      </c>
      <c r="B102" s="67" t="str">
        <f t="shared" si="26"/>
        <v>May</v>
      </c>
      <c r="C102" s="68">
        <f t="shared" si="36"/>
        <v>22</v>
      </c>
      <c r="D102" s="69">
        <f t="shared" si="27"/>
        <v>10</v>
      </c>
      <c r="E102" s="70">
        <f t="shared" si="28"/>
        <v>34</v>
      </c>
      <c r="F102" s="74"/>
      <c r="G102" s="77"/>
      <c r="H102" s="63" t="e">
        <f t="shared" si="37"/>
        <v>#VALUE!</v>
      </c>
      <c r="I102" s="64">
        <f t="shared" si="40"/>
        <v>1</v>
      </c>
      <c r="J102" s="71" t="str">
        <f t="shared" si="40"/>
        <v xml:space="preserve">Tolpis </v>
      </c>
      <c r="K102" s="71" t="str">
        <f t="shared" si="40"/>
        <v>umbellata</v>
      </c>
      <c r="L102" s="72">
        <f t="shared" si="40"/>
        <v>1</v>
      </c>
      <c r="M102" s="72">
        <f t="shared" si="40"/>
        <v>0</v>
      </c>
      <c r="N102" s="66">
        <f t="shared" si="40"/>
        <v>1</v>
      </c>
      <c r="O102" s="41"/>
      <c r="P102" s="42" t="str">
        <f t="shared" si="29"/>
        <v/>
      </c>
      <c r="Q102" s="43" t="str">
        <f t="shared" si="30"/>
        <v/>
      </c>
      <c r="R102" s="44" t="e">
        <f t="shared" si="31"/>
        <v>#VALUE!</v>
      </c>
      <c r="S102" s="45" t="e">
        <f t="shared" si="24"/>
        <v>#VALUE!</v>
      </c>
      <c r="T102" s="44" t="str">
        <f t="shared" si="32"/>
        <v/>
      </c>
      <c r="U102" s="46"/>
      <c r="V102" s="47"/>
      <c r="W102" s="48" t="e">
        <f t="shared" si="33"/>
        <v>#VALUE!</v>
      </c>
      <c r="X102" s="49"/>
      <c r="Y102" s="44" t="e">
        <f>INDEX(VISITORS[INSECT ORDER], MATCH(X102,VISITORS[NAME USED],0))</f>
        <v>#N/A</v>
      </c>
      <c r="Z102" s="44" t="e">
        <f t="shared" si="34"/>
        <v>#N/A</v>
      </c>
      <c r="AA102" s="50" t="e">
        <f>IF(SUM(#REF!,#REF!,#REF!,#REF!,#REF!,#REF!)=S102,,"")</f>
        <v>#REF!</v>
      </c>
      <c r="AB102" s="51" t="str">
        <f t="shared" si="35"/>
        <v/>
      </c>
      <c r="AC102" s="51"/>
      <c r="AD102" s="51"/>
      <c r="AE102" s="51"/>
      <c r="AF102" s="51"/>
      <c r="AG102" s="51"/>
      <c r="AH102" s="51"/>
      <c r="AI102" s="52"/>
      <c r="AJ102" s="52"/>
      <c r="AK102" s="52"/>
      <c r="AL102" s="53"/>
      <c r="AM102" s="54"/>
      <c r="AN102" s="55" t="str">
        <f>IF(P102=1,0,"")</f>
        <v/>
      </c>
      <c r="AO102" s="56" t="str">
        <f>IF(AN102=1,AB102,"")</f>
        <v/>
      </c>
      <c r="AP102" s="55" t="str">
        <f>IF(P102=1,0,"")</f>
        <v/>
      </c>
      <c r="AQ102" s="56" t="str">
        <f>IF(AP102=1,AB102,"")</f>
        <v/>
      </c>
    </row>
    <row r="103" spans="1:43" s="3" customFormat="1" x14ac:dyDescent="0.25">
      <c r="A103" s="67">
        <f t="shared" si="25"/>
        <v>2022</v>
      </c>
      <c r="B103" s="67" t="str">
        <f t="shared" si="26"/>
        <v>May</v>
      </c>
      <c r="C103" s="68">
        <f t="shared" si="36"/>
        <v>22</v>
      </c>
      <c r="D103" s="69">
        <f t="shared" si="27"/>
        <v>10</v>
      </c>
      <c r="E103" s="70">
        <f t="shared" si="28"/>
        <v>35</v>
      </c>
      <c r="F103" s="74"/>
      <c r="G103" s="77"/>
      <c r="H103" s="63" t="e">
        <f t="shared" si="37"/>
        <v>#VALUE!</v>
      </c>
      <c r="I103" s="64">
        <f t="shared" si="40"/>
        <v>1</v>
      </c>
      <c r="J103" s="71" t="str">
        <f t="shared" si="40"/>
        <v xml:space="preserve">Tolpis </v>
      </c>
      <c r="K103" s="71" t="str">
        <f t="shared" si="40"/>
        <v>umbellata</v>
      </c>
      <c r="L103" s="72">
        <f t="shared" si="40"/>
        <v>1</v>
      </c>
      <c r="M103" s="72">
        <f t="shared" si="40"/>
        <v>0</v>
      </c>
      <c r="N103" s="66">
        <f t="shared" si="40"/>
        <v>1</v>
      </c>
      <c r="O103" s="41"/>
      <c r="P103" s="42" t="str">
        <f t="shared" si="29"/>
        <v/>
      </c>
      <c r="Q103" s="43" t="str">
        <f t="shared" si="30"/>
        <v/>
      </c>
      <c r="R103" s="44" t="e">
        <f t="shared" si="31"/>
        <v>#VALUE!</v>
      </c>
      <c r="S103" s="45" t="e">
        <f t="shared" si="24"/>
        <v>#VALUE!</v>
      </c>
      <c r="T103" s="44" t="str">
        <f t="shared" si="32"/>
        <v/>
      </c>
      <c r="U103" s="46"/>
      <c r="V103" s="47"/>
      <c r="W103" s="48" t="e">
        <f t="shared" si="33"/>
        <v>#VALUE!</v>
      </c>
      <c r="X103" s="49"/>
      <c r="Y103" s="44" t="e">
        <f>INDEX(VISITORS[INSECT ORDER], MATCH(X103,VISITORS[NAME USED],0))</f>
        <v>#N/A</v>
      </c>
      <c r="Z103" s="44" t="e">
        <f t="shared" si="34"/>
        <v>#N/A</v>
      </c>
      <c r="AA103" s="50" t="e">
        <f>IF(SUM(#REF!,#REF!,#REF!,#REF!,#REF!,#REF!)=S103,,"")</f>
        <v>#REF!</v>
      </c>
      <c r="AB103" s="51" t="str">
        <f t="shared" si="35"/>
        <v/>
      </c>
      <c r="AC103" s="51"/>
      <c r="AD103" s="51"/>
      <c r="AE103" s="51"/>
      <c r="AF103" s="51"/>
      <c r="AG103" s="51"/>
      <c r="AH103" s="51"/>
      <c r="AI103" s="52"/>
      <c r="AJ103" s="52"/>
      <c r="AK103" s="52"/>
      <c r="AL103" s="53"/>
      <c r="AM103" s="54"/>
      <c r="AN103" s="55" t="str">
        <f>IF(P103=1,0,"")</f>
        <v/>
      </c>
      <c r="AO103" s="56" t="str">
        <f>IF(AN103=1,AB103,"")</f>
        <v/>
      </c>
      <c r="AP103" s="55" t="str">
        <f>IF(P103=1,0,"")</f>
        <v/>
      </c>
      <c r="AQ103" s="56" t="str">
        <f>IF(AP103=1,AB103,"")</f>
        <v/>
      </c>
    </row>
    <row r="104" spans="1:43" s="3" customFormat="1" x14ac:dyDescent="0.25">
      <c r="A104" s="67">
        <f t="shared" si="25"/>
        <v>2022</v>
      </c>
      <c r="B104" s="67" t="str">
        <f t="shared" si="26"/>
        <v>May</v>
      </c>
      <c r="C104" s="68">
        <f t="shared" si="36"/>
        <v>22</v>
      </c>
      <c r="D104" s="69">
        <f t="shared" si="27"/>
        <v>10</v>
      </c>
      <c r="E104" s="70">
        <f t="shared" si="28"/>
        <v>36</v>
      </c>
      <c r="F104" s="74"/>
      <c r="G104" s="77"/>
      <c r="H104" s="63" t="e">
        <f t="shared" si="37"/>
        <v>#VALUE!</v>
      </c>
      <c r="I104" s="64">
        <f t="shared" si="40"/>
        <v>1</v>
      </c>
      <c r="J104" s="71" t="str">
        <f t="shared" si="40"/>
        <v xml:space="preserve">Tolpis </v>
      </c>
      <c r="K104" s="71" t="str">
        <f t="shared" si="40"/>
        <v>umbellata</v>
      </c>
      <c r="L104" s="72">
        <f t="shared" si="40"/>
        <v>1</v>
      </c>
      <c r="M104" s="72">
        <f t="shared" si="40"/>
        <v>0</v>
      </c>
      <c r="N104" s="66">
        <f t="shared" si="40"/>
        <v>1</v>
      </c>
      <c r="O104" s="41"/>
      <c r="P104" s="42" t="str">
        <f t="shared" si="29"/>
        <v/>
      </c>
      <c r="Q104" s="43" t="str">
        <f t="shared" si="30"/>
        <v/>
      </c>
      <c r="R104" s="44" t="e">
        <f t="shared" si="31"/>
        <v>#VALUE!</v>
      </c>
      <c r="S104" s="45" t="e">
        <f t="shared" si="24"/>
        <v>#VALUE!</v>
      </c>
      <c r="T104" s="44" t="str">
        <f t="shared" si="32"/>
        <v/>
      </c>
      <c r="U104" s="46"/>
      <c r="V104" s="47"/>
      <c r="W104" s="48" t="e">
        <f t="shared" si="33"/>
        <v>#VALUE!</v>
      </c>
      <c r="X104" s="49"/>
      <c r="Y104" s="44" t="e">
        <f>INDEX(VISITORS[INSECT ORDER], MATCH(X104,VISITORS[NAME USED],0))</f>
        <v>#N/A</v>
      </c>
      <c r="Z104" s="44" t="e">
        <f t="shared" si="34"/>
        <v>#N/A</v>
      </c>
      <c r="AA104" s="50" t="e">
        <f>IF(SUM(#REF!,#REF!,#REF!,#REF!,#REF!,#REF!)=S104,,"")</f>
        <v>#REF!</v>
      </c>
      <c r="AB104" s="51" t="str">
        <f t="shared" si="35"/>
        <v/>
      </c>
      <c r="AC104" s="51"/>
      <c r="AD104" s="51"/>
      <c r="AE104" s="51"/>
      <c r="AF104" s="51"/>
      <c r="AG104" s="51"/>
      <c r="AH104" s="51"/>
      <c r="AI104" s="52"/>
      <c r="AJ104" s="52"/>
      <c r="AK104" s="52"/>
      <c r="AL104" s="53"/>
      <c r="AM104" s="54"/>
      <c r="AN104" s="55" t="str">
        <f>IF(P104=1,0,"")</f>
        <v/>
      </c>
      <c r="AO104" s="56" t="str">
        <f>IF(AN104=1,AB104,"")</f>
        <v/>
      </c>
      <c r="AP104" s="55" t="str">
        <f>IF(P104=1,0,"")</f>
        <v/>
      </c>
      <c r="AQ104" s="56" t="str">
        <f>IF(AP104=1,AB104,"")</f>
        <v/>
      </c>
    </row>
    <row r="105" spans="1:43" s="3" customFormat="1" x14ac:dyDescent="0.25">
      <c r="A105" s="67">
        <f t="shared" si="25"/>
        <v>2022</v>
      </c>
      <c r="B105" s="67" t="str">
        <f t="shared" si="26"/>
        <v>May</v>
      </c>
      <c r="C105" s="68">
        <f t="shared" si="36"/>
        <v>22</v>
      </c>
      <c r="D105" s="69">
        <f t="shared" si="27"/>
        <v>10</v>
      </c>
      <c r="E105" s="70">
        <f t="shared" si="28"/>
        <v>37</v>
      </c>
      <c r="F105" s="74"/>
      <c r="G105" s="77"/>
      <c r="H105" s="63" t="e">
        <f t="shared" si="37"/>
        <v>#VALUE!</v>
      </c>
      <c r="I105" s="64">
        <f t="shared" si="40"/>
        <v>1</v>
      </c>
      <c r="J105" s="71" t="str">
        <f t="shared" si="40"/>
        <v xml:space="preserve">Tolpis </v>
      </c>
      <c r="K105" s="71" t="str">
        <f t="shared" si="40"/>
        <v>umbellata</v>
      </c>
      <c r="L105" s="72">
        <f t="shared" si="40"/>
        <v>1</v>
      </c>
      <c r="M105" s="72">
        <f t="shared" si="40"/>
        <v>0</v>
      </c>
      <c r="N105" s="66">
        <f t="shared" si="40"/>
        <v>1</v>
      </c>
      <c r="O105" s="41"/>
      <c r="P105" s="42" t="str">
        <f t="shared" si="29"/>
        <v/>
      </c>
      <c r="Q105" s="43" t="str">
        <f t="shared" si="30"/>
        <v/>
      </c>
      <c r="R105" s="44" t="e">
        <f t="shared" si="31"/>
        <v>#VALUE!</v>
      </c>
      <c r="S105" s="45" t="e">
        <f t="shared" si="24"/>
        <v>#VALUE!</v>
      </c>
      <c r="T105" s="44" t="str">
        <f t="shared" si="32"/>
        <v/>
      </c>
      <c r="U105" s="46"/>
      <c r="V105" s="47"/>
      <c r="W105" s="48" t="e">
        <f t="shared" si="33"/>
        <v>#VALUE!</v>
      </c>
      <c r="X105" s="49"/>
      <c r="Y105" s="44" t="e">
        <f>INDEX(VISITORS[INSECT ORDER], MATCH(X105,VISITORS[NAME USED],0))</f>
        <v>#N/A</v>
      </c>
      <c r="Z105" s="44" t="e">
        <f t="shared" si="34"/>
        <v>#N/A</v>
      </c>
      <c r="AA105" s="50" t="e">
        <f>IF(SUM(#REF!,#REF!,#REF!,#REF!,#REF!,#REF!)=S105,,"")</f>
        <v>#REF!</v>
      </c>
      <c r="AB105" s="51" t="str">
        <f t="shared" si="35"/>
        <v/>
      </c>
      <c r="AC105" s="51"/>
      <c r="AD105" s="51"/>
      <c r="AE105" s="51"/>
      <c r="AF105" s="51"/>
      <c r="AG105" s="51"/>
      <c r="AH105" s="51"/>
      <c r="AI105" s="52"/>
      <c r="AJ105" s="52"/>
      <c r="AK105" s="52"/>
      <c r="AL105" s="53"/>
      <c r="AM105" s="54"/>
      <c r="AN105" s="55" t="str">
        <f>IF(P105=1,0,"")</f>
        <v/>
      </c>
      <c r="AO105" s="56" t="str">
        <f>IF(AN105=1,AB105,"")</f>
        <v/>
      </c>
      <c r="AP105" s="55" t="str">
        <f>IF(P105=1,0,"")</f>
        <v/>
      </c>
      <c r="AQ105" s="56" t="str">
        <f>IF(AP105=1,AB105,"")</f>
        <v/>
      </c>
    </row>
    <row r="106" spans="1:43" s="3" customFormat="1" x14ac:dyDescent="0.25">
      <c r="A106" s="67">
        <f t="shared" si="25"/>
        <v>2022</v>
      </c>
      <c r="B106" s="67" t="str">
        <f t="shared" si="26"/>
        <v>May</v>
      </c>
      <c r="C106" s="68">
        <f t="shared" si="36"/>
        <v>22</v>
      </c>
      <c r="D106" s="69">
        <f t="shared" si="27"/>
        <v>10</v>
      </c>
      <c r="E106" s="70">
        <f t="shared" si="28"/>
        <v>38</v>
      </c>
      <c r="F106" s="74"/>
      <c r="G106" s="77"/>
      <c r="H106" s="63" t="e">
        <f t="shared" si="37"/>
        <v>#VALUE!</v>
      </c>
      <c r="I106" s="64">
        <f t="shared" si="40"/>
        <v>1</v>
      </c>
      <c r="J106" s="71" t="str">
        <f t="shared" si="40"/>
        <v xml:space="preserve">Tolpis </v>
      </c>
      <c r="K106" s="71" t="str">
        <f t="shared" si="40"/>
        <v>umbellata</v>
      </c>
      <c r="L106" s="72">
        <f t="shared" si="40"/>
        <v>1</v>
      </c>
      <c r="M106" s="72">
        <f t="shared" si="40"/>
        <v>0</v>
      </c>
      <c r="N106" s="66">
        <f t="shared" si="40"/>
        <v>1</v>
      </c>
      <c r="O106" s="41"/>
      <c r="P106" s="42" t="str">
        <f t="shared" si="29"/>
        <v/>
      </c>
      <c r="Q106" s="43" t="str">
        <f t="shared" si="30"/>
        <v/>
      </c>
      <c r="R106" s="44" t="e">
        <f t="shared" si="31"/>
        <v>#VALUE!</v>
      </c>
      <c r="S106" s="45" t="e">
        <f t="shared" si="24"/>
        <v>#VALUE!</v>
      </c>
      <c r="T106" s="44" t="str">
        <f t="shared" si="32"/>
        <v/>
      </c>
      <c r="U106" s="46"/>
      <c r="V106" s="47"/>
      <c r="W106" s="48" t="e">
        <f t="shared" si="33"/>
        <v>#VALUE!</v>
      </c>
      <c r="X106" s="49"/>
      <c r="Y106" s="44" t="e">
        <f>INDEX(VISITORS[INSECT ORDER], MATCH(X106,VISITORS[NAME USED],0))</f>
        <v>#N/A</v>
      </c>
      <c r="Z106" s="44" t="e">
        <f t="shared" si="34"/>
        <v>#N/A</v>
      </c>
      <c r="AA106" s="50" t="e">
        <f>IF(SUM(#REF!,#REF!,#REF!,#REF!,#REF!,#REF!)=S106,,"")</f>
        <v>#REF!</v>
      </c>
      <c r="AB106" s="51" t="str">
        <f t="shared" si="35"/>
        <v/>
      </c>
      <c r="AC106" s="51"/>
      <c r="AD106" s="51"/>
      <c r="AE106" s="51"/>
      <c r="AF106" s="51"/>
      <c r="AG106" s="51"/>
      <c r="AH106" s="51"/>
      <c r="AI106" s="52"/>
      <c r="AJ106" s="52"/>
      <c r="AK106" s="52"/>
      <c r="AL106" s="53"/>
      <c r="AM106" s="54"/>
      <c r="AN106" s="55" t="str">
        <f>IF(P106=1,0,"")</f>
        <v/>
      </c>
      <c r="AO106" s="56" t="str">
        <f>IF(AN106=1,AB106,"")</f>
        <v/>
      </c>
      <c r="AP106" s="55" t="str">
        <f>IF(P106=1,0,"")</f>
        <v/>
      </c>
      <c r="AQ106" s="56" t="str">
        <f>IF(AP106=1,AB106,"")</f>
        <v/>
      </c>
    </row>
    <row r="107" spans="1:43" s="3" customFormat="1" x14ac:dyDescent="0.25">
      <c r="A107" s="67">
        <f t="shared" si="25"/>
        <v>2022</v>
      </c>
      <c r="B107" s="67" t="str">
        <f t="shared" si="26"/>
        <v>May</v>
      </c>
      <c r="C107" s="68">
        <f t="shared" si="36"/>
        <v>22</v>
      </c>
      <c r="D107" s="69">
        <f t="shared" si="27"/>
        <v>10</v>
      </c>
      <c r="E107" s="70">
        <f t="shared" si="28"/>
        <v>39</v>
      </c>
      <c r="F107" s="74"/>
      <c r="G107" s="77"/>
      <c r="H107" s="63" t="e">
        <f t="shared" si="37"/>
        <v>#VALUE!</v>
      </c>
      <c r="I107" s="64">
        <f t="shared" si="40"/>
        <v>1</v>
      </c>
      <c r="J107" s="71" t="str">
        <f t="shared" si="40"/>
        <v xml:space="preserve">Tolpis </v>
      </c>
      <c r="K107" s="71" t="str">
        <f t="shared" si="40"/>
        <v>umbellata</v>
      </c>
      <c r="L107" s="72">
        <f t="shared" si="40"/>
        <v>1</v>
      </c>
      <c r="M107" s="72">
        <f t="shared" si="40"/>
        <v>0</v>
      </c>
      <c r="N107" s="66">
        <f t="shared" si="40"/>
        <v>1</v>
      </c>
      <c r="O107" s="41"/>
      <c r="P107" s="42" t="str">
        <f t="shared" si="29"/>
        <v/>
      </c>
      <c r="Q107" s="43" t="str">
        <f t="shared" si="30"/>
        <v/>
      </c>
      <c r="R107" s="44" t="e">
        <f t="shared" si="31"/>
        <v>#VALUE!</v>
      </c>
      <c r="S107" s="45" t="e">
        <f t="shared" si="24"/>
        <v>#VALUE!</v>
      </c>
      <c r="T107" s="44" t="str">
        <f t="shared" si="32"/>
        <v/>
      </c>
      <c r="U107" s="46"/>
      <c r="V107" s="47"/>
      <c r="W107" s="48" t="e">
        <f t="shared" si="33"/>
        <v>#VALUE!</v>
      </c>
      <c r="X107" s="49"/>
      <c r="Y107" s="44" t="e">
        <f>INDEX(VISITORS[INSECT ORDER], MATCH(X107,VISITORS[NAME USED],0))</f>
        <v>#N/A</v>
      </c>
      <c r="Z107" s="44" t="e">
        <f t="shared" si="34"/>
        <v>#N/A</v>
      </c>
      <c r="AA107" s="50" t="e">
        <f>IF(SUM(#REF!,#REF!,#REF!,#REF!,#REF!,#REF!)=S107,,"")</f>
        <v>#REF!</v>
      </c>
      <c r="AB107" s="51" t="str">
        <f t="shared" si="35"/>
        <v/>
      </c>
      <c r="AC107" s="51"/>
      <c r="AD107" s="51"/>
      <c r="AE107" s="51"/>
      <c r="AF107" s="51"/>
      <c r="AG107" s="51"/>
      <c r="AH107" s="51"/>
      <c r="AI107" s="52"/>
      <c r="AJ107" s="52"/>
      <c r="AK107" s="52"/>
      <c r="AL107" s="53"/>
      <c r="AM107" s="54"/>
      <c r="AN107" s="55" t="str">
        <f>IF(P107=1,0,"")</f>
        <v/>
      </c>
      <c r="AO107" s="56" t="str">
        <f>IF(AN107=1,AB107,"")</f>
        <v/>
      </c>
      <c r="AP107" s="55" t="str">
        <f>IF(P107=1,0,"")</f>
        <v/>
      </c>
      <c r="AQ107" s="56" t="str">
        <f>IF(AP107=1,AB107,"")</f>
        <v/>
      </c>
    </row>
    <row r="108" spans="1:43" s="3" customFormat="1" x14ac:dyDescent="0.25">
      <c r="A108" s="67">
        <f t="shared" si="25"/>
        <v>2022</v>
      </c>
      <c r="B108" s="67" t="str">
        <f t="shared" si="26"/>
        <v>May</v>
      </c>
      <c r="C108" s="68">
        <f t="shared" si="36"/>
        <v>22</v>
      </c>
      <c r="D108" s="69">
        <f t="shared" si="27"/>
        <v>10</v>
      </c>
      <c r="E108" s="70">
        <f t="shared" si="28"/>
        <v>40</v>
      </c>
      <c r="F108" s="74"/>
      <c r="G108" s="77"/>
      <c r="H108" s="63" t="e">
        <f t="shared" si="37"/>
        <v>#VALUE!</v>
      </c>
      <c r="I108" s="64">
        <f t="shared" si="40"/>
        <v>1</v>
      </c>
      <c r="J108" s="71" t="str">
        <f t="shared" si="40"/>
        <v xml:space="preserve">Tolpis </v>
      </c>
      <c r="K108" s="71" t="str">
        <f t="shared" si="40"/>
        <v>umbellata</v>
      </c>
      <c r="L108" s="72">
        <f t="shared" si="40"/>
        <v>1</v>
      </c>
      <c r="M108" s="72">
        <f t="shared" si="40"/>
        <v>0</v>
      </c>
      <c r="N108" s="66">
        <f t="shared" si="40"/>
        <v>1</v>
      </c>
      <c r="O108" s="41"/>
      <c r="P108" s="42" t="str">
        <f t="shared" si="29"/>
        <v/>
      </c>
      <c r="Q108" s="43" t="str">
        <f t="shared" si="30"/>
        <v/>
      </c>
      <c r="R108" s="44" t="e">
        <f t="shared" si="31"/>
        <v>#VALUE!</v>
      </c>
      <c r="S108" s="45" t="e">
        <f t="shared" si="24"/>
        <v>#VALUE!</v>
      </c>
      <c r="T108" s="44" t="str">
        <f t="shared" si="32"/>
        <v/>
      </c>
      <c r="U108" s="46"/>
      <c r="V108" s="47"/>
      <c r="W108" s="48" t="e">
        <f t="shared" si="33"/>
        <v>#VALUE!</v>
      </c>
      <c r="X108" s="49"/>
      <c r="Y108" s="44" t="e">
        <f>INDEX(VISITORS[INSECT ORDER], MATCH(X108,VISITORS[NAME USED],0))</f>
        <v>#N/A</v>
      </c>
      <c r="Z108" s="44" t="e">
        <f t="shared" si="34"/>
        <v>#N/A</v>
      </c>
      <c r="AA108" s="50" t="e">
        <f>IF(SUM(#REF!,#REF!,#REF!,#REF!,#REF!,#REF!)=S108,,"")</f>
        <v>#REF!</v>
      </c>
      <c r="AB108" s="51" t="str">
        <f t="shared" si="35"/>
        <v/>
      </c>
      <c r="AC108" s="51"/>
      <c r="AD108" s="51"/>
      <c r="AE108" s="51"/>
      <c r="AF108" s="51"/>
      <c r="AG108" s="51"/>
      <c r="AH108" s="51"/>
      <c r="AI108" s="52"/>
      <c r="AJ108" s="52"/>
      <c r="AK108" s="52"/>
      <c r="AL108" s="53"/>
      <c r="AM108" s="54"/>
      <c r="AN108" s="55" t="str">
        <f>IF(P108=1,0,"")</f>
        <v/>
      </c>
      <c r="AO108" s="56" t="str">
        <f>IF(AN108=1,AB108,"")</f>
        <v/>
      </c>
      <c r="AP108" s="55" t="str">
        <f>IF(P108=1,0,"")</f>
        <v/>
      </c>
      <c r="AQ108" s="56" t="str">
        <f>IF(AP108=1,AB108,"")</f>
        <v/>
      </c>
    </row>
    <row r="109" spans="1:43" s="3" customFormat="1" x14ac:dyDescent="0.25">
      <c r="A109" s="67">
        <f t="shared" si="25"/>
        <v>2022</v>
      </c>
      <c r="B109" s="67" t="str">
        <f t="shared" si="26"/>
        <v>May</v>
      </c>
      <c r="C109" s="68">
        <f t="shared" si="36"/>
        <v>22</v>
      </c>
      <c r="D109" s="69">
        <f t="shared" si="27"/>
        <v>10</v>
      </c>
      <c r="E109" s="70">
        <f t="shared" si="28"/>
        <v>41</v>
      </c>
      <c r="F109" s="74"/>
      <c r="G109" s="77"/>
      <c r="H109" s="63" t="e">
        <f t="shared" si="37"/>
        <v>#VALUE!</v>
      </c>
      <c r="I109" s="64">
        <f t="shared" si="40"/>
        <v>1</v>
      </c>
      <c r="J109" s="71" t="str">
        <f t="shared" si="40"/>
        <v xml:space="preserve">Tolpis </v>
      </c>
      <c r="K109" s="71" t="str">
        <f t="shared" si="40"/>
        <v>umbellata</v>
      </c>
      <c r="L109" s="72">
        <f t="shared" si="40"/>
        <v>1</v>
      </c>
      <c r="M109" s="72">
        <f t="shared" si="40"/>
        <v>0</v>
      </c>
      <c r="N109" s="66">
        <f t="shared" si="40"/>
        <v>1</v>
      </c>
      <c r="O109" s="41"/>
      <c r="P109" s="42" t="str">
        <f t="shared" si="29"/>
        <v/>
      </c>
      <c r="Q109" s="43" t="str">
        <f t="shared" si="30"/>
        <v/>
      </c>
      <c r="R109" s="44" t="e">
        <f t="shared" si="31"/>
        <v>#VALUE!</v>
      </c>
      <c r="S109" s="45" t="e">
        <f t="shared" si="24"/>
        <v>#VALUE!</v>
      </c>
      <c r="T109" s="44" t="str">
        <f t="shared" si="32"/>
        <v/>
      </c>
      <c r="U109" s="46"/>
      <c r="V109" s="47"/>
      <c r="W109" s="48" t="e">
        <f t="shared" si="33"/>
        <v>#VALUE!</v>
      </c>
      <c r="X109" s="49"/>
      <c r="Y109" s="44" t="e">
        <f>INDEX(VISITORS[INSECT ORDER], MATCH(X109,VISITORS[NAME USED],0))</f>
        <v>#N/A</v>
      </c>
      <c r="Z109" s="44" t="e">
        <f t="shared" si="34"/>
        <v>#N/A</v>
      </c>
      <c r="AA109" s="50" t="e">
        <f>IF(SUM(#REF!,#REF!,#REF!,#REF!,#REF!,#REF!)=S109,,"")</f>
        <v>#REF!</v>
      </c>
      <c r="AB109" s="51" t="str">
        <f t="shared" si="35"/>
        <v/>
      </c>
      <c r="AC109" s="51"/>
      <c r="AD109" s="51"/>
      <c r="AE109" s="51"/>
      <c r="AF109" s="51"/>
      <c r="AG109" s="51"/>
      <c r="AH109" s="51"/>
      <c r="AI109" s="52"/>
      <c r="AJ109" s="52"/>
      <c r="AK109" s="52"/>
      <c r="AL109" s="53"/>
      <c r="AM109" s="54"/>
      <c r="AN109" s="55" t="str">
        <f>IF(P109=1,0,"")</f>
        <v/>
      </c>
      <c r="AO109" s="56" t="str">
        <f>IF(AN109=1,AB109,"")</f>
        <v/>
      </c>
      <c r="AP109" s="55" t="str">
        <f>IF(P109=1,0,"")</f>
        <v/>
      </c>
      <c r="AQ109" s="56" t="str">
        <f>IF(AP109=1,AB109,"")</f>
        <v/>
      </c>
    </row>
    <row r="110" spans="1:43" s="3" customFormat="1" x14ac:dyDescent="0.25">
      <c r="A110" s="67">
        <f t="shared" si="25"/>
        <v>2022</v>
      </c>
      <c r="B110" s="67" t="str">
        <f t="shared" si="26"/>
        <v>May</v>
      </c>
      <c r="C110" s="68">
        <f t="shared" si="36"/>
        <v>22</v>
      </c>
      <c r="D110" s="69">
        <f t="shared" si="27"/>
        <v>10</v>
      </c>
      <c r="E110" s="70">
        <f t="shared" si="28"/>
        <v>42</v>
      </c>
      <c r="F110" s="74"/>
      <c r="G110" s="77"/>
      <c r="H110" s="63" t="e">
        <f t="shared" si="37"/>
        <v>#VALUE!</v>
      </c>
      <c r="I110" s="64">
        <f t="shared" si="40"/>
        <v>1</v>
      </c>
      <c r="J110" s="71" t="str">
        <f t="shared" si="40"/>
        <v xml:space="preserve">Tolpis </v>
      </c>
      <c r="K110" s="71" t="str">
        <f t="shared" si="40"/>
        <v>umbellata</v>
      </c>
      <c r="L110" s="72">
        <f t="shared" si="40"/>
        <v>1</v>
      </c>
      <c r="M110" s="72">
        <f t="shared" si="40"/>
        <v>0</v>
      </c>
      <c r="N110" s="66">
        <f t="shared" si="40"/>
        <v>1</v>
      </c>
      <c r="O110" s="41"/>
      <c r="P110" s="42" t="str">
        <f t="shared" si="29"/>
        <v/>
      </c>
      <c r="Q110" s="43" t="str">
        <f t="shared" si="30"/>
        <v/>
      </c>
      <c r="R110" s="44" t="e">
        <f t="shared" si="31"/>
        <v>#VALUE!</v>
      </c>
      <c r="S110" s="45" t="e">
        <f t="shared" si="24"/>
        <v>#VALUE!</v>
      </c>
      <c r="T110" s="44" t="str">
        <f t="shared" si="32"/>
        <v/>
      </c>
      <c r="U110" s="46"/>
      <c r="V110" s="47"/>
      <c r="W110" s="48" t="e">
        <f t="shared" si="33"/>
        <v>#VALUE!</v>
      </c>
      <c r="X110" s="49"/>
      <c r="Y110" s="44" t="e">
        <f>INDEX(VISITORS[INSECT ORDER], MATCH(X110,VISITORS[NAME USED],0))</f>
        <v>#N/A</v>
      </c>
      <c r="Z110" s="44" t="e">
        <f t="shared" si="34"/>
        <v>#N/A</v>
      </c>
      <c r="AA110" s="50" t="e">
        <f>IF(SUM(#REF!,#REF!,#REF!,#REF!,#REF!,#REF!)=S110,,"")</f>
        <v>#REF!</v>
      </c>
      <c r="AB110" s="51" t="str">
        <f t="shared" si="35"/>
        <v/>
      </c>
      <c r="AC110" s="51"/>
      <c r="AD110" s="51"/>
      <c r="AE110" s="51"/>
      <c r="AF110" s="51"/>
      <c r="AG110" s="51"/>
      <c r="AH110" s="51"/>
      <c r="AI110" s="52"/>
      <c r="AJ110" s="52"/>
      <c r="AK110" s="52"/>
      <c r="AL110" s="53"/>
      <c r="AM110" s="54"/>
      <c r="AN110" s="55" t="str">
        <f>IF(P110=1,0,"")</f>
        <v/>
      </c>
      <c r="AO110" s="56" t="str">
        <f>IF(AN110=1,AB110,"")</f>
        <v/>
      </c>
      <c r="AP110" s="55" t="str">
        <f>IF(P110=1,0,"")</f>
        <v/>
      </c>
      <c r="AQ110" s="56" t="str">
        <f>IF(AP110=1,AB110,"")</f>
        <v/>
      </c>
    </row>
    <row r="111" spans="1:43" s="3" customFormat="1" x14ac:dyDescent="0.25">
      <c r="A111" s="67">
        <f t="shared" si="25"/>
        <v>2022</v>
      </c>
      <c r="B111" s="67" t="str">
        <f t="shared" si="26"/>
        <v>May</v>
      </c>
      <c r="C111" s="68">
        <f t="shared" si="36"/>
        <v>22</v>
      </c>
      <c r="D111" s="69">
        <f t="shared" si="27"/>
        <v>10</v>
      </c>
      <c r="E111" s="70">
        <f t="shared" si="28"/>
        <v>43</v>
      </c>
      <c r="F111" s="74"/>
      <c r="G111" s="77"/>
      <c r="H111" s="63" t="e">
        <f t="shared" si="37"/>
        <v>#VALUE!</v>
      </c>
      <c r="I111" s="64">
        <f t="shared" si="40"/>
        <v>1</v>
      </c>
      <c r="J111" s="71" t="str">
        <f t="shared" si="40"/>
        <v xml:space="preserve">Tolpis </v>
      </c>
      <c r="K111" s="71" t="str">
        <f t="shared" si="40"/>
        <v>umbellata</v>
      </c>
      <c r="L111" s="72">
        <f t="shared" si="40"/>
        <v>1</v>
      </c>
      <c r="M111" s="72">
        <f t="shared" si="40"/>
        <v>0</v>
      </c>
      <c r="N111" s="66">
        <f t="shared" si="40"/>
        <v>1</v>
      </c>
      <c r="O111" s="41"/>
      <c r="P111" s="42" t="str">
        <f t="shared" si="29"/>
        <v/>
      </c>
      <c r="Q111" s="43" t="str">
        <f t="shared" si="30"/>
        <v/>
      </c>
      <c r="R111" s="44" t="e">
        <f t="shared" si="31"/>
        <v>#VALUE!</v>
      </c>
      <c r="S111" s="45" t="e">
        <f t="shared" si="24"/>
        <v>#VALUE!</v>
      </c>
      <c r="T111" s="44" t="str">
        <f t="shared" si="32"/>
        <v/>
      </c>
      <c r="U111" s="46"/>
      <c r="V111" s="47"/>
      <c r="W111" s="48" t="e">
        <f t="shared" si="33"/>
        <v>#VALUE!</v>
      </c>
      <c r="X111" s="49"/>
      <c r="Y111" s="44" t="e">
        <f>INDEX(VISITORS[INSECT ORDER], MATCH(X111,VISITORS[NAME USED],0))</f>
        <v>#N/A</v>
      </c>
      <c r="Z111" s="44" t="e">
        <f t="shared" si="34"/>
        <v>#N/A</v>
      </c>
      <c r="AA111" s="50" t="e">
        <f>IF(SUM(#REF!,#REF!,#REF!,#REF!,#REF!,#REF!)=S111,,"")</f>
        <v>#REF!</v>
      </c>
      <c r="AB111" s="51" t="str">
        <f t="shared" si="35"/>
        <v/>
      </c>
      <c r="AC111" s="51"/>
      <c r="AD111" s="51"/>
      <c r="AE111" s="51"/>
      <c r="AF111" s="51"/>
      <c r="AG111" s="51"/>
      <c r="AH111" s="51"/>
      <c r="AI111" s="52"/>
      <c r="AJ111" s="52"/>
      <c r="AK111" s="52"/>
      <c r="AL111" s="53"/>
      <c r="AM111" s="54"/>
      <c r="AN111" s="55" t="str">
        <f>IF(P111=1,0,"")</f>
        <v/>
      </c>
      <c r="AO111" s="56" t="str">
        <f>IF(AN111=1,AB111,"")</f>
        <v/>
      </c>
      <c r="AP111" s="55" t="str">
        <f>IF(P111=1,0,"")</f>
        <v/>
      </c>
      <c r="AQ111" s="56" t="str">
        <f>IF(AP111=1,AB111,"")</f>
        <v/>
      </c>
    </row>
    <row r="112" spans="1:43" s="3" customFormat="1" x14ac:dyDescent="0.25">
      <c r="A112" s="67">
        <f t="shared" si="25"/>
        <v>2022</v>
      </c>
      <c r="B112" s="67" t="str">
        <f t="shared" si="26"/>
        <v>May</v>
      </c>
      <c r="C112" s="68">
        <f t="shared" si="36"/>
        <v>22</v>
      </c>
      <c r="D112" s="69">
        <f t="shared" si="27"/>
        <v>10</v>
      </c>
      <c r="E112" s="70">
        <f t="shared" si="28"/>
        <v>44</v>
      </c>
      <c r="F112" s="74"/>
      <c r="G112" s="77"/>
      <c r="H112" s="63" t="e">
        <f t="shared" si="37"/>
        <v>#VALUE!</v>
      </c>
      <c r="I112" s="64">
        <f t="shared" si="40"/>
        <v>1</v>
      </c>
      <c r="J112" s="71" t="str">
        <f t="shared" si="40"/>
        <v xml:space="preserve">Tolpis </v>
      </c>
      <c r="K112" s="71" t="str">
        <f t="shared" si="40"/>
        <v>umbellata</v>
      </c>
      <c r="L112" s="72">
        <f t="shared" si="40"/>
        <v>1</v>
      </c>
      <c r="M112" s="72">
        <f t="shared" si="40"/>
        <v>0</v>
      </c>
      <c r="N112" s="66">
        <f t="shared" si="40"/>
        <v>1</v>
      </c>
      <c r="O112" s="41"/>
      <c r="P112" s="42" t="str">
        <f t="shared" si="29"/>
        <v/>
      </c>
      <c r="Q112" s="43" t="str">
        <f t="shared" si="30"/>
        <v/>
      </c>
      <c r="R112" s="44" t="e">
        <f t="shared" si="31"/>
        <v>#VALUE!</v>
      </c>
      <c r="S112" s="45" t="e">
        <f t="shared" si="24"/>
        <v>#VALUE!</v>
      </c>
      <c r="T112" s="44" t="str">
        <f t="shared" si="32"/>
        <v/>
      </c>
      <c r="U112" s="46"/>
      <c r="V112" s="47"/>
      <c r="W112" s="48" t="e">
        <f t="shared" si="33"/>
        <v>#VALUE!</v>
      </c>
      <c r="X112" s="49"/>
      <c r="Y112" s="44" t="e">
        <f>INDEX(VISITORS[INSECT ORDER], MATCH(X112,VISITORS[NAME USED],0))</f>
        <v>#N/A</v>
      </c>
      <c r="Z112" s="44" t="e">
        <f t="shared" si="34"/>
        <v>#N/A</v>
      </c>
      <c r="AA112" s="50" t="e">
        <f>IF(SUM(#REF!,#REF!,#REF!,#REF!,#REF!,#REF!)=S112,,"")</f>
        <v>#REF!</v>
      </c>
      <c r="AB112" s="51" t="str">
        <f t="shared" si="35"/>
        <v/>
      </c>
      <c r="AC112" s="51"/>
      <c r="AD112" s="51"/>
      <c r="AE112" s="51"/>
      <c r="AF112" s="51"/>
      <c r="AG112" s="51"/>
      <c r="AH112" s="51"/>
      <c r="AI112" s="52"/>
      <c r="AJ112" s="52"/>
      <c r="AK112" s="52"/>
      <c r="AL112" s="53"/>
      <c r="AM112" s="54"/>
      <c r="AN112" s="55" t="str">
        <f>IF(P112=1,0,"")</f>
        <v/>
      </c>
      <c r="AO112" s="56" t="str">
        <f>IF(AN112=1,AB112,"")</f>
        <v/>
      </c>
      <c r="AP112" s="55" t="str">
        <f>IF(P112=1,0,"")</f>
        <v/>
      </c>
      <c r="AQ112" s="56" t="str">
        <f>IF(AP112=1,AB112,"")</f>
        <v/>
      </c>
    </row>
    <row r="113" spans="1:43" s="3" customFormat="1" x14ac:dyDescent="0.25">
      <c r="A113" s="67">
        <f t="shared" si="25"/>
        <v>2022</v>
      </c>
      <c r="B113" s="67" t="str">
        <f t="shared" si="26"/>
        <v>May</v>
      </c>
      <c r="C113" s="68">
        <f t="shared" si="36"/>
        <v>22</v>
      </c>
      <c r="D113" s="69">
        <f t="shared" si="27"/>
        <v>10</v>
      </c>
      <c r="E113" s="70">
        <f t="shared" si="28"/>
        <v>45</v>
      </c>
      <c r="F113" s="74"/>
      <c r="G113" s="77"/>
      <c r="H113" s="63" t="e">
        <f t="shared" si="37"/>
        <v>#VALUE!</v>
      </c>
      <c r="I113" s="64">
        <f t="shared" si="40"/>
        <v>1</v>
      </c>
      <c r="J113" s="71" t="str">
        <f t="shared" si="40"/>
        <v xml:space="preserve">Tolpis </v>
      </c>
      <c r="K113" s="71" t="str">
        <f t="shared" si="40"/>
        <v>umbellata</v>
      </c>
      <c r="L113" s="72">
        <f t="shared" si="40"/>
        <v>1</v>
      </c>
      <c r="M113" s="72">
        <f t="shared" si="40"/>
        <v>0</v>
      </c>
      <c r="N113" s="66">
        <f t="shared" si="40"/>
        <v>1</v>
      </c>
      <c r="O113" s="41"/>
      <c r="P113" s="42" t="str">
        <f t="shared" si="29"/>
        <v/>
      </c>
      <c r="Q113" s="43" t="str">
        <f t="shared" si="30"/>
        <v/>
      </c>
      <c r="R113" s="44" t="e">
        <f t="shared" si="31"/>
        <v>#VALUE!</v>
      </c>
      <c r="S113" s="45" t="e">
        <f t="shared" si="24"/>
        <v>#VALUE!</v>
      </c>
      <c r="T113" s="44" t="str">
        <f t="shared" si="32"/>
        <v/>
      </c>
      <c r="U113" s="46"/>
      <c r="V113" s="47"/>
      <c r="W113" s="48" t="e">
        <f t="shared" si="33"/>
        <v>#VALUE!</v>
      </c>
      <c r="X113" s="49"/>
      <c r="Y113" s="44" t="e">
        <f>INDEX(VISITORS[INSECT ORDER], MATCH(X113,VISITORS[NAME USED],0))</f>
        <v>#N/A</v>
      </c>
      <c r="Z113" s="44" t="e">
        <f t="shared" si="34"/>
        <v>#N/A</v>
      </c>
      <c r="AA113" s="50" t="e">
        <f>IF(SUM(#REF!,#REF!,#REF!,#REF!,#REF!,#REF!)=S113,,"")</f>
        <v>#REF!</v>
      </c>
      <c r="AB113" s="51" t="str">
        <f t="shared" si="35"/>
        <v/>
      </c>
      <c r="AC113" s="51"/>
      <c r="AD113" s="51"/>
      <c r="AE113" s="51"/>
      <c r="AF113" s="51"/>
      <c r="AG113" s="51"/>
      <c r="AH113" s="51"/>
      <c r="AI113" s="52"/>
      <c r="AJ113" s="52"/>
      <c r="AK113" s="52"/>
      <c r="AL113" s="53"/>
      <c r="AM113" s="54"/>
      <c r="AN113" s="55" t="str">
        <f>IF(P113=1,0,"")</f>
        <v/>
      </c>
      <c r="AO113" s="56" t="str">
        <f>IF(AN113=1,AB113,"")</f>
        <v/>
      </c>
      <c r="AP113" s="55" t="str">
        <f>IF(P113=1,0,"")</f>
        <v/>
      </c>
      <c r="AQ113" s="56" t="str">
        <f>IF(AP113=1,AB113,"")</f>
        <v/>
      </c>
    </row>
    <row r="114" spans="1:43" s="3" customFormat="1" x14ac:dyDescent="0.25">
      <c r="A114" s="67">
        <f t="shared" si="25"/>
        <v>2022</v>
      </c>
      <c r="B114" s="67" t="str">
        <f t="shared" si="26"/>
        <v>May</v>
      </c>
      <c r="C114" s="68">
        <f t="shared" si="36"/>
        <v>22</v>
      </c>
      <c r="D114" s="69">
        <f t="shared" si="27"/>
        <v>10</v>
      </c>
      <c r="E114" s="70">
        <f t="shared" si="28"/>
        <v>46</v>
      </c>
      <c r="F114" s="74"/>
      <c r="G114" s="77"/>
      <c r="H114" s="63" t="e">
        <f t="shared" si="37"/>
        <v>#VALUE!</v>
      </c>
      <c r="I114" s="64">
        <f t="shared" si="40"/>
        <v>1</v>
      </c>
      <c r="J114" s="71" t="str">
        <f t="shared" si="40"/>
        <v xml:space="preserve">Tolpis </v>
      </c>
      <c r="K114" s="71" t="str">
        <f t="shared" si="40"/>
        <v>umbellata</v>
      </c>
      <c r="L114" s="72">
        <f t="shared" si="40"/>
        <v>1</v>
      </c>
      <c r="M114" s="72">
        <f t="shared" si="40"/>
        <v>0</v>
      </c>
      <c r="N114" s="66">
        <f t="shared" si="40"/>
        <v>1</v>
      </c>
      <c r="O114" s="41"/>
      <c r="P114" s="42" t="str">
        <f t="shared" si="29"/>
        <v/>
      </c>
      <c r="Q114" s="43" t="str">
        <f t="shared" si="30"/>
        <v/>
      </c>
      <c r="R114" s="44" t="e">
        <f t="shared" si="31"/>
        <v>#VALUE!</v>
      </c>
      <c r="S114" s="45" t="e">
        <f t="shared" si="24"/>
        <v>#VALUE!</v>
      </c>
      <c r="T114" s="44" t="str">
        <f t="shared" si="32"/>
        <v/>
      </c>
      <c r="U114" s="46"/>
      <c r="V114" s="47"/>
      <c r="W114" s="48" t="e">
        <f t="shared" si="33"/>
        <v>#VALUE!</v>
      </c>
      <c r="X114" s="49"/>
      <c r="Y114" s="44" t="e">
        <f>INDEX(VISITORS[INSECT ORDER], MATCH(X114,VISITORS[NAME USED],0))</f>
        <v>#N/A</v>
      </c>
      <c r="Z114" s="44" t="e">
        <f t="shared" si="34"/>
        <v>#N/A</v>
      </c>
      <c r="AA114" s="50" t="e">
        <f>IF(SUM(#REF!,#REF!,#REF!,#REF!,#REF!,#REF!)=S114,,"")</f>
        <v>#REF!</v>
      </c>
      <c r="AB114" s="51" t="str">
        <f t="shared" si="35"/>
        <v/>
      </c>
      <c r="AC114" s="51"/>
      <c r="AD114" s="51"/>
      <c r="AE114" s="51"/>
      <c r="AF114" s="51"/>
      <c r="AG114" s="51"/>
      <c r="AH114" s="51"/>
      <c r="AI114" s="52"/>
      <c r="AJ114" s="52"/>
      <c r="AK114" s="52"/>
      <c r="AL114" s="53"/>
      <c r="AM114" s="54"/>
      <c r="AN114" s="55" t="str">
        <f>IF(P114=1,0,"")</f>
        <v/>
      </c>
      <c r="AO114" s="56" t="str">
        <f>IF(AN114=1,AB114,"")</f>
        <v/>
      </c>
      <c r="AP114" s="55" t="str">
        <f>IF(P114=1,0,"")</f>
        <v/>
      </c>
      <c r="AQ114" s="56" t="str">
        <f>IF(AP114=1,AB114,"")</f>
        <v/>
      </c>
    </row>
    <row r="115" spans="1:43" s="3" customFormat="1" x14ac:dyDescent="0.25">
      <c r="A115" s="67">
        <f t="shared" si="25"/>
        <v>2022</v>
      </c>
      <c r="B115" s="67" t="str">
        <f t="shared" si="26"/>
        <v>May</v>
      </c>
      <c r="C115" s="68">
        <f t="shared" si="36"/>
        <v>22</v>
      </c>
      <c r="D115" s="69">
        <f t="shared" si="27"/>
        <v>10</v>
      </c>
      <c r="E115" s="70">
        <f t="shared" si="28"/>
        <v>47</v>
      </c>
      <c r="F115" s="74"/>
      <c r="G115" s="77"/>
      <c r="H115" s="63" t="e">
        <f t="shared" si="37"/>
        <v>#VALUE!</v>
      </c>
      <c r="I115" s="64">
        <f t="shared" si="40"/>
        <v>1</v>
      </c>
      <c r="J115" s="71" t="str">
        <f t="shared" si="40"/>
        <v xml:space="preserve">Tolpis </v>
      </c>
      <c r="K115" s="71" t="str">
        <f t="shared" si="40"/>
        <v>umbellata</v>
      </c>
      <c r="L115" s="72">
        <f t="shared" si="40"/>
        <v>1</v>
      </c>
      <c r="M115" s="72">
        <f t="shared" si="40"/>
        <v>0</v>
      </c>
      <c r="N115" s="66">
        <f t="shared" si="40"/>
        <v>1</v>
      </c>
      <c r="O115" s="41"/>
      <c r="P115" s="42" t="str">
        <f t="shared" si="29"/>
        <v/>
      </c>
      <c r="Q115" s="43" t="str">
        <f t="shared" si="30"/>
        <v/>
      </c>
      <c r="R115" s="44" t="e">
        <f t="shared" si="31"/>
        <v>#VALUE!</v>
      </c>
      <c r="S115" s="45" t="e">
        <f t="shared" si="24"/>
        <v>#VALUE!</v>
      </c>
      <c r="T115" s="44" t="str">
        <f t="shared" si="32"/>
        <v/>
      </c>
      <c r="U115" s="46"/>
      <c r="V115" s="47"/>
      <c r="W115" s="48" t="e">
        <f t="shared" si="33"/>
        <v>#VALUE!</v>
      </c>
      <c r="X115" s="49"/>
      <c r="Y115" s="44" t="e">
        <f>INDEX(VISITORS[INSECT ORDER], MATCH(X115,VISITORS[NAME USED],0))</f>
        <v>#N/A</v>
      </c>
      <c r="Z115" s="44" t="e">
        <f t="shared" si="34"/>
        <v>#N/A</v>
      </c>
      <c r="AA115" s="50" t="e">
        <f>IF(SUM(#REF!,#REF!,#REF!,#REF!,#REF!,#REF!)=S115,,"")</f>
        <v>#REF!</v>
      </c>
      <c r="AB115" s="51" t="str">
        <f t="shared" si="35"/>
        <v/>
      </c>
      <c r="AC115" s="51"/>
      <c r="AD115" s="51"/>
      <c r="AE115" s="51"/>
      <c r="AF115" s="51"/>
      <c r="AG115" s="51"/>
      <c r="AH115" s="51"/>
      <c r="AI115" s="52"/>
      <c r="AJ115" s="52"/>
      <c r="AK115" s="52"/>
      <c r="AL115" s="53"/>
      <c r="AM115" s="54"/>
      <c r="AN115" s="55" t="str">
        <f>IF(P115=1,0,"")</f>
        <v/>
      </c>
      <c r="AO115" s="56" t="str">
        <f>IF(AN115=1,AB115,"")</f>
        <v/>
      </c>
      <c r="AP115" s="55" t="str">
        <f>IF(P115=1,0,"")</f>
        <v/>
      </c>
      <c r="AQ115" s="56" t="str">
        <f>IF(AP115=1,AB115,"")</f>
        <v/>
      </c>
    </row>
    <row r="116" spans="1:43" s="3" customFormat="1" x14ac:dyDescent="0.25">
      <c r="A116" s="67">
        <f t="shared" si="25"/>
        <v>2022</v>
      </c>
      <c r="B116" s="67" t="str">
        <f t="shared" si="26"/>
        <v>May</v>
      </c>
      <c r="C116" s="68">
        <f t="shared" si="36"/>
        <v>22</v>
      </c>
      <c r="D116" s="69">
        <f t="shared" si="27"/>
        <v>10</v>
      </c>
      <c r="E116" s="70">
        <f t="shared" si="28"/>
        <v>48</v>
      </c>
      <c r="F116" s="74"/>
      <c r="G116" s="77"/>
      <c r="H116" s="63" t="e">
        <f t="shared" si="37"/>
        <v>#VALUE!</v>
      </c>
      <c r="I116" s="64">
        <f t="shared" si="40"/>
        <v>1</v>
      </c>
      <c r="J116" s="71" t="str">
        <f t="shared" si="40"/>
        <v xml:space="preserve">Tolpis </v>
      </c>
      <c r="K116" s="71" t="str">
        <f t="shared" si="40"/>
        <v>umbellata</v>
      </c>
      <c r="L116" s="72">
        <f t="shared" si="40"/>
        <v>1</v>
      </c>
      <c r="M116" s="72">
        <f t="shared" si="40"/>
        <v>0</v>
      </c>
      <c r="N116" s="66">
        <f t="shared" si="40"/>
        <v>1</v>
      </c>
      <c r="O116" s="41"/>
      <c r="P116" s="42" t="str">
        <f t="shared" si="29"/>
        <v/>
      </c>
      <c r="Q116" s="43" t="str">
        <f t="shared" si="30"/>
        <v/>
      </c>
      <c r="R116" s="44" t="e">
        <f t="shared" si="31"/>
        <v>#VALUE!</v>
      </c>
      <c r="S116" s="45" t="e">
        <f t="shared" si="24"/>
        <v>#VALUE!</v>
      </c>
      <c r="T116" s="44" t="str">
        <f t="shared" si="32"/>
        <v/>
      </c>
      <c r="U116" s="46"/>
      <c r="V116" s="47"/>
      <c r="W116" s="48" t="e">
        <f t="shared" si="33"/>
        <v>#VALUE!</v>
      </c>
      <c r="X116" s="49"/>
      <c r="Y116" s="44" t="e">
        <f>INDEX(VISITORS[INSECT ORDER], MATCH(X116,VISITORS[NAME USED],0))</f>
        <v>#N/A</v>
      </c>
      <c r="Z116" s="44" t="e">
        <f t="shared" si="34"/>
        <v>#N/A</v>
      </c>
      <c r="AA116" s="50" t="e">
        <f>IF(SUM(#REF!,#REF!,#REF!,#REF!,#REF!,#REF!)=S116,,"")</f>
        <v>#REF!</v>
      </c>
      <c r="AB116" s="51" t="str">
        <f t="shared" si="35"/>
        <v/>
      </c>
      <c r="AC116" s="51"/>
      <c r="AD116" s="51"/>
      <c r="AE116" s="51"/>
      <c r="AF116" s="51"/>
      <c r="AG116" s="51"/>
      <c r="AH116" s="51"/>
      <c r="AI116" s="52"/>
      <c r="AJ116" s="52"/>
      <c r="AK116" s="52"/>
      <c r="AL116" s="53"/>
      <c r="AM116" s="54"/>
      <c r="AN116" s="55" t="str">
        <f>IF(P116=1,0,"")</f>
        <v/>
      </c>
      <c r="AO116" s="56" t="str">
        <f>IF(AN116=1,AB116,"")</f>
        <v/>
      </c>
      <c r="AP116" s="55" t="str">
        <f>IF(P116=1,0,"")</f>
        <v/>
      </c>
      <c r="AQ116" s="56" t="str">
        <f>IF(AP116=1,AB116,"")</f>
        <v/>
      </c>
    </row>
    <row r="117" spans="1:43" s="3" customFormat="1" x14ac:dyDescent="0.25">
      <c r="A117" s="67">
        <f t="shared" si="25"/>
        <v>2022</v>
      </c>
      <c r="B117" s="67" t="str">
        <f t="shared" si="26"/>
        <v>May</v>
      </c>
      <c r="C117" s="68">
        <f t="shared" si="36"/>
        <v>22</v>
      </c>
      <c r="D117" s="69">
        <f t="shared" si="27"/>
        <v>10</v>
      </c>
      <c r="E117" s="70">
        <f t="shared" si="28"/>
        <v>49</v>
      </c>
      <c r="F117" s="74"/>
      <c r="G117" s="77"/>
      <c r="H117" s="63" t="e">
        <f t="shared" si="37"/>
        <v>#VALUE!</v>
      </c>
      <c r="I117" s="64">
        <f t="shared" ref="I117:N132" si="41">I116</f>
        <v>1</v>
      </c>
      <c r="J117" s="71" t="str">
        <f t="shared" si="41"/>
        <v xml:space="preserve">Tolpis </v>
      </c>
      <c r="K117" s="71" t="str">
        <f t="shared" si="41"/>
        <v>umbellata</v>
      </c>
      <c r="L117" s="72">
        <f t="shared" si="41"/>
        <v>1</v>
      </c>
      <c r="M117" s="72">
        <f t="shared" si="41"/>
        <v>0</v>
      </c>
      <c r="N117" s="66">
        <f t="shared" si="41"/>
        <v>1</v>
      </c>
      <c r="O117" s="41"/>
      <c r="P117" s="42" t="str">
        <f t="shared" si="29"/>
        <v/>
      </c>
      <c r="Q117" s="43" t="str">
        <f t="shared" si="30"/>
        <v/>
      </c>
      <c r="R117" s="44" t="e">
        <f t="shared" si="31"/>
        <v>#VALUE!</v>
      </c>
      <c r="S117" s="45" t="e">
        <f t="shared" si="24"/>
        <v>#VALUE!</v>
      </c>
      <c r="T117" s="44" t="str">
        <f t="shared" si="32"/>
        <v/>
      </c>
      <c r="U117" s="46"/>
      <c r="V117" s="47"/>
      <c r="W117" s="48" t="e">
        <f t="shared" si="33"/>
        <v>#VALUE!</v>
      </c>
      <c r="X117" s="49"/>
      <c r="Y117" s="44" t="e">
        <f>INDEX(VISITORS[INSECT ORDER], MATCH(X117,VISITORS[NAME USED],0))</f>
        <v>#N/A</v>
      </c>
      <c r="Z117" s="44" t="e">
        <f t="shared" si="34"/>
        <v>#N/A</v>
      </c>
      <c r="AA117" s="50" t="e">
        <f>IF(SUM(#REF!,#REF!,#REF!,#REF!,#REF!,#REF!)=S117,,"")</f>
        <v>#REF!</v>
      </c>
      <c r="AB117" s="51" t="str">
        <f t="shared" si="35"/>
        <v/>
      </c>
      <c r="AC117" s="51"/>
      <c r="AD117" s="51"/>
      <c r="AE117" s="51"/>
      <c r="AF117" s="51"/>
      <c r="AG117" s="51"/>
      <c r="AH117" s="51"/>
      <c r="AI117" s="52"/>
      <c r="AJ117" s="52"/>
      <c r="AK117" s="52"/>
      <c r="AL117" s="53"/>
      <c r="AM117" s="54"/>
      <c r="AN117" s="55" t="str">
        <f>IF(P117=1,0,"")</f>
        <v/>
      </c>
      <c r="AO117" s="56" t="str">
        <f>IF(AN117=1,AB117,"")</f>
        <v/>
      </c>
      <c r="AP117" s="55" t="str">
        <f>IF(P117=1,0,"")</f>
        <v/>
      </c>
      <c r="AQ117" s="56" t="str">
        <f>IF(AP117=1,AB117,"")</f>
        <v/>
      </c>
    </row>
    <row r="118" spans="1:43" s="3" customFormat="1" x14ac:dyDescent="0.25">
      <c r="A118" s="67">
        <f t="shared" si="25"/>
        <v>2022</v>
      </c>
      <c r="B118" s="67" t="str">
        <f t="shared" si="26"/>
        <v>May</v>
      </c>
      <c r="C118" s="68">
        <f t="shared" si="36"/>
        <v>22</v>
      </c>
      <c r="D118" s="69">
        <f t="shared" si="27"/>
        <v>10</v>
      </c>
      <c r="E118" s="70">
        <f t="shared" si="28"/>
        <v>50</v>
      </c>
      <c r="F118" s="74"/>
      <c r="G118" s="77"/>
      <c r="H118" s="63" t="e">
        <f t="shared" si="37"/>
        <v>#VALUE!</v>
      </c>
      <c r="I118" s="64">
        <f t="shared" si="41"/>
        <v>1</v>
      </c>
      <c r="J118" s="71" t="str">
        <f t="shared" si="41"/>
        <v xml:space="preserve">Tolpis </v>
      </c>
      <c r="K118" s="71" t="str">
        <f t="shared" si="41"/>
        <v>umbellata</v>
      </c>
      <c r="L118" s="72">
        <f t="shared" si="41"/>
        <v>1</v>
      </c>
      <c r="M118" s="72">
        <f t="shared" si="41"/>
        <v>0</v>
      </c>
      <c r="N118" s="66">
        <f t="shared" si="41"/>
        <v>1</v>
      </c>
      <c r="O118" s="41"/>
      <c r="P118" s="42" t="str">
        <f t="shared" si="29"/>
        <v/>
      </c>
      <c r="Q118" s="43" t="str">
        <f t="shared" si="30"/>
        <v/>
      </c>
      <c r="R118" s="44" t="e">
        <f t="shared" si="31"/>
        <v>#VALUE!</v>
      </c>
      <c r="S118" s="45" t="e">
        <f t="shared" si="24"/>
        <v>#VALUE!</v>
      </c>
      <c r="T118" s="44" t="str">
        <f t="shared" si="32"/>
        <v/>
      </c>
      <c r="U118" s="46"/>
      <c r="V118" s="47"/>
      <c r="W118" s="48" t="e">
        <f t="shared" si="33"/>
        <v>#VALUE!</v>
      </c>
      <c r="X118" s="49"/>
      <c r="Y118" s="44" t="e">
        <f>INDEX(VISITORS[INSECT ORDER], MATCH(X118,VISITORS[NAME USED],0))</f>
        <v>#N/A</v>
      </c>
      <c r="Z118" s="44" t="e">
        <f t="shared" si="34"/>
        <v>#N/A</v>
      </c>
      <c r="AA118" s="50" t="e">
        <f>IF(SUM(#REF!,#REF!,#REF!,#REF!,#REF!,#REF!)=S118,,"")</f>
        <v>#REF!</v>
      </c>
      <c r="AB118" s="51" t="str">
        <f t="shared" si="35"/>
        <v/>
      </c>
      <c r="AC118" s="51"/>
      <c r="AD118" s="51"/>
      <c r="AE118" s="51"/>
      <c r="AF118" s="51"/>
      <c r="AG118" s="51"/>
      <c r="AH118" s="51"/>
      <c r="AI118" s="52"/>
      <c r="AJ118" s="52"/>
      <c r="AK118" s="52"/>
      <c r="AL118" s="53"/>
      <c r="AM118" s="54"/>
      <c r="AN118" s="55" t="str">
        <f>IF(P118=1,0,"")</f>
        <v/>
      </c>
      <c r="AO118" s="56" t="str">
        <f>IF(AN118=1,AB118,"")</f>
        <v/>
      </c>
      <c r="AP118" s="55" t="str">
        <f>IF(P118=1,0,"")</f>
        <v/>
      </c>
      <c r="AQ118" s="56" t="str">
        <f>IF(AP118=1,AB118,"")</f>
        <v/>
      </c>
    </row>
    <row r="119" spans="1:43" s="3" customFormat="1" x14ac:dyDescent="0.25">
      <c r="A119" s="67">
        <f t="shared" si="25"/>
        <v>2022</v>
      </c>
      <c r="B119" s="67" t="str">
        <f t="shared" si="26"/>
        <v>May</v>
      </c>
      <c r="C119" s="68">
        <f t="shared" si="36"/>
        <v>22</v>
      </c>
      <c r="D119" s="69">
        <f t="shared" si="27"/>
        <v>10</v>
      </c>
      <c r="E119" s="70">
        <f t="shared" si="28"/>
        <v>51</v>
      </c>
      <c r="F119" s="74">
        <v>13</v>
      </c>
      <c r="G119" s="77"/>
      <c r="H119" s="63" t="e">
        <f t="shared" si="37"/>
        <v>#VALUE!</v>
      </c>
      <c r="I119" s="64">
        <f t="shared" si="41"/>
        <v>1</v>
      </c>
      <c r="J119" s="71" t="str">
        <f t="shared" si="41"/>
        <v xml:space="preserve">Tolpis </v>
      </c>
      <c r="K119" s="71" t="str">
        <f t="shared" si="41"/>
        <v>umbellata</v>
      </c>
      <c r="L119" s="72">
        <f t="shared" si="41"/>
        <v>1</v>
      </c>
      <c r="M119" s="72">
        <f t="shared" si="41"/>
        <v>0</v>
      </c>
      <c r="N119" s="66">
        <f t="shared" si="41"/>
        <v>1</v>
      </c>
      <c r="O119" s="41"/>
      <c r="P119" s="42">
        <f t="shared" si="29"/>
        <v>1</v>
      </c>
      <c r="Q119" s="43" t="str">
        <f t="shared" si="30"/>
        <v>10:51:13</v>
      </c>
      <c r="R119" s="44" t="e">
        <f t="shared" si="31"/>
        <v>#VALUE!</v>
      </c>
      <c r="S119" s="45">
        <f t="shared" si="24"/>
        <v>22</v>
      </c>
      <c r="T119" s="44" t="str">
        <f t="shared" si="32"/>
        <v>10</v>
      </c>
      <c r="U119" s="46">
        <v>51</v>
      </c>
      <c r="V119" s="47">
        <v>35</v>
      </c>
      <c r="W119" s="48" t="e">
        <f t="shared" si="33"/>
        <v>#VALUE!</v>
      </c>
      <c r="X119" s="49" t="s">
        <v>603</v>
      </c>
      <c r="Y119" s="44" t="s">
        <v>604</v>
      </c>
      <c r="Z119" s="44" t="str">
        <f t="shared" ref="Z119" si="42">IF(Y119&lt;&gt;0,"NA","")</f>
        <v>NA</v>
      </c>
      <c r="AA119" s="50" t="e">
        <f>IF(SUM(#REF!,#REF!,#REF!,#REF!,#REF!,#REF!)=S119,,"")</f>
        <v>#REF!</v>
      </c>
      <c r="AB119" s="51">
        <f t="shared" ref="AB119" si="43">IF(P119=1,1,"")</f>
        <v>1</v>
      </c>
      <c r="AC119" s="51"/>
      <c r="AD119" s="51"/>
      <c r="AE119" s="51"/>
      <c r="AF119" s="51"/>
      <c r="AG119" s="51"/>
      <c r="AH119" s="51"/>
      <c r="AI119" s="52">
        <v>0</v>
      </c>
      <c r="AJ119" s="52">
        <v>1</v>
      </c>
      <c r="AK119" s="52">
        <v>0</v>
      </c>
      <c r="AL119" s="53"/>
      <c r="AM119" s="54"/>
      <c r="AN119" s="55">
        <v>1</v>
      </c>
      <c r="AO119" s="56">
        <f>IF(AN119=1,AB119,"")</f>
        <v>1</v>
      </c>
      <c r="AP119" s="55">
        <v>1</v>
      </c>
      <c r="AQ119" s="56">
        <f>IF(AP119=1,AB119,"")</f>
        <v>1</v>
      </c>
    </row>
    <row r="120" spans="1:43" s="3" customFormat="1" x14ac:dyDescent="0.25">
      <c r="A120" s="67">
        <f t="shared" si="25"/>
        <v>2022</v>
      </c>
      <c r="B120" s="67" t="str">
        <f t="shared" si="26"/>
        <v>May</v>
      </c>
      <c r="C120" s="68">
        <f t="shared" si="36"/>
        <v>22</v>
      </c>
      <c r="D120" s="69">
        <f t="shared" si="27"/>
        <v>10</v>
      </c>
      <c r="E120" s="70">
        <f t="shared" si="28"/>
        <v>52</v>
      </c>
      <c r="F120" s="74"/>
      <c r="G120" s="77"/>
      <c r="H120" s="63" t="e">
        <f t="shared" si="37"/>
        <v>#VALUE!</v>
      </c>
      <c r="I120" s="64">
        <f t="shared" si="41"/>
        <v>1</v>
      </c>
      <c r="J120" s="71" t="str">
        <f t="shared" si="41"/>
        <v xml:space="preserve">Tolpis </v>
      </c>
      <c r="K120" s="71" t="str">
        <f t="shared" si="41"/>
        <v>umbellata</v>
      </c>
      <c r="L120" s="72">
        <f t="shared" si="41"/>
        <v>1</v>
      </c>
      <c r="M120" s="72">
        <f t="shared" si="41"/>
        <v>0</v>
      </c>
      <c r="N120" s="66">
        <f t="shared" si="41"/>
        <v>1</v>
      </c>
      <c r="O120" s="41"/>
      <c r="P120" s="42" t="str">
        <f t="shared" si="29"/>
        <v/>
      </c>
      <c r="Q120" s="43" t="str">
        <f t="shared" si="30"/>
        <v/>
      </c>
      <c r="R120" s="44" t="e">
        <f t="shared" si="31"/>
        <v>#VALUE!</v>
      </c>
      <c r="S120" s="45" t="e">
        <f t="shared" si="24"/>
        <v>#VALUE!</v>
      </c>
      <c r="T120" s="44" t="str">
        <f t="shared" si="32"/>
        <v/>
      </c>
      <c r="U120" s="46"/>
      <c r="V120" s="47"/>
      <c r="W120" s="48" t="e">
        <f t="shared" si="33"/>
        <v>#VALUE!</v>
      </c>
      <c r="X120" s="49"/>
      <c r="Y120" s="44" t="e">
        <f>INDEX(VISITORS[INSECT ORDER], MATCH(X120,VISITORS[NAME USED],0))</f>
        <v>#N/A</v>
      </c>
      <c r="Z120" s="44" t="e">
        <f t="shared" si="34"/>
        <v>#N/A</v>
      </c>
      <c r="AA120" s="50" t="e">
        <f>IF(SUM(#REF!,#REF!,#REF!,#REF!,#REF!,#REF!)=S120,,"")</f>
        <v>#REF!</v>
      </c>
      <c r="AB120" s="51" t="str">
        <f t="shared" si="35"/>
        <v/>
      </c>
      <c r="AC120" s="51"/>
      <c r="AD120" s="51"/>
      <c r="AE120" s="51"/>
      <c r="AF120" s="51"/>
      <c r="AG120" s="51"/>
      <c r="AH120" s="51"/>
      <c r="AI120" s="52"/>
      <c r="AJ120" s="52"/>
      <c r="AK120" s="52"/>
      <c r="AL120" s="53"/>
      <c r="AM120" s="54"/>
      <c r="AN120" s="55" t="str">
        <f>IF(P120=1,0,"")</f>
        <v/>
      </c>
      <c r="AO120" s="56" t="str">
        <f>IF(AN120=1,AB120,"")</f>
        <v/>
      </c>
      <c r="AP120" s="55" t="str">
        <f>IF(P120=1,0,"")</f>
        <v/>
      </c>
      <c r="AQ120" s="56" t="str">
        <f>IF(AP120=1,AB120,"")</f>
        <v/>
      </c>
    </row>
    <row r="121" spans="1:43" s="3" customFormat="1" x14ac:dyDescent="0.25">
      <c r="A121" s="67">
        <f t="shared" si="25"/>
        <v>2022</v>
      </c>
      <c r="B121" s="67" t="str">
        <f t="shared" si="26"/>
        <v>May</v>
      </c>
      <c r="C121" s="68">
        <f t="shared" si="36"/>
        <v>22</v>
      </c>
      <c r="D121" s="69">
        <f t="shared" si="27"/>
        <v>10</v>
      </c>
      <c r="E121" s="70">
        <f t="shared" si="28"/>
        <v>53</v>
      </c>
      <c r="F121" s="74"/>
      <c r="G121" s="77"/>
      <c r="H121" s="63" t="e">
        <f t="shared" si="37"/>
        <v>#VALUE!</v>
      </c>
      <c r="I121" s="64">
        <f t="shared" si="41"/>
        <v>1</v>
      </c>
      <c r="J121" s="71" t="str">
        <f t="shared" si="41"/>
        <v xml:space="preserve">Tolpis </v>
      </c>
      <c r="K121" s="71" t="str">
        <f t="shared" si="41"/>
        <v>umbellata</v>
      </c>
      <c r="L121" s="72">
        <f t="shared" si="41"/>
        <v>1</v>
      </c>
      <c r="M121" s="72">
        <f t="shared" si="41"/>
        <v>0</v>
      </c>
      <c r="N121" s="66">
        <f t="shared" si="41"/>
        <v>1</v>
      </c>
      <c r="O121" s="41"/>
      <c r="P121" s="42" t="str">
        <f t="shared" si="29"/>
        <v/>
      </c>
      <c r="Q121" s="43" t="str">
        <f t="shared" si="30"/>
        <v/>
      </c>
      <c r="R121" s="44" t="e">
        <f t="shared" si="31"/>
        <v>#VALUE!</v>
      </c>
      <c r="S121" s="45" t="e">
        <f t="shared" si="24"/>
        <v>#VALUE!</v>
      </c>
      <c r="T121" s="44" t="str">
        <f t="shared" si="32"/>
        <v/>
      </c>
      <c r="U121" s="46"/>
      <c r="V121" s="47"/>
      <c r="W121" s="48" t="e">
        <f t="shared" si="33"/>
        <v>#VALUE!</v>
      </c>
      <c r="X121" s="49"/>
      <c r="Y121" s="44" t="e">
        <f>INDEX(VISITORS[INSECT ORDER], MATCH(X121,VISITORS[NAME USED],0))</f>
        <v>#N/A</v>
      </c>
      <c r="Z121" s="44" t="e">
        <f t="shared" si="34"/>
        <v>#N/A</v>
      </c>
      <c r="AA121" s="50" t="e">
        <f>IF(SUM(#REF!,#REF!,#REF!,#REF!,#REF!,#REF!)=S121,,"")</f>
        <v>#REF!</v>
      </c>
      <c r="AB121" s="51" t="str">
        <f t="shared" si="35"/>
        <v/>
      </c>
      <c r="AC121" s="51"/>
      <c r="AD121" s="51"/>
      <c r="AE121" s="51"/>
      <c r="AF121" s="51"/>
      <c r="AG121" s="51"/>
      <c r="AH121" s="51"/>
      <c r="AI121" s="52"/>
      <c r="AJ121" s="52"/>
      <c r="AK121" s="52"/>
      <c r="AL121" s="53"/>
      <c r="AM121" s="54"/>
      <c r="AN121" s="55" t="str">
        <f>IF(P121=1,0,"")</f>
        <v/>
      </c>
      <c r="AO121" s="56" t="str">
        <f>IF(AN121=1,AB121,"")</f>
        <v/>
      </c>
      <c r="AP121" s="55" t="str">
        <f>IF(P121=1,0,"")</f>
        <v/>
      </c>
      <c r="AQ121" s="56" t="str">
        <f>IF(AP121=1,AB121,"")</f>
        <v/>
      </c>
    </row>
    <row r="122" spans="1:43" s="3" customFormat="1" x14ac:dyDescent="0.25">
      <c r="A122" s="67">
        <f t="shared" si="25"/>
        <v>2022</v>
      </c>
      <c r="B122" s="67" t="str">
        <f t="shared" si="26"/>
        <v>May</v>
      </c>
      <c r="C122" s="68">
        <f t="shared" si="36"/>
        <v>22</v>
      </c>
      <c r="D122" s="69">
        <f t="shared" si="27"/>
        <v>10</v>
      </c>
      <c r="E122" s="70">
        <f t="shared" si="28"/>
        <v>54</v>
      </c>
      <c r="F122" s="74"/>
      <c r="G122" s="77"/>
      <c r="H122" s="63" t="e">
        <f t="shared" si="37"/>
        <v>#VALUE!</v>
      </c>
      <c r="I122" s="64">
        <f t="shared" si="41"/>
        <v>1</v>
      </c>
      <c r="J122" s="71" t="str">
        <f t="shared" si="41"/>
        <v xml:space="preserve">Tolpis </v>
      </c>
      <c r="K122" s="71" t="str">
        <f t="shared" si="41"/>
        <v>umbellata</v>
      </c>
      <c r="L122" s="72">
        <f t="shared" si="41"/>
        <v>1</v>
      </c>
      <c r="M122" s="72">
        <f t="shared" si="41"/>
        <v>0</v>
      </c>
      <c r="N122" s="66">
        <f t="shared" si="41"/>
        <v>1</v>
      </c>
      <c r="O122" s="41"/>
      <c r="P122" s="42" t="str">
        <f t="shared" si="29"/>
        <v/>
      </c>
      <c r="Q122" s="43" t="str">
        <f t="shared" si="30"/>
        <v/>
      </c>
      <c r="R122" s="44" t="e">
        <f t="shared" si="31"/>
        <v>#VALUE!</v>
      </c>
      <c r="S122" s="45" t="e">
        <f t="shared" si="24"/>
        <v>#VALUE!</v>
      </c>
      <c r="T122" s="44" t="str">
        <f t="shared" si="32"/>
        <v/>
      </c>
      <c r="U122" s="46"/>
      <c r="V122" s="47"/>
      <c r="W122" s="48" t="e">
        <f t="shared" si="33"/>
        <v>#VALUE!</v>
      </c>
      <c r="X122" s="49"/>
      <c r="Y122" s="44" t="e">
        <f>INDEX(VISITORS[INSECT ORDER], MATCH(X122,VISITORS[NAME USED],0))</f>
        <v>#N/A</v>
      </c>
      <c r="Z122" s="44" t="e">
        <f t="shared" si="34"/>
        <v>#N/A</v>
      </c>
      <c r="AA122" s="50" t="e">
        <f>IF(SUM(#REF!,#REF!,#REF!,#REF!,#REF!,#REF!)=S122,,"")</f>
        <v>#REF!</v>
      </c>
      <c r="AB122" s="51" t="str">
        <f t="shared" si="35"/>
        <v/>
      </c>
      <c r="AC122" s="51"/>
      <c r="AD122" s="51"/>
      <c r="AE122" s="51"/>
      <c r="AF122" s="51"/>
      <c r="AG122" s="51"/>
      <c r="AH122" s="51"/>
      <c r="AI122" s="52"/>
      <c r="AJ122" s="52"/>
      <c r="AK122" s="52"/>
      <c r="AL122" s="53"/>
      <c r="AM122" s="54"/>
      <c r="AN122" s="55" t="str">
        <f>IF(P122=1,0,"")</f>
        <v/>
      </c>
      <c r="AO122" s="56" t="str">
        <f>IF(AN122=1,AB122,"")</f>
        <v/>
      </c>
      <c r="AP122" s="55" t="str">
        <f>IF(P122=1,0,"")</f>
        <v/>
      </c>
      <c r="AQ122" s="56" t="str">
        <f>IF(AP122=1,AB122,"")</f>
        <v/>
      </c>
    </row>
    <row r="123" spans="1:43" s="3" customFormat="1" x14ac:dyDescent="0.25">
      <c r="A123" s="67">
        <f t="shared" si="25"/>
        <v>2022</v>
      </c>
      <c r="B123" s="67" t="str">
        <f t="shared" si="26"/>
        <v>May</v>
      </c>
      <c r="C123" s="68">
        <f t="shared" si="36"/>
        <v>22</v>
      </c>
      <c r="D123" s="69">
        <f t="shared" si="27"/>
        <v>10</v>
      </c>
      <c r="E123" s="70">
        <f t="shared" si="28"/>
        <v>55</v>
      </c>
      <c r="F123" s="74"/>
      <c r="G123" s="77"/>
      <c r="H123" s="63" t="e">
        <f t="shared" si="37"/>
        <v>#VALUE!</v>
      </c>
      <c r="I123" s="64">
        <f t="shared" si="41"/>
        <v>1</v>
      </c>
      <c r="J123" s="71" t="str">
        <f t="shared" si="41"/>
        <v xml:space="preserve">Tolpis </v>
      </c>
      <c r="K123" s="71" t="str">
        <f t="shared" si="41"/>
        <v>umbellata</v>
      </c>
      <c r="L123" s="72">
        <f t="shared" si="41"/>
        <v>1</v>
      </c>
      <c r="M123" s="72">
        <f t="shared" si="41"/>
        <v>0</v>
      </c>
      <c r="N123" s="66">
        <f t="shared" si="41"/>
        <v>1</v>
      </c>
      <c r="O123" s="41"/>
      <c r="P123" s="42" t="str">
        <f t="shared" si="29"/>
        <v/>
      </c>
      <c r="Q123" s="43" t="str">
        <f t="shared" si="30"/>
        <v/>
      </c>
      <c r="R123" s="44" t="e">
        <f t="shared" si="31"/>
        <v>#VALUE!</v>
      </c>
      <c r="S123" s="45" t="e">
        <f t="shared" si="24"/>
        <v>#VALUE!</v>
      </c>
      <c r="T123" s="44" t="str">
        <f t="shared" si="32"/>
        <v/>
      </c>
      <c r="U123" s="46"/>
      <c r="V123" s="47"/>
      <c r="W123" s="48" t="e">
        <f t="shared" si="33"/>
        <v>#VALUE!</v>
      </c>
      <c r="X123" s="49"/>
      <c r="Y123" s="44" t="e">
        <f>INDEX(VISITORS[INSECT ORDER], MATCH(X123,VISITORS[NAME USED],0))</f>
        <v>#N/A</v>
      </c>
      <c r="Z123" s="44" t="e">
        <f t="shared" si="34"/>
        <v>#N/A</v>
      </c>
      <c r="AA123" s="50" t="e">
        <f>IF(SUM(#REF!,#REF!,#REF!,#REF!,#REF!,#REF!)=S123,,"")</f>
        <v>#REF!</v>
      </c>
      <c r="AB123" s="51" t="str">
        <f t="shared" si="35"/>
        <v/>
      </c>
      <c r="AC123" s="51"/>
      <c r="AD123" s="51"/>
      <c r="AE123" s="51"/>
      <c r="AF123" s="51"/>
      <c r="AG123" s="51"/>
      <c r="AH123" s="51"/>
      <c r="AI123" s="52"/>
      <c r="AJ123" s="52"/>
      <c r="AK123" s="52"/>
      <c r="AL123" s="53"/>
      <c r="AM123" s="54"/>
      <c r="AN123" s="55" t="str">
        <f>IF(P123=1,0,"")</f>
        <v/>
      </c>
      <c r="AO123" s="56" t="str">
        <f>IF(AN123=1,AB123,"")</f>
        <v/>
      </c>
      <c r="AP123" s="55" t="str">
        <f>IF(P123=1,0,"")</f>
        <v/>
      </c>
      <c r="AQ123" s="56" t="str">
        <f>IF(AP123=1,AB123,"")</f>
        <v/>
      </c>
    </row>
    <row r="124" spans="1:43" s="3" customFormat="1" x14ac:dyDescent="0.25">
      <c r="A124" s="67">
        <f t="shared" si="25"/>
        <v>2022</v>
      </c>
      <c r="B124" s="67" t="str">
        <f t="shared" si="26"/>
        <v>May</v>
      </c>
      <c r="C124" s="68">
        <f t="shared" si="36"/>
        <v>22</v>
      </c>
      <c r="D124" s="69">
        <f t="shared" si="27"/>
        <v>10</v>
      </c>
      <c r="E124" s="70">
        <f t="shared" si="28"/>
        <v>56</v>
      </c>
      <c r="F124" s="74"/>
      <c r="G124" s="77"/>
      <c r="H124" s="63" t="e">
        <f t="shared" si="37"/>
        <v>#VALUE!</v>
      </c>
      <c r="I124" s="64">
        <f t="shared" si="41"/>
        <v>1</v>
      </c>
      <c r="J124" s="71" t="str">
        <f t="shared" si="41"/>
        <v xml:space="preserve">Tolpis </v>
      </c>
      <c r="K124" s="71" t="str">
        <f t="shared" si="41"/>
        <v>umbellata</v>
      </c>
      <c r="L124" s="72">
        <f t="shared" si="41"/>
        <v>1</v>
      </c>
      <c r="M124" s="72">
        <f t="shared" si="41"/>
        <v>0</v>
      </c>
      <c r="N124" s="66">
        <f t="shared" si="41"/>
        <v>1</v>
      </c>
      <c r="O124" s="41"/>
      <c r="P124" s="42" t="str">
        <f t="shared" si="29"/>
        <v/>
      </c>
      <c r="Q124" s="43" t="str">
        <f t="shared" si="30"/>
        <v/>
      </c>
      <c r="R124" s="44" t="e">
        <f t="shared" si="31"/>
        <v>#VALUE!</v>
      </c>
      <c r="S124" s="45" t="e">
        <f t="shared" si="24"/>
        <v>#VALUE!</v>
      </c>
      <c r="T124" s="44" t="str">
        <f t="shared" si="32"/>
        <v/>
      </c>
      <c r="U124" s="46"/>
      <c r="V124" s="47"/>
      <c r="W124" s="48" t="e">
        <f t="shared" si="33"/>
        <v>#VALUE!</v>
      </c>
      <c r="X124" s="49"/>
      <c r="Y124" s="44" t="e">
        <f>INDEX(VISITORS[INSECT ORDER], MATCH(X124,VISITORS[NAME USED],0))</f>
        <v>#N/A</v>
      </c>
      <c r="Z124" s="44" t="e">
        <f t="shared" si="34"/>
        <v>#N/A</v>
      </c>
      <c r="AA124" s="50" t="e">
        <f>IF(SUM(#REF!,#REF!,#REF!,#REF!,#REF!,#REF!)=S124,,"")</f>
        <v>#REF!</v>
      </c>
      <c r="AB124" s="51" t="str">
        <f t="shared" si="35"/>
        <v/>
      </c>
      <c r="AC124" s="51"/>
      <c r="AD124" s="51"/>
      <c r="AE124" s="51"/>
      <c r="AF124" s="51"/>
      <c r="AG124" s="51"/>
      <c r="AH124" s="51"/>
      <c r="AI124" s="52"/>
      <c r="AJ124" s="52"/>
      <c r="AK124" s="52"/>
      <c r="AL124" s="53"/>
      <c r="AM124" s="54"/>
      <c r="AN124" s="55" t="str">
        <f>IF(P124=1,0,"")</f>
        <v/>
      </c>
      <c r="AO124" s="56" t="str">
        <f>IF(AN124=1,AB124,"")</f>
        <v/>
      </c>
      <c r="AP124" s="55" t="str">
        <f>IF(P124=1,0,"")</f>
        <v/>
      </c>
      <c r="AQ124" s="56" t="str">
        <f>IF(AP124=1,AB124,"")</f>
        <v/>
      </c>
    </row>
    <row r="125" spans="1:43" s="3" customFormat="1" x14ac:dyDescent="0.25">
      <c r="A125" s="67">
        <f t="shared" si="25"/>
        <v>2022</v>
      </c>
      <c r="B125" s="67" t="str">
        <f t="shared" si="26"/>
        <v>May</v>
      </c>
      <c r="C125" s="68">
        <f t="shared" si="36"/>
        <v>22</v>
      </c>
      <c r="D125" s="69">
        <f t="shared" si="27"/>
        <v>10</v>
      </c>
      <c r="E125" s="70">
        <f t="shared" si="28"/>
        <v>57</v>
      </c>
      <c r="F125" s="74"/>
      <c r="G125" s="77"/>
      <c r="H125" s="63" t="e">
        <f t="shared" si="37"/>
        <v>#VALUE!</v>
      </c>
      <c r="I125" s="64">
        <f t="shared" si="41"/>
        <v>1</v>
      </c>
      <c r="J125" s="71" t="str">
        <f t="shared" si="41"/>
        <v xml:space="preserve">Tolpis </v>
      </c>
      <c r="K125" s="71" t="str">
        <f t="shared" si="41"/>
        <v>umbellata</v>
      </c>
      <c r="L125" s="72">
        <f t="shared" si="41"/>
        <v>1</v>
      </c>
      <c r="M125" s="72">
        <f t="shared" si="41"/>
        <v>0</v>
      </c>
      <c r="N125" s="66">
        <f t="shared" si="41"/>
        <v>1</v>
      </c>
      <c r="O125" s="41"/>
      <c r="P125" s="42" t="str">
        <f t="shared" si="29"/>
        <v/>
      </c>
      <c r="Q125" s="43" t="str">
        <f t="shared" si="30"/>
        <v/>
      </c>
      <c r="R125" s="44" t="e">
        <f t="shared" si="31"/>
        <v>#VALUE!</v>
      </c>
      <c r="S125" s="45" t="e">
        <f t="shared" si="24"/>
        <v>#VALUE!</v>
      </c>
      <c r="T125" s="44" t="str">
        <f t="shared" si="32"/>
        <v/>
      </c>
      <c r="U125" s="46"/>
      <c r="V125" s="47"/>
      <c r="W125" s="48" t="e">
        <f t="shared" si="33"/>
        <v>#VALUE!</v>
      </c>
      <c r="X125" s="49"/>
      <c r="Y125" s="44" t="e">
        <f>INDEX(VISITORS[INSECT ORDER], MATCH(X125,VISITORS[NAME USED],0))</f>
        <v>#N/A</v>
      </c>
      <c r="Z125" s="44" t="e">
        <f t="shared" si="34"/>
        <v>#N/A</v>
      </c>
      <c r="AA125" s="50" t="e">
        <f>IF(SUM(#REF!,#REF!,#REF!,#REF!,#REF!,#REF!)=S125,,"")</f>
        <v>#REF!</v>
      </c>
      <c r="AB125" s="51" t="str">
        <f t="shared" si="35"/>
        <v/>
      </c>
      <c r="AC125" s="51"/>
      <c r="AD125" s="51"/>
      <c r="AE125" s="51"/>
      <c r="AF125" s="51"/>
      <c r="AG125" s="51"/>
      <c r="AH125" s="51"/>
      <c r="AI125" s="52"/>
      <c r="AJ125" s="52"/>
      <c r="AK125" s="52"/>
      <c r="AL125" s="53"/>
      <c r="AM125" s="54"/>
      <c r="AN125" s="55" t="str">
        <f>IF(P125=1,0,"")</f>
        <v/>
      </c>
      <c r="AO125" s="56" t="str">
        <f>IF(AN125=1,AB125,"")</f>
        <v/>
      </c>
      <c r="AP125" s="55" t="str">
        <f>IF(P125=1,0,"")</f>
        <v/>
      </c>
      <c r="AQ125" s="56" t="str">
        <f>IF(AP125=1,AB125,"")</f>
        <v/>
      </c>
    </row>
    <row r="126" spans="1:43" s="3" customFormat="1" x14ac:dyDescent="0.25">
      <c r="A126" s="67">
        <f t="shared" si="25"/>
        <v>2022</v>
      </c>
      <c r="B126" s="67" t="str">
        <f t="shared" si="26"/>
        <v>May</v>
      </c>
      <c r="C126" s="68">
        <f t="shared" si="36"/>
        <v>22</v>
      </c>
      <c r="D126" s="69">
        <f t="shared" si="27"/>
        <v>10</v>
      </c>
      <c r="E126" s="70">
        <f t="shared" si="28"/>
        <v>58</v>
      </c>
      <c r="F126" s="74"/>
      <c r="G126" s="77"/>
      <c r="H126" s="63" t="e">
        <f t="shared" si="37"/>
        <v>#VALUE!</v>
      </c>
      <c r="I126" s="64">
        <f t="shared" si="41"/>
        <v>1</v>
      </c>
      <c r="J126" s="71" t="str">
        <f t="shared" si="41"/>
        <v xml:space="preserve">Tolpis </v>
      </c>
      <c r="K126" s="71" t="str">
        <f t="shared" si="41"/>
        <v>umbellata</v>
      </c>
      <c r="L126" s="72">
        <f t="shared" si="41"/>
        <v>1</v>
      </c>
      <c r="M126" s="72">
        <f t="shared" si="41"/>
        <v>0</v>
      </c>
      <c r="N126" s="66">
        <f t="shared" si="41"/>
        <v>1</v>
      </c>
      <c r="O126" s="41"/>
      <c r="P126" s="42" t="str">
        <f t="shared" si="29"/>
        <v/>
      </c>
      <c r="Q126" s="43" t="str">
        <f t="shared" si="30"/>
        <v/>
      </c>
      <c r="R126" s="44" t="e">
        <f t="shared" si="31"/>
        <v>#VALUE!</v>
      </c>
      <c r="S126" s="45" t="e">
        <f t="shared" si="24"/>
        <v>#VALUE!</v>
      </c>
      <c r="T126" s="44" t="str">
        <f t="shared" si="32"/>
        <v/>
      </c>
      <c r="U126" s="46"/>
      <c r="V126" s="47"/>
      <c r="W126" s="48" t="e">
        <f t="shared" si="33"/>
        <v>#VALUE!</v>
      </c>
      <c r="X126" s="49"/>
      <c r="Y126" s="44" t="e">
        <f>INDEX(VISITORS[INSECT ORDER], MATCH(X126,VISITORS[NAME USED],0))</f>
        <v>#N/A</v>
      </c>
      <c r="Z126" s="44" t="e">
        <f t="shared" si="34"/>
        <v>#N/A</v>
      </c>
      <c r="AA126" s="50" t="e">
        <f>IF(SUM(#REF!,#REF!,#REF!,#REF!,#REF!,#REF!)=S126,,"")</f>
        <v>#REF!</v>
      </c>
      <c r="AB126" s="51" t="str">
        <f t="shared" si="35"/>
        <v/>
      </c>
      <c r="AC126" s="51"/>
      <c r="AD126" s="51"/>
      <c r="AE126" s="51"/>
      <c r="AF126" s="51"/>
      <c r="AG126" s="51"/>
      <c r="AH126" s="51"/>
      <c r="AI126" s="52"/>
      <c r="AJ126" s="52"/>
      <c r="AK126" s="52"/>
      <c r="AL126" s="53"/>
      <c r="AM126" s="54"/>
      <c r="AN126" s="55" t="str">
        <f>IF(P126=1,0,"")</f>
        <v/>
      </c>
      <c r="AO126" s="56" t="str">
        <f>IF(AN126=1,AB126,"")</f>
        <v/>
      </c>
      <c r="AP126" s="55" t="str">
        <f>IF(P126=1,0,"")</f>
        <v/>
      </c>
      <c r="AQ126" s="56" t="str">
        <f>IF(AP126=1,AB126,"")</f>
        <v/>
      </c>
    </row>
    <row r="127" spans="1:43" s="3" customFormat="1" x14ac:dyDescent="0.25">
      <c r="A127" s="67">
        <f t="shared" si="25"/>
        <v>2022</v>
      </c>
      <c r="B127" s="67" t="str">
        <f t="shared" si="26"/>
        <v>May</v>
      </c>
      <c r="C127" s="68">
        <f t="shared" si="36"/>
        <v>22</v>
      </c>
      <c r="D127" s="69">
        <f t="shared" si="27"/>
        <v>10</v>
      </c>
      <c r="E127" s="70">
        <f t="shared" si="28"/>
        <v>59</v>
      </c>
      <c r="F127" s="74"/>
      <c r="G127" s="77"/>
      <c r="H127" s="63" t="e">
        <f t="shared" si="37"/>
        <v>#VALUE!</v>
      </c>
      <c r="I127" s="64">
        <f t="shared" si="41"/>
        <v>1</v>
      </c>
      <c r="J127" s="71" t="str">
        <f t="shared" si="41"/>
        <v xml:space="preserve">Tolpis </v>
      </c>
      <c r="K127" s="71" t="str">
        <f t="shared" si="41"/>
        <v>umbellata</v>
      </c>
      <c r="L127" s="72">
        <f t="shared" si="41"/>
        <v>1</v>
      </c>
      <c r="M127" s="72">
        <f t="shared" si="41"/>
        <v>0</v>
      </c>
      <c r="N127" s="66">
        <f t="shared" si="41"/>
        <v>1</v>
      </c>
      <c r="O127" s="41"/>
      <c r="P127" s="42" t="str">
        <f t="shared" si="29"/>
        <v/>
      </c>
      <c r="Q127" s="43" t="str">
        <f t="shared" si="30"/>
        <v/>
      </c>
      <c r="R127" s="44" t="e">
        <f t="shared" si="31"/>
        <v>#VALUE!</v>
      </c>
      <c r="S127" s="45" t="e">
        <f t="shared" si="24"/>
        <v>#VALUE!</v>
      </c>
      <c r="T127" s="44" t="str">
        <f t="shared" si="32"/>
        <v/>
      </c>
      <c r="U127" s="46"/>
      <c r="V127" s="47"/>
      <c r="W127" s="48" t="e">
        <f t="shared" si="33"/>
        <v>#VALUE!</v>
      </c>
      <c r="X127" s="49"/>
      <c r="Y127" s="44" t="e">
        <f>INDEX(VISITORS[INSECT ORDER], MATCH(X127,VISITORS[NAME USED],0))</f>
        <v>#N/A</v>
      </c>
      <c r="Z127" s="44" t="e">
        <f t="shared" si="34"/>
        <v>#N/A</v>
      </c>
      <c r="AA127" s="50" t="e">
        <f>IF(SUM(#REF!,#REF!,#REF!,#REF!,#REF!,#REF!)=S127,,"")</f>
        <v>#REF!</v>
      </c>
      <c r="AB127" s="51" t="str">
        <f t="shared" si="35"/>
        <v/>
      </c>
      <c r="AC127" s="51"/>
      <c r="AD127" s="51"/>
      <c r="AE127" s="51"/>
      <c r="AF127" s="51"/>
      <c r="AG127" s="51"/>
      <c r="AH127" s="51"/>
      <c r="AI127" s="52"/>
      <c r="AJ127" s="52"/>
      <c r="AK127" s="52"/>
      <c r="AL127" s="53"/>
      <c r="AM127" s="54"/>
      <c r="AN127" s="55" t="str">
        <f>IF(P127=1,0,"")</f>
        <v/>
      </c>
      <c r="AO127" s="56" t="str">
        <f>IF(AN127=1,AB127,"")</f>
        <v/>
      </c>
      <c r="AP127" s="55" t="str">
        <f>IF(P127=1,0,"")</f>
        <v/>
      </c>
      <c r="AQ127" s="56" t="str">
        <f>IF(AP127=1,AB127,"")</f>
        <v/>
      </c>
    </row>
    <row r="128" spans="1:43" s="3" customFormat="1" x14ac:dyDescent="0.25">
      <c r="A128" s="67">
        <f t="shared" si="25"/>
        <v>2022</v>
      </c>
      <c r="B128" s="67" t="str">
        <f t="shared" si="26"/>
        <v>May</v>
      </c>
      <c r="C128" s="68">
        <f t="shared" si="36"/>
        <v>22</v>
      </c>
      <c r="D128" s="69">
        <f t="shared" si="27"/>
        <v>11</v>
      </c>
      <c r="E128" s="70">
        <f t="shared" si="28"/>
        <v>0</v>
      </c>
      <c r="F128" s="74"/>
      <c r="G128" s="77"/>
      <c r="H128" s="63" t="e">
        <f t="shared" si="37"/>
        <v>#VALUE!</v>
      </c>
      <c r="I128" s="64">
        <f t="shared" si="41"/>
        <v>1</v>
      </c>
      <c r="J128" s="71" t="str">
        <f t="shared" si="41"/>
        <v xml:space="preserve">Tolpis </v>
      </c>
      <c r="K128" s="71" t="str">
        <f t="shared" si="41"/>
        <v>umbellata</v>
      </c>
      <c r="L128" s="72">
        <f t="shared" si="41"/>
        <v>1</v>
      </c>
      <c r="M128" s="72">
        <f t="shared" si="41"/>
        <v>0</v>
      </c>
      <c r="N128" s="66">
        <f t="shared" si="41"/>
        <v>1</v>
      </c>
      <c r="O128" s="41"/>
      <c r="P128" s="42" t="str">
        <f t="shared" si="29"/>
        <v/>
      </c>
      <c r="Q128" s="43" t="str">
        <f t="shared" si="30"/>
        <v/>
      </c>
      <c r="R128" s="44" t="e">
        <f t="shared" si="31"/>
        <v>#VALUE!</v>
      </c>
      <c r="S128" s="45" t="e">
        <f t="shared" si="24"/>
        <v>#VALUE!</v>
      </c>
      <c r="T128" s="44" t="str">
        <f t="shared" si="32"/>
        <v/>
      </c>
      <c r="U128" s="46"/>
      <c r="V128" s="47"/>
      <c r="W128" s="48" t="e">
        <f t="shared" si="33"/>
        <v>#VALUE!</v>
      </c>
      <c r="X128" s="49"/>
      <c r="Y128" s="44" t="e">
        <f>INDEX(VISITORS[INSECT ORDER], MATCH(X128,VISITORS[NAME USED],0))</f>
        <v>#N/A</v>
      </c>
      <c r="Z128" s="44" t="e">
        <f t="shared" si="34"/>
        <v>#N/A</v>
      </c>
      <c r="AA128" s="50" t="e">
        <f>IF(SUM(#REF!,#REF!,#REF!,#REF!,#REF!,#REF!)=S128,,"")</f>
        <v>#REF!</v>
      </c>
      <c r="AB128" s="51" t="str">
        <f t="shared" si="35"/>
        <v/>
      </c>
      <c r="AC128" s="51"/>
      <c r="AD128" s="51"/>
      <c r="AE128" s="51"/>
      <c r="AF128" s="51"/>
      <c r="AG128" s="51"/>
      <c r="AH128" s="51"/>
      <c r="AI128" s="52"/>
      <c r="AJ128" s="52"/>
      <c r="AK128" s="52"/>
      <c r="AL128" s="53"/>
      <c r="AM128" s="54"/>
      <c r="AN128" s="55" t="str">
        <f>IF(P128=1,0,"")</f>
        <v/>
      </c>
      <c r="AO128" s="56" t="str">
        <f>IF(AN128=1,AB128,"")</f>
        <v/>
      </c>
      <c r="AP128" s="55" t="str">
        <f>IF(P128=1,0,"")</f>
        <v/>
      </c>
      <c r="AQ128" s="56" t="str">
        <f>IF(AP128=1,AB128,"")</f>
        <v/>
      </c>
    </row>
    <row r="129" spans="1:43" s="3" customFormat="1" x14ac:dyDescent="0.25">
      <c r="A129" s="67">
        <f t="shared" si="25"/>
        <v>2022</v>
      </c>
      <c r="B129" s="67" t="str">
        <f t="shared" si="26"/>
        <v>May</v>
      </c>
      <c r="C129" s="68">
        <f t="shared" si="36"/>
        <v>22</v>
      </c>
      <c r="D129" s="69">
        <f t="shared" si="27"/>
        <v>11</v>
      </c>
      <c r="E129" s="70">
        <f t="shared" si="28"/>
        <v>1</v>
      </c>
      <c r="F129" s="74"/>
      <c r="G129" s="77"/>
      <c r="H129" s="63" t="e">
        <f t="shared" si="37"/>
        <v>#VALUE!</v>
      </c>
      <c r="I129" s="64">
        <f t="shared" si="41"/>
        <v>1</v>
      </c>
      <c r="J129" s="71" t="str">
        <f t="shared" si="41"/>
        <v xml:space="preserve">Tolpis </v>
      </c>
      <c r="K129" s="71" t="str">
        <f t="shared" si="41"/>
        <v>umbellata</v>
      </c>
      <c r="L129" s="72">
        <f t="shared" si="41"/>
        <v>1</v>
      </c>
      <c r="M129" s="72">
        <f t="shared" si="41"/>
        <v>0</v>
      </c>
      <c r="N129" s="66">
        <f t="shared" si="41"/>
        <v>1</v>
      </c>
      <c r="O129" s="41"/>
      <c r="P129" s="42" t="str">
        <f t="shared" si="29"/>
        <v/>
      </c>
      <c r="Q129" s="43" t="str">
        <f t="shared" si="30"/>
        <v/>
      </c>
      <c r="R129" s="44" t="e">
        <f t="shared" si="31"/>
        <v>#VALUE!</v>
      </c>
      <c r="S129" s="45" t="e">
        <f t="shared" si="24"/>
        <v>#VALUE!</v>
      </c>
      <c r="T129" s="44" t="str">
        <f t="shared" si="32"/>
        <v/>
      </c>
      <c r="U129" s="46"/>
      <c r="V129" s="47"/>
      <c r="W129" s="48" t="e">
        <f t="shared" si="33"/>
        <v>#VALUE!</v>
      </c>
      <c r="X129" s="49"/>
      <c r="Y129" s="44" t="e">
        <f>INDEX(VISITORS[INSECT ORDER], MATCH(X129,VISITORS[NAME USED],0))</f>
        <v>#N/A</v>
      </c>
      <c r="Z129" s="44" t="e">
        <f t="shared" si="34"/>
        <v>#N/A</v>
      </c>
      <c r="AA129" s="50" t="e">
        <f>IF(SUM(#REF!,#REF!,#REF!,#REF!,#REF!,#REF!)=S129,,"")</f>
        <v>#REF!</v>
      </c>
      <c r="AB129" s="51" t="str">
        <f t="shared" si="35"/>
        <v/>
      </c>
      <c r="AC129" s="51"/>
      <c r="AD129" s="51"/>
      <c r="AE129" s="51"/>
      <c r="AF129" s="51"/>
      <c r="AG129" s="51"/>
      <c r="AH129" s="51"/>
      <c r="AI129" s="52"/>
      <c r="AJ129" s="52"/>
      <c r="AK129" s="52"/>
      <c r="AL129" s="53"/>
      <c r="AM129" s="54"/>
      <c r="AN129" s="55" t="str">
        <f>IF(P129=1,0,"")</f>
        <v/>
      </c>
      <c r="AO129" s="56" t="str">
        <f>IF(AN129=1,AB129,"")</f>
        <v/>
      </c>
      <c r="AP129" s="55" t="str">
        <f>IF(P129=1,0,"")</f>
        <v/>
      </c>
      <c r="AQ129" s="56" t="str">
        <f>IF(AP129=1,AB129,"")</f>
        <v/>
      </c>
    </row>
    <row r="130" spans="1:43" s="3" customFormat="1" x14ac:dyDescent="0.25">
      <c r="A130" s="67">
        <f t="shared" si="25"/>
        <v>2022</v>
      </c>
      <c r="B130" s="67" t="str">
        <f t="shared" si="26"/>
        <v>May</v>
      </c>
      <c r="C130" s="68">
        <f t="shared" si="36"/>
        <v>22</v>
      </c>
      <c r="D130" s="69">
        <f t="shared" si="27"/>
        <v>11</v>
      </c>
      <c r="E130" s="70">
        <f t="shared" si="28"/>
        <v>2</v>
      </c>
      <c r="F130" s="74"/>
      <c r="G130" s="77"/>
      <c r="H130" s="63" t="e">
        <f t="shared" si="37"/>
        <v>#VALUE!</v>
      </c>
      <c r="I130" s="64">
        <f t="shared" si="41"/>
        <v>1</v>
      </c>
      <c r="J130" s="71" t="str">
        <f t="shared" si="41"/>
        <v xml:space="preserve">Tolpis </v>
      </c>
      <c r="K130" s="71" t="str">
        <f t="shared" si="41"/>
        <v>umbellata</v>
      </c>
      <c r="L130" s="72">
        <f t="shared" si="41"/>
        <v>1</v>
      </c>
      <c r="M130" s="72">
        <f t="shared" si="41"/>
        <v>0</v>
      </c>
      <c r="N130" s="66">
        <f t="shared" si="41"/>
        <v>1</v>
      </c>
      <c r="O130" s="41"/>
      <c r="P130" s="42" t="str">
        <f t="shared" si="29"/>
        <v/>
      </c>
      <c r="Q130" s="43" t="str">
        <f t="shared" si="30"/>
        <v/>
      </c>
      <c r="R130" s="44" t="e">
        <f t="shared" si="31"/>
        <v>#VALUE!</v>
      </c>
      <c r="S130" s="45" t="e">
        <f t="shared" si="24"/>
        <v>#VALUE!</v>
      </c>
      <c r="T130" s="44" t="str">
        <f t="shared" si="32"/>
        <v/>
      </c>
      <c r="U130" s="46"/>
      <c r="V130" s="47"/>
      <c r="W130" s="48" t="e">
        <f t="shared" si="33"/>
        <v>#VALUE!</v>
      </c>
      <c r="X130" s="49"/>
      <c r="Y130" s="44" t="e">
        <f>INDEX(VISITORS[INSECT ORDER], MATCH(X130,VISITORS[NAME USED],0))</f>
        <v>#N/A</v>
      </c>
      <c r="Z130" s="44" t="e">
        <f t="shared" si="34"/>
        <v>#N/A</v>
      </c>
      <c r="AA130" s="50" t="e">
        <f>IF(SUM(#REF!,#REF!,#REF!,#REF!,#REF!,#REF!)=S130,,"")</f>
        <v>#REF!</v>
      </c>
      <c r="AB130" s="51" t="str">
        <f t="shared" si="35"/>
        <v/>
      </c>
      <c r="AC130" s="51"/>
      <c r="AD130" s="51"/>
      <c r="AE130" s="51"/>
      <c r="AF130" s="51"/>
      <c r="AG130" s="51"/>
      <c r="AH130" s="51"/>
      <c r="AI130" s="52"/>
      <c r="AJ130" s="52"/>
      <c r="AK130" s="52"/>
      <c r="AL130" s="53"/>
      <c r="AM130" s="54"/>
      <c r="AN130" s="55" t="str">
        <f>IF(P130=1,0,"")</f>
        <v/>
      </c>
      <c r="AO130" s="56" t="str">
        <f>IF(AN130=1,AB130,"")</f>
        <v/>
      </c>
      <c r="AP130" s="55" t="str">
        <f>IF(P130=1,0,"")</f>
        <v/>
      </c>
      <c r="AQ130" s="56" t="str">
        <f>IF(AP130=1,AB130,"")</f>
        <v/>
      </c>
    </row>
    <row r="131" spans="1:43" s="3" customFormat="1" x14ac:dyDescent="0.25">
      <c r="A131" s="67">
        <f t="shared" si="25"/>
        <v>2022</v>
      </c>
      <c r="B131" s="67" t="str">
        <f t="shared" si="26"/>
        <v>May</v>
      </c>
      <c r="C131" s="68">
        <f t="shared" si="36"/>
        <v>22</v>
      </c>
      <c r="D131" s="69">
        <f t="shared" si="27"/>
        <v>11</v>
      </c>
      <c r="E131" s="70">
        <f t="shared" si="28"/>
        <v>3</v>
      </c>
      <c r="F131" s="74"/>
      <c r="G131" s="77"/>
      <c r="H131" s="63" t="e">
        <f t="shared" si="37"/>
        <v>#VALUE!</v>
      </c>
      <c r="I131" s="64">
        <f t="shared" si="41"/>
        <v>1</v>
      </c>
      <c r="J131" s="71" t="str">
        <f t="shared" si="41"/>
        <v xml:space="preserve">Tolpis </v>
      </c>
      <c r="K131" s="71" t="str">
        <f t="shared" si="41"/>
        <v>umbellata</v>
      </c>
      <c r="L131" s="72">
        <f t="shared" si="41"/>
        <v>1</v>
      </c>
      <c r="M131" s="72">
        <f t="shared" si="41"/>
        <v>0</v>
      </c>
      <c r="N131" s="66">
        <f t="shared" si="41"/>
        <v>1</v>
      </c>
      <c r="O131" s="41"/>
      <c r="P131" s="42" t="str">
        <f t="shared" si="29"/>
        <v/>
      </c>
      <c r="Q131" s="43" t="str">
        <f t="shared" si="30"/>
        <v/>
      </c>
      <c r="R131" s="44" t="e">
        <f t="shared" si="31"/>
        <v>#VALUE!</v>
      </c>
      <c r="S131" s="45" t="e">
        <f t="shared" ref="S131:S194" si="44">IF(T131&lt;D131, (T131*3600+U131*60+V131)+((23*3600+59*60+60)-(D131*3600+E131*60+LEFT(F131,2))), (T131*3600+U131*60+V131)-(D131*3600+E131*60+LEFT(F131,2)))</f>
        <v>#VALUE!</v>
      </c>
      <c r="T131" s="44" t="str">
        <f t="shared" si="32"/>
        <v/>
      </c>
      <c r="U131" s="46"/>
      <c r="V131" s="47"/>
      <c r="W131" s="48" t="e">
        <f t="shared" si="33"/>
        <v>#VALUE!</v>
      </c>
      <c r="X131" s="49"/>
      <c r="Y131" s="44" t="e">
        <f>INDEX(VISITORS[INSECT ORDER], MATCH(X131,VISITORS[NAME USED],0))</f>
        <v>#N/A</v>
      </c>
      <c r="Z131" s="44" t="e">
        <f t="shared" si="34"/>
        <v>#N/A</v>
      </c>
      <c r="AA131" s="50" t="e">
        <f>IF(SUM(#REF!,#REF!,#REF!,#REF!,#REF!,#REF!)=S131,,"")</f>
        <v>#REF!</v>
      </c>
      <c r="AB131" s="51" t="str">
        <f t="shared" si="35"/>
        <v/>
      </c>
      <c r="AC131" s="51"/>
      <c r="AD131" s="51"/>
      <c r="AE131" s="51"/>
      <c r="AF131" s="51"/>
      <c r="AG131" s="51"/>
      <c r="AH131" s="51"/>
      <c r="AI131" s="52"/>
      <c r="AJ131" s="52"/>
      <c r="AK131" s="52"/>
      <c r="AL131" s="53"/>
      <c r="AM131" s="54"/>
      <c r="AN131" s="55" t="str">
        <f>IF(P131=1,0,"")</f>
        <v/>
      </c>
      <c r="AO131" s="56" t="str">
        <f>IF(AN131=1,AB131,"")</f>
        <v/>
      </c>
      <c r="AP131" s="55" t="str">
        <f>IF(P131=1,0,"")</f>
        <v/>
      </c>
      <c r="AQ131" s="56" t="str">
        <f>IF(AP131=1,AB131,"")</f>
        <v/>
      </c>
    </row>
    <row r="132" spans="1:43" s="3" customFormat="1" x14ac:dyDescent="0.25">
      <c r="A132" s="67">
        <f t="shared" ref="A132:A195" si="45">A131</f>
        <v>2022</v>
      </c>
      <c r="B132" s="67" t="str">
        <f t="shared" ref="B132:B195" si="46">IF(C131-C132&gt;0, TEXT(DATE(2016,(MONTH(DATEVALUE(B131&amp;"1"))+1),1),"mmm"), B131)</f>
        <v>May</v>
      </c>
      <c r="C132" s="68">
        <f t="shared" si="36"/>
        <v>22</v>
      </c>
      <c r="D132" s="69">
        <f t="shared" ref="D132:D195" si="47">IF(IF(E131=59,D131+1,D131)=24,0,IF(E131=59,D131+1,D131))</f>
        <v>11</v>
      </c>
      <c r="E132" s="70">
        <f t="shared" ref="E132:E195" si="48">IF(E131&lt;59,E131+1,0)</f>
        <v>4</v>
      </c>
      <c r="F132" s="74"/>
      <c r="G132" s="77"/>
      <c r="H132" s="63" t="e">
        <f t="shared" si="37"/>
        <v>#VALUE!</v>
      </c>
      <c r="I132" s="64">
        <f t="shared" si="41"/>
        <v>1</v>
      </c>
      <c r="J132" s="71" t="str">
        <f t="shared" si="41"/>
        <v xml:space="preserve">Tolpis </v>
      </c>
      <c r="K132" s="71" t="str">
        <f t="shared" si="41"/>
        <v>umbellata</v>
      </c>
      <c r="L132" s="72">
        <f t="shared" si="41"/>
        <v>1</v>
      </c>
      <c r="M132" s="72">
        <f t="shared" si="41"/>
        <v>0</v>
      </c>
      <c r="N132" s="66">
        <f t="shared" si="41"/>
        <v>1</v>
      </c>
      <c r="O132" s="41"/>
      <c r="P132" s="42" t="str">
        <f t="shared" ref="P132:P195" si="49">IF(F132="","",1)</f>
        <v/>
      </c>
      <c r="Q132" s="43" t="str">
        <f t="shared" ref="Q132:Q195" si="50">TEXT(IF(P132=1,CONCATENATE($D132,":",$E132,":",(LEFT($F132,2))),""),"hh:mm:ss")</f>
        <v/>
      </c>
      <c r="R132" s="44" t="e">
        <f t="shared" ref="R132:R195" si="51">TEXT(Q132-TIME(0,RIGHT($H132,2),$G$9)+(Q132&gt;TIME(0,RIGHT($H132,2),$G$9)),"mm:ss")</f>
        <v>#VALUE!</v>
      </c>
      <c r="S132" s="45" t="e">
        <f t="shared" si="44"/>
        <v>#VALUE!</v>
      </c>
      <c r="T132" s="44" t="str">
        <f t="shared" ref="T132:T195" si="52">TEXT(IF(P132=1,D132,""),"00")</f>
        <v/>
      </c>
      <c r="U132" s="46"/>
      <c r="V132" s="47"/>
      <c r="W132" s="48" t="e">
        <f t="shared" ref="W132:W195" si="53">IF(O132=0,TEXT(TIME(T132,U132,V132)-TIME(D132,E132,RIGHT(F132,2))+TIME(0,LEFT(R132,2),RIGHT(R132,2)),"mm:ss"),TEXT(TIME(T132,U132,V132)-TIME(D132,E132,RIGHT(F132,2))+TIME(0,LEFT(R132,2),RIGHT(R132,2))-TIME(0,($G$10*O132),0),"mm:ss"))</f>
        <v>#VALUE!</v>
      </c>
      <c r="X132" s="49"/>
      <c r="Y132" s="44" t="e">
        <f>INDEX(VISITORS[INSECT ORDER], MATCH(X132,VISITORS[NAME USED],0))</f>
        <v>#N/A</v>
      </c>
      <c r="Z132" s="44" t="e">
        <f t="shared" ref="Z132:Z195" si="54">IF(Y132&lt;&gt;0,"NA","")</f>
        <v>#N/A</v>
      </c>
      <c r="AA132" s="50" t="e">
        <f>IF(SUM(#REF!,#REF!,#REF!,#REF!,#REF!,#REF!)=S132,,"")</f>
        <v>#REF!</v>
      </c>
      <c r="AB132" s="51" t="str">
        <f t="shared" ref="AB132:AB195" si="55">IF(P132=1,1,"")</f>
        <v/>
      </c>
      <c r="AC132" s="51"/>
      <c r="AD132" s="51"/>
      <c r="AE132" s="51"/>
      <c r="AF132" s="51"/>
      <c r="AG132" s="51"/>
      <c r="AH132" s="51"/>
      <c r="AI132" s="52"/>
      <c r="AJ132" s="52"/>
      <c r="AK132" s="52"/>
      <c r="AL132" s="53"/>
      <c r="AM132" s="54"/>
      <c r="AN132" s="55" t="str">
        <f>IF(P132=1,0,"")</f>
        <v/>
      </c>
      <c r="AO132" s="56" t="str">
        <f>IF(AN132=1,AB132,"")</f>
        <v/>
      </c>
      <c r="AP132" s="55" t="str">
        <f>IF(P132=1,0,"")</f>
        <v/>
      </c>
      <c r="AQ132" s="56" t="str">
        <f>IF(AP132=1,AB132,"")</f>
        <v/>
      </c>
    </row>
    <row r="133" spans="1:43" s="3" customFormat="1" x14ac:dyDescent="0.25">
      <c r="A133" s="67">
        <f t="shared" si="45"/>
        <v>2022</v>
      </c>
      <c r="B133" s="67" t="str">
        <f t="shared" si="46"/>
        <v>May</v>
      </c>
      <c r="C133" s="68">
        <f t="shared" ref="C133:C196" si="56">IF(AND(D133=0, E133=0), IF(TEXT(C132,"dd")=TEXT(EOMONTH(DATE(A132,MONTH(DATEVALUE(B132&amp;"1")),C132),0), "dd"), 1, C132+1), C132)</f>
        <v>22</v>
      </c>
      <c r="D133" s="69">
        <f t="shared" si="47"/>
        <v>11</v>
      </c>
      <c r="E133" s="70">
        <f t="shared" si="48"/>
        <v>5</v>
      </c>
      <c r="F133" s="74"/>
      <c r="G133" s="77"/>
      <c r="H133" s="63" t="e">
        <f t="shared" ref="H133:H196" si="57">IF(AND(OR(E132=$G$3,E132=$G$4,E132=$G$5,E132=$G$6,E132=$G$7,E132=$G$8),E132&lt;&gt;RIGHT(H132,2)),CONCATENATE(LEFT(J133,3),LEFT(K133,3),L133,"_",A133,TEXT(MONTH(DATEVALUE(B133&amp;"1")),"00"),TEXT(C133,"00"),"_",TEXT(D133,"00"),"_",TEXT(E132,"00")),IF(AND(OR(E133=$G$3,E133=$G$4,E133=$G$5,E133=$G$6,E133=$G$7,E133=$G$8),OR(F133="",F133&gt;$G$9-1)),CONCATENATE(LEFT(J133,3),LEFT(K133,3),L133,"_",A133,TEXT(MONTH(DATEVALUE(B133&amp;"1")),"00"),TEXT(C133,"00"),"_",TEXT(D133,"00"),"_",TEXT(E133,"00")),H132))</f>
        <v>#VALUE!</v>
      </c>
      <c r="I133" s="64">
        <f t="shared" ref="I133:N148" si="58">I132</f>
        <v>1</v>
      </c>
      <c r="J133" s="71" t="str">
        <f t="shared" si="58"/>
        <v xml:space="preserve">Tolpis </v>
      </c>
      <c r="K133" s="71" t="str">
        <f t="shared" si="58"/>
        <v>umbellata</v>
      </c>
      <c r="L133" s="72">
        <f t="shared" si="58"/>
        <v>1</v>
      </c>
      <c r="M133" s="72">
        <f t="shared" si="58"/>
        <v>0</v>
      </c>
      <c r="N133" s="66">
        <f t="shared" si="58"/>
        <v>1</v>
      </c>
      <c r="O133" s="41"/>
      <c r="P133" s="42" t="str">
        <f t="shared" si="49"/>
        <v/>
      </c>
      <c r="Q133" s="43" t="str">
        <f t="shared" si="50"/>
        <v/>
      </c>
      <c r="R133" s="44" t="e">
        <f t="shared" si="51"/>
        <v>#VALUE!</v>
      </c>
      <c r="S133" s="45" t="e">
        <f t="shared" si="44"/>
        <v>#VALUE!</v>
      </c>
      <c r="T133" s="44" t="str">
        <f t="shared" si="52"/>
        <v/>
      </c>
      <c r="U133" s="46"/>
      <c r="V133" s="47"/>
      <c r="W133" s="48" t="e">
        <f t="shared" si="53"/>
        <v>#VALUE!</v>
      </c>
      <c r="X133" s="49"/>
      <c r="Y133" s="44" t="e">
        <f>INDEX(VISITORS[INSECT ORDER], MATCH(X133,VISITORS[NAME USED],0))</f>
        <v>#N/A</v>
      </c>
      <c r="Z133" s="44" t="e">
        <f t="shared" si="54"/>
        <v>#N/A</v>
      </c>
      <c r="AA133" s="50" t="e">
        <f>IF(SUM(#REF!,#REF!,#REF!,#REF!,#REF!,#REF!)=S133,,"")</f>
        <v>#REF!</v>
      </c>
      <c r="AB133" s="51" t="str">
        <f t="shared" si="55"/>
        <v/>
      </c>
      <c r="AC133" s="51"/>
      <c r="AD133" s="51"/>
      <c r="AE133" s="51"/>
      <c r="AF133" s="51"/>
      <c r="AG133" s="51"/>
      <c r="AH133" s="51"/>
      <c r="AI133" s="52"/>
      <c r="AJ133" s="52"/>
      <c r="AK133" s="52"/>
      <c r="AL133" s="53"/>
      <c r="AM133" s="54"/>
      <c r="AN133" s="55" t="str">
        <f>IF(P133=1,0,"")</f>
        <v/>
      </c>
      <c r="AO133" s="56" t="str">
        <f>IF(AN133=1,AB133,"")</f>
        <v/>
      </c>
      <c r="AP133" s="55" t="str">
        <f>IF(P133=1,0,"")</f>
        <v/>
      </c>
      <c r="AQ133" s="56" t="str">
        <f>IF(AP133=1,AB133,"")</f>
        <v/>
      </c>
    </row>
    <row r="134" spans="1:43" s="3" customFormat="1" x14ac:dyDescent="0.25">
      <c r="A134" s="67">
        <f t="shared" si="45"/>
        <v>2022</v>
      </c>
      <c r="B134" s="67" t="str">
        <f t="shared" si="46"/>
        <v>May</v>
      </c>
      <c r="C134" s="68">
        <f t="shared" si="56"/>
        <v>22</v>
      </c>
      <c r="D134" s="69">
        <f t="shared" si="47"/>
        <v>11</v>
      </c>
      <c r="E134" s="70">
        <f t="shared" si="48"/>
        <v>6</v>
      </c>
      <c r="F134" s="74"/>
      <c r="G134" s="77"/>
      <c r="H134" s="63" t="e">
        <f t="shared" si="57"/>
        <v>#VALUE!</v>
      </c>
      <c r="I134" s="64">
        <f t="shared" si="58"/>
        <v>1</v>
      </c>
      <c r="J134" s="71" t="str">
        <f t="shared" si="58"/>
        <v xml:space="preserve">Tolpis </v>
      </c>
      <c r="K134" s="71" t="str">
        <f t="shared" si="58"/>
        <v>umbellata</v>
      </c>
      <c r="L134" s="72">
        <f t="shared" si="58"/>
        <v>1</v>
      </c>
      <c r="M134" s="72">
        <f t="shared" si="58"/>
        <v>0</v>
      </c>
      <c r="N134" s="66">
        <f t="shared" si="58"/>
        <v>1</v>
      </c>
      <c r="O134" s="41"/>
      <c r="P134" s="42" t="str">
        <f t="shared" si="49"/>
        <v/>
      </c>
      <c r="Q134" s="43" t="str">
        <f t="shared" si="50"/>
        <v/>
      </c>
      <c r="R134" s="44" t="e">
        <f t="shared" si="51"/>
        <v>#VALUE!</v>
      </c>
      <c r="S134" s="45" t="e">
        <f t="shared" si="44"/>
        <v>#VALUE!</v>
      </c>
      <c r="T134" s="44" t="str">
        <f t="shared" si="52"/>
        <v/>
      </c>
      <c r="U134" s="46"/>
      <c r="V134" s="47"/>
      <c r="W134" s="48" t="e">
        <f t="shared" si="53"/>
        <v>#VALUE!</v>
      </c>
      <c r="X134" s="49"/>
      <c r="Y134" s="44" t="e">
        <f>INDEX(VISITORS[INSECT ORDER], MATCH(X134,VISITORS[NAME USED],0))</f>
        <v>#N/A</v>
      </c>
      <c r="Z134" s="44" t="e">
        <f t="shared" si="54"/>
        <v>#N/A</v>
      </c>
      <c r="AA134" s="50" t="e">
        <f>IF(SUM(#REF!,#REF!,#REF!,#REF!,#REF!,#REF!)=S134,,"")</f>
        <v>#REF!</v>
      </c>
      <c r="AB134" s="51" t="str">
        <f t="shared" si="55"/>
        <v/>
      </c>
      <c r="AC134" s="51"/>
      <c r="AD134" s="51"/>
      <c r="AE134" s="51"/>
      <c r="AF134" s="51"/>
      <c r="AG134" s="51"/>
      <c r="AH134" s="51"/>
      <c r="AI134" s="52"/>
      <c r="AJ134" s="52"/>
      <c r="AK134" s="52"/>
      <c r="AL134" s="53"/>
      <c r="AM134" s="54"/>
      <c r="AN134" s="55" t="str">
        <f>IF(P134=1,0,"")</f>
        <v/>
      </c>
      <c r="AO134" s="56" t="str">
        <f>IF(AN134=1,AB134,"")</f>
        <v/>
      </c>
      <c r="AP134" s="55" t="str">
        <f>IF(P134=1,0,"")</f>
        <v/>
      </c>
      <c r="AQ134" s="56" t="str">
        <f>IF(AP134=1,AB134,"")</f>
        <v/>
      </c>
    </row>
    <row r="135" spans="1:43" s="3" customFormat="1" x14ac:dyDescent="0.25">
      <c r="A135" s="67">
        <f t="shared" si="45"/>
        <v>2022</v>
      </c>
      <c r="B135" s="67" t="str">
        <f t="shared" si="46"/>
        <v>May</v>
      </c>
      <c r="C135" s="68">
        <f t="shared" si="56"/>
        <v>22</v>
      </c>
      <c r="D135" s="69">
        <f t="shared" si="47"/>
        <v>11</v>
      </c>
      <c r="E135" s="70">
        <f t="shared" si="48"/>
        <v>7</v>
      </c>
      <c r="F135" s="74"/>
      <c r="G135" s="77"/>
      <c r="H135" s="63" t="e">
        <f t="shared" si="57"/>
        <v>#VALUE!</v>
      </c>
      <c r="I135" s="64">
        <f t="shared" si="58"/>
        <v>1</v>
      </c>
      <c r="J135" s="71" t="str">
        <f t="shared" si="58"/>
        <v xml:space="preserve">Tolpis </v>
      </c>
      <c r="K135" s="71" t="str">
        <f t="shared" si="58"/>
        <v>umbellata</v>
      </c>
      <c r="L135" s="72">
        <f t="shared" si="58"/>
        <v>1</v>
      </c>
      <c r="M135" s="72">
        <f t="shared" si="58"/>
        <v>0</v>
      </c>
      <c r="N135" s="66">
        <f t="shared" si="58"/>
        <v>1</v>
      </c>
      <c r="O135" s="41"/>
      <c r="P135" s="42" t="str">
        <f t="shared" si="49"/>
        <v/>
      </c>
      <c r="Q135" s="43" t="str">
        <f t="shared" si="50"/>
        <v/>
      </c>
      <c r="R135" s="44" t="e">
        <f t="shared" si="51"/>
        <v>#VALUE!</v>
      </c>
      <c r="S135" s="45" t="e">
        <f t="shared" si="44"/>
        <v>#VALUE!</v>
      </c>
      <c r="T135" s="44" t="str">
        <f t="shared" si="52"/>
        <v/>
      </c>
      <c r="U135" s="46"/>
      <c r="V135" s="47"/>
      <c r="W135" s="48" t="e">
        <f t="shared" si="53"/>
        <v>#VALUE!</v>
      </c>
      <c r="X135" s="49"/>
      <c r="Y135" s="44" t="e">
        <f>INDEX(VISITORS[INSECT ORDER], MATCH(X135,VISITORS[NAME USED],0))</f>
        <v>#N/A</v>
      </c>
      <c r="Z135" s="44" t="e">
        <f t="shared" si="54"/>
        <v>#N/A</v>
      </c>
      <c r="AA135" s="50" t="e">
        <f>IF(SUM(#REF!,#REF!,#REF!,#REF!,#REF!,#REF!)=S135,,"")</f>
        <v>#REF!</v>
      </c>
      <c r="AB135" s="51" t="str">
        <f t="shared" si="55"/>
        <v/>
      </c>
      <c r="AC135" s="51"/>
      <c r="AD135" s="51"/>
      <c r="AE135" s="51"/>
      <c r="AF135" s="51"/>
      <c r="AG135" s="51"/>
      <c r="AH135" s="51"/>
      <c r="AI135" s="52"/>
      <c r="AJ135" s="52"/>
      <c r="AK135" s="52"/>
      <c r="AL135" s="53"/>
      <c r="AM135" s="54"/>
      <c r="AN135" s="55" t="str">
        <f>IF(P135=1,0,"")</f>
        <v/>
      </c>
      <c r="AO135" s="56" t="str">
        <f>IF(AN135=1,AB135,"")</f>
        <v/>
      </c>
      <c r="AP135" s="55" t="str">
        <f>IF(P135=1,0,"")</f>
        <v/>
      </c>
      <c r="AQ135" s="56" t="str">
        <f>IF(AP135=1,AB135,"")</f>
        <v/>
      </c>
    </row>
    <row r="136" spans="1:43" s="3" customFormat="1" x14ac:dyDescent="0.25">
      <c r="A136" s="67">
        <f t="shared" si="45"/>
        <v>2022</v>
      </c>
      <c r="B136" s="67" t="str">
        <f t="shared" si="46"/>
        <v>May</v>
      </c>
      <c r="C136" s="68">
        <f t="shared" si="56"/>
        <v>22</v>
      </c>
      <c r="D136" s="69">
        <f t="shared" si="47"/>
        <v>11</v>
      </c>
      <c r="E136" s="70">
        <f t="shared" si="48"/>
        <v>8</v>
      </c>
      <c r="F136" s="74">
        <v>4</v>
      </c>
      <c r="G136" s="77"/>
      <c r="H136" s="63" t="e">
        <f t="shared" si="57"/>
        <v>#VALUE!</v>
      </c>
      <c r="I136" s="64">
        <f t="shared" si="58"/>
        <v>1</v>
      </c>
      <c r="J136" s="71" t="str">
        <f t="shared" si="58"/>
        <v xml:space="preserve">Tolpis </v>
      </c>
      <c r="K136" s="71" t="str">
        <f t="shared" si="58"/>
        <v>umbellata</v>
      </c>
      <c r="L136" s="72">
        <f t="shared" si="58"/>
        <v>1</v>
      </c>
      <c r="M136" s="72">
        <f t="shared" si="58"/>
        <v>0</v>
      </c>
      <c r="N136" s="66">
        <f t="shared" si="58"/>
        <v>1</v>
      </c>
      <c r="O136" s="41"/>
      <c r="P136" s="42">
        <f t="shared" si="49"/>
        <v>1</v>
      </c>
      <c r="Q136" s="43" t="str">
        <f t="shared" si="50"/>
        <v>11:08:04</v>
      </c>
      <c r="R136" s="44" t="e">
        <f t="shared" si="51"/>
        <v>#VALUE!</v>
      </c>
      <c r="S136" s="45">
        <f t="shared" si="44"/>
        <v>272</v>
      </c>
      <c r="T136" s="44" t="str">
        <f t="shared" si="52"/>
        <v>11</v>
      </c>
      <c r="U136" s="46">
        <v>12</v>
      </c>
      <c r="V136" s="47">
        <v>36</v>
      </c>
      <c r="W136" s="48" t="e">
        <f t="shared" si="53"/>
        <v>#VALUE!</v>
      </c>
      <c r="X136" s="49" t="s">
        <v>605</v>
      </c>
      <c r="Y136" s="44" t="s">
        <v>606</v>
      </c>
      <c r="Z136" s="44" t="str">
        <f t="shared" si="54"/>
        <v>NA</v>
      </c>
      <c r="AA136" s="50" t="e">
        <f>IF(SUM(#REF!,#REF!,#REF!,#REF!,#REF!,#REF!)=S136,,"")</f>
        <v>#REF!</v>
      </c>
      <c r="AB136" s="51">
        <f t="shared" si="55"/>
        <v>1</v>
      </c>
      <c r="AC136" s="51"/>
      <c r="AD136" s="51"/>
      <c r="AE136" s="51"/>
      <c r="AF136" s="51"/>
      <c r="AG136" s="51"/>
      <c r="AH136" s="51"/>
      <c r="AI136" s="52">
        <v>1</v>
      </c>
      <c r="AJ136" s="52">
        <v>0</v>
      </c>
      <c r="AK136" s="52">
        <v>0</v>
      </c>
      <c r="AL136" s="53"/>
      <c r="AM136" s="54"/>
      <c r="AN136" s="55">
        <v>1</v>
      </c>
      <c r="AO136" s="56">
        <f>IF(AN136=1,AB136,"")</f>
        <v>1</v>
      </c>
      <c r="AP136" s="55">
        <v>1</v>
      </c>
      <c r="AQ136" s="56">
        <f>IF(AP136=1,AB136,"")</f>
        <v>1</v>
      </c>
    </row>
    <row r="137" spans="1:43" s="3" customFormat="1" x14ac:dyDescent="0.25">
      <c r="A137" s="67">
        <f t="shared" si="45"/>
        <v>2022</v>
      </c>
      <c r="B137" s="67" t="str">
        <f t="shared" si="46"/>
        <v>May</v>
      </c>
      <c r="C137" s="68">
        <f t="shared" si="56"/>
        <v>22</v>
      </c>
      <c r="D137" s="69">
        <f t="shared" si="47"/>
        <v>11</v>
      </c>
      <c r="E137" s="70">
        <f t="shared" si="48"/>
        <v>9</v>
      </c>
      <c r="F137" s="74"/>
      <c r="G137" s="77"/>
      <c r="H137" s="63" t="e">
        <f t="shared" si="57"/>
        <v>#VALUE!</v>
      </c>
      <c r="I137" s="64">
        <f t="shared" si="58"/>
        <v>1</v>
      </c>
      <c r="J137" s="71" t="str">
        <f t="shared" si="58"/>
        <v xml:space="preserve">Tolpis </v>
      </c>
      <c r="K137" s="71" t="str">
        <f t="shared" si="58"/>
        <v>umbellata</v>
      </c>
      <c r="L137" s="72">
        <f t="shared" si="58"/>
        <v>1</v>
      </c>
      <c r="M137" s="72">
        <f t="shared" si="58"/>
        <v>0</v>
      </c>
      <c r="N137" s="66">
        <f t="shared" si="58"/>
        <v>1</v>
      </c>
      <c r="O137" s="41"/>
      <c r="P137" s="42" t="str">
        <f t="shared" si="49"/>
        <v/>
      </c>
      <c r="Q137" s="43" t="str">
        <f t="shared" si="50"/>
        <v/>
      </c>
      <c r="R137" s="44" t="e">
        <f t="shared" si="51"/>
        <v>#VALUE!</v>
      </c>
      <c r="S137" s="45" t="e">
        <f t="shared" si="44"/>
        <v>#VALUE!</v>
      </c>
      <c r="T137" s="44" t="str">
        <f t="shared" si="52"/>
        <v/>
      </c>
      <c r="U137" s="46"/>
      <c r="V137" s="47"/>
      <c r="W137" s="48" t="e">
        <f t="shared" si="53"/>
        <v>#VALUE!</v>
      </c>
      <c r="X137" s="49"/>
      <c r="Y137" s="44" t="e">
        <f>INDEX(VISITORS[INSECT ORDER], MATCH(X137,VISITORS[NAME USED],0))</f>
        <v>#N/A</v>
      </c>
      <c r="Z137" s="44" t="e">
        <f t="shared" si="54"/>
        <v>#N/A</v>
      </c>
      <c r="AA137" s="50" t="e">
        <f>IF(SUM(#REF!,#REF!,#REF!,#REF!,#REF!,#REF!)=S137,,"")</f>
        <v>#REF!</v>
      </c>
      <c r="AB137" s="51" t="str">
        <f t="shared" si="55"/>
        <v/>
      </c>
      <c r="AC137" s="51"/>
      <c r="AD137" s="51"/>
      <c r="AE137" s="51"/>
      <c r="AF137" s="51"/>
      <c r="AG137" s="51"/>
      <c r="AH137" s="51"/>
      <c r="AI137" s="52"/>
      <c r="AJ137" s="52"/>
      <c r="AK137" s="52"/>
      <c r="AL137" s="53"/>
      <c r="AM137" s="54"/>
      <c r="AN137" s="55" t="str">
        <f>IF(P137=1,0,"")</f>
        <v/>
      </c>
      <c r="AO137" s="56" t="str">
        <f>IF(AN137=1,AB137,"")</f>
        <v/>
      </c>
      <c r="AP137" s="55" t="str">
        <f>IF(P137=1,0,"")</f>
        <v/>
      </c>
      <c r="AQ137" s="56" t="str">
        <f>IF(AP137=1,AB137,"")</f>
        <v/>
      </c>
    </row>
    <row r="138" spans="1:43" s="3" customFormat="1" x14ac:dyDescent="0.25">
      <c r="A138" s="67">
        <f t="shared" si="45"/>
        <v>2022</v>
      </c>
      <c r="B138" s="67" t="str">
        <f t="shared" si="46"/>
        <v>May</v>
      </c>
      <c r="C138" s="68">
        <f t="shared" si="56"/>
        <v>22</v>
      </c>
      <c r="D138" s="69">
        <f t="shared" si="47"/>
        <v>11</v>
      </c>
      <c r="E138" s="70">
        <f t="shared" si="48"/>
        <v>10</v>
      </c>
      <c r="F138" s="74"/>
      <c r="G138" s="77"/>
      <c r="H138" s="63" t="e">
        <f t="shared" si="57"/>
        <v>#VALUE!</v>
      </c>
      <c r="I138" s="64">
        <f t="shared" si="58"/>
        <v>1</v>
      </c>
      <c r="J138" s="71" t="str">
        <f t="shared" si="58"/>
        <v xml:space="preserve">Tolpis </v>
      </c>
      <c r="K138" s="71" t="str">
        <f t="shared" si="58"/>
        <v>umbellata</v>
      </c>
      <c r="L138" s="72">
        <f t="shared" si="58"/>
        <v>1</v>
      </c>
      <c r="M138" s="72">
        <f t="shared" si="58"/>
        <v>0</v>
      </c>
      <c r="N138" s="66">
        <f t="shared" si="58"/>
        <v>1</v>
      </c>
      <c r="O138" s="41"/>
      <c r="P138" s="42" t="str">
        <f t="shared" si="49"/>
        <v/>
      </c>
      <c r="Q138" s="43" t="str">
        <f t="shared" si="50"/>
        <v/>
      </c>
      <c r="R138" s="44" t="e">
        <f t="shared" si="51"/>
        <v>#VALUE!</v>
      </c>
      <c r="S138" s="45" t="e">
        <f t="shared" si="44"/>
        <v>#VALUE!</v>
      </c>
      <c r="T138" s="44" t="str">
        <f t="shared" si="52"/>
        <v/>
      </c>
      <c r="U138" s="46"/>
      <c r="V138" s="47"/>
      <c r="W138" s="48" t="e">
        <f t="shared" si="53"/>
        <v>#VALUE!</v>
      </c>
      <c r="X138" s="49"/>
      <c r="Y138" s="44" t="e">
        <f>INDEX(VISITORS[INSECT ORDER], MATCH(X138,VISITORS[NAME USED],0))</f>
        <v>#N/A</v>
      </c>
      <c r="Z138" s="44" t="e">
        <f t="shared" si="54"/>
        <v>#N/A</v>
      </c>
      <c r="AA138" s="50" t="e">
        <f>IF(SUM(#REF!,#REF!,#REF!,#REF!,#REF!,#REF!)=S138,,"")</f>
        <v>#REF!</v>
      </c>
      <c r="AB138" s="51" t="str">
        <f t="shared" si="55"/>
        <v/>
      </c>
      <c r="AC138" s="51"/>
      <c r="AD138" s="51"/>
      <c r="AE138" s="51"/>
      <c r="AF138" s="51"/>
      <c r="AG138" s="51"/>
      <c r="AH138" s="51"/>
      <c r="AI138" s="52"/>
      <c r="AJ138" s="52"/>
      <c r="AK138" s="52"/>
      <c r="AL138" s="53"/>
      <c r="AM138" s="54"/>
      <c r="AN138" s="55" t="str">
        <f>IF(P138=1,0,"")</f>
        <v/>
      </c>
      <c r="AO138" s="56" t="str">
        <f>IF(AN138=1,AB138,"")</f>
        <v/>
      </c>
      <c r="AP138" s="55" t="str">
        <f>IF(P138=1,0,"")</f>
        <v/>
      </c>
      <c r="AQ138" s="56" t="str">
        <f>IF(AP138=1,AB138,"")</f>
        <v/>
      </c>
    </row>
    <row r="139" spans="1:43" s="3" customFormat="1" x14ac:dyDescent="0.25">
      <c r="A139" s="67">
        <f t="shared" si="45"/>
        <v>2022</v>
      </c>
      <c r="B139" s="67" t="str">
        <f t="shared" si="46"/>
        <v>May</v>
      </c>
      <c r="C139" s="68">
        <f t="shared" si="56"/>
        <v>22</v>
      </c>
      <c r="D139" s="69">
        <f t="shared" si="47"/>
        <v>11</v>
      </c>
      <c r="E139" s="70">
        <f t="shared" si="48"/>
        <v>11</v>
      </c>
      <c r="F139" s="74"/>
      <c r="G139" s="77"/>
      <c r="H139" s="63" t="e">
        <f t="shared" si="57"/>
        <v>#VALUE!</v>
      </c>
      <c r="I139" s="64">
        <f t="shared" si="58"/>
        <v>1</v>
      </c>
      <c r="J139" s="71" t="str">
        <f t="shared" si="58"/>
        <v xml:space="preserve">Tolpis </v>
      </c>
      <c r="K139" s="71" t="str">
        <f t="shared" si="58"/>
        <v>umbellata</v>
      </c>
      <c r="L139" s="72">
        <f t="shared" si="58"/>
        <v>1</v>
      </c>
      <c r="M139" s="72">
        <f t="shared" si="58"/>
        <v>0</v>
      </c>
      <c r="N139" s="66">
        <f t="shared" si="58"/>
        <v>1</v>
      </c>
      <c r="O139" s="41"/>
      <c r="P139" s="42" t="str">
        <f t="shared" si="49"/>
        <v/>
      </c>
      <c r="Q139" s="43" t="str">
        <f t="shared" si="50"/>
        <v/>
      </c>
      <c r="R139" s="44" t="e">
        <f t="shared" si="51"/>
        <v>#VALUE!</v>
      </c>
      <c r="S139" s="45" t="e">
        <f t="shared" si="44"/>
        <v>#VALUE!</v>
      </c>
      <c r="T139" s="44" t="str">
        <f t="shared" si="52"/>
        <v/>
      </c>
      <c r="U139" s="46"/>
      <c r="V139" s="47"/>
      <c r="W139" s="48" t="e">
        <f t="shared" si="53"/>
        <v>#VALUE!</v>
      </c>
      <c r="X139" s="49"/>
      <c r="Y139" s="44" t="e">
        <f>INDEX(VISITORS[INSECT ORDER], MATCH(X139,VISITORS[NAME USED],0))</f>
        <v>#N/A</v>
      </c>
      <c r="Z139" s="44" t="e">
        <f t="shared" si="54"/>
        <v>#N/A</v>
      </c>
      <c r="AA139" s="50" t="e">
        <f>IF(SUM(#REF!,#REF!,#REF!,#REF!,#REF!,#REF!)=S139,,"")</f>
        <v>#REF!</v>
      </c>
      <c r="AB139" s="51" t="str">
        <f t="shared" si="55"/>
        <v/>
      </c>
      <c r="AC139" s="51"/>
      <c r="AD139" s="51"/>
      <c r="AE139" s="51"/>
      <c r="AF139" s="51"/>
      <c r="AG139" s="51"/>
      <c r="AH139" s="51"/>
      <c r="AI139" s="52"/>
      <c r="AJ139" s="52"/>
      <c r="AK139" s="52"/>
      <c r="AL139" s="53"/>
      <c r="AM139" s="54"/>
      <c r="AN139" s="55" t="str">
        <f>IF(P139=1,0,"")</f>
        <v/>
      </c>
      <c r="AO139" s="56" t="str">
        <f>IF(AN139=1,AB139,"")</f>
        <v/>
      </c>
      <c r="AP139" s="55" t="str">
        <f>IF(P139=1,0,"")</f>
        <v/>
      </c>
      <c r="AQ139" s="56" t="str">
        <f>IF(AP139=1,AB139,"")</f>
        <v/>
      </c>
    </row>
    <row r="140" spans="1:43" s="3" customFormat="1" x14ac:dyDescent="0.25">
      <c r="A140" s="67">
        <f t="shared" si="45"/>
        <v>2022</v>
      </c>
      <c r="B140" s="67" t="str">
        <f t="shared" si="46"/>
        <v>May</v>
      </c>
      <c r="C140" s="68">
        <f t="shared" si="56"/>
        <v>22</v>
      </c>
      <c r="D140" s="69">
        <f t="shared" si="47"/>
        <v>11</v>
      </c>
      <c r="E140" s="70">
        <f t="shared" si="48"/>
        <v>12</v>
      </c>
      <c r="F140" s="74"/>
      <c r="G140" s="77"/>
      <c r="H140" s="63" t="e">
        <f t="shared" si="57"/>
        <v>#VALUE!</v>
      </c>
      <c r="I140" s="64">
        <f t="shared" si="58"/>
        <v>1</v>
      </c>
      <c r="J140" s="71" t="str">
        <f t="shared" si="58"/>
        <v xml:space="preserve">Tolpis </v>
      </c>
      <c r="K140" s="71" t="str">
        <f t="shared" si="58"/>
        <v>umbellata</v>
      </c>
      <c r="L140" s="72">
        <f t="shared" si="58"/>
        <v>1</v>
      </c>
      <c r="M140" s="72">
        <f t="shared" si="58"/>
        <v>0</v>
      </c>
      <c r="N140" s="66">
        <f t="shared" si="58"/>
        <v>1</v>
      </c>
      <c r="O140" s="41"/>
      <c r="P140" s="42" t="str">
        <f t="shared" si="49"/>
        <v/>
      </c>
      <c r="Q140" s="43" t="str">
        <f t="shared" si="50"/>
        <v/>
      </c>
      <c r="R140" s="44" t="e">
        <f t="shared" si="51"/>
        <v>#VALUE!</v>
      </c>
      <c r="S140" s="45" t="e">
        <f t="shared" si="44"/>
        <v>#VALUE!</v>
      </c>
      <c r="T140" s="44" t="str">
        <f t="shared" si="52"/>
        <v/>
      </c>
      <c r="U140" s="46"/>
      <c r="V140" s="47"/>
      <c r="W140" s="48" t="e">
        <f t="shared" si="53"/>
        <v>#VALUE!</v>
      </c>
      <c r="X140" s="49"/>
      <c r="Y140" s="44" t="e">
        <f>INDEX(VISITORS[INSECT ORDER], MATCH(X140,VISITORS[NAME USED],0))</f>
        <v>#N/A</v>
      </c>
      <c r="Z140" s="44" t="e">
        <f t="shared" si="54"/>
        <v>#N/A</v>
      </c>
      <c r="AA140" s="50" t="e">
        <f>IF(SUM(#REF!,#REF!,#REF!,#REF!,#REF!,#REF!)=S140,,"")</f>
        <v>#REF!</v>
      </c>
      <c r="AB140" s="51" t="str">
        <f t="shared" si="55"/>
        <v/>
      </c>
      <c r="AC140" s="51"/>
      <c r="AD140" s="51"/>
      <c r="AE140" s="51"/>
      <c r="AF140" s="51"/>
      <c r="AG140" s="51"/>
      <c r="AH140" s="51"/>
      <c r="AI140" s="52"/>
      <c r="AJ140" s="52"/>
      <c r="AK140" s="52"/>
      <c r="AL140" s="53"/>
      <c r="AM140" s="54"/>
      <c r="AN140" s="55" t="str">
        <f>IF(P140=1,0,"")</f>
        <v/>
      </c>
      <c r="AO140" s="56" t="str">
        <f>IF(AN140=1,AB140,"")</f>
        <v/>
      </c>
      <c r="AP140" s="55" t="str">
        <f>IF(P140=1,0,"")</f>
        <v/>
      </c>
      <c r="AQ140" s="56" t="str">
        <f>IF(AP140=1,AB140,"")</f>
        <v/>
      </c>
    </row>
    <row r="141" spans="1:43" s="3" customFormat="1" x14ac:dyDescent="0.25">
      <c r="A141" s="67">
        <f t="shared" si="45"/>
        <v>2022</v>
      </c>
      <c r="B141" s="67" t="str">
        <f t="shared" si="46"/>
        <v>May</v>
      </c>
      <c r="C141" s="68">
        <f t="shared" si="56"/>
        <v>22</v>
      </c>
      <c r="D141" s="69">
        <f t="shared" si="47"/>
        <v>11</v>
      </c>
      <c r="E141" s="70">
        <f t="shared" si="48"/>
        <v>13</v>
      </c>
      <c r="F141" s="74"/>
      <c r="G141" s="77"/>
      <c r="H141" s="63" t="e">
        <f t="shared" si="57"/>
        <v>#VALUE!</v>
      </c>
      <c r="I141" s="64">
        <f t="shared" si="58"/>
        <v>1</v>
      </c>
      <c r="J141" s="71" t="str">
        <f t="shared" si="58"/>
        <v xml:space="preserve">Tolpis </v>
      </c>
      <c r="K141" s="71" t="str">
        <f t="shared" si="58"/>
        <v>umbellata</v>
      </c>
      <c r="L141" s="72">
        <f t="shared" si="58"/>
        <v>1</v>
      </c>
      <c r="M141" s="72">
        <f t="shared" si="58"/>
        <v>0</v>
      </c>
      <c r="N141" s="66">
        <f t="shared" si="58"/>
        <v>1</v>
      </c>
      <c r="O141" s="41"/>
      <c r="P141" s="42" t="str">
        <f t="shared" si="49"/>
        <v/>
      </c>
      <c r="Q141" s="43" t="str">
        <f t="shared" si="50"/>
        <v/>
      </c>
      <c r="R141" s="44" t="e">
        <f t="shared" si="51"/>
        <v>#VALUE!</v>
      </c>
      <c r="S141" s="45" t="e">
        <f t="shared" si="44"/>
        <v>#VALUE!</v>
      </c>
      <c r="T141" s="44" t="str">
        <f t="shared" si="52"/>
        <v/>
      </c>
      <c r="U141" s="46"/>
      <c r="V141" s="47"/>
      <c r="W141" s="48" t="e">
        <f t="shared" si="53"/>
        <v>#VALUE!</v>
      </c>
      <c r="X141" s="49"/>
      <c r="Y141" s="44" t="e">
        <f>INDEX(VISITORS[INSECT ORDER], MATCH(X141,VISITORS[NAME USED],0))</f>
        <v>#N/A</v>
      </c>
      <c r="Z141" s="44" t="e">
        <f t="shared" si="54"/>
        <v>#N/A</v>
      </c>
      <c r="AA141" s="50" t="e">
        <f>IF(SUM(#REF!,#REF!,#REF!,#REF!,#REF!,#REF!)=S141,,"")</f>
        <v>#REF!</v>
      </c>
      <c r="AB141" s="51" t="str">
        <f t="shared" si="55"/>
        <v/>
      </c>
      <c r="AC141" s="51"/>
      <c r="AD141" s="51"/>
      <c r="AE141" s="51"/>
      <c r="AF141" s="51"/>
      <c r="AG141" s="51"/>
      <c r="AH141" s="51"/>
      <c r="AI141" s="52"/>
      <c r="AJ141" s="52"/>
      <c r="AK141" s="52"/>
      <c r="AL141" s="53"/>
      <c r="AM141" s="54"/>
      <c r="AN141" s="55" t="str">
        <f>IF(P141=1,0,"")</f>
        <v/>
      </c>
      <c r="AO141" s="56" t="str">
        <f>IF(AN141=1,AB141,"")</f>
        <v/>
      </c>
      <c r="AP141" s="55" t="str">
        <f>IF(P141=1,0,"")</f>
        <v/>
      </c>
      <c r="AQ141" s="56" t="str">
        <f>IF(AP141=1,AB141,"")</f>
        <v/>
      </c>
    </row>
    <row r="142" spans="1:43" s="3" customFormat="1" x14ac:dyDescent="0.25">
      <c r="A142" s="67">
        <f t="shared" si="45"/>
        <v>2022</v>
      </c>
      <c r="B142" s="67" t="str">
        <f t="shared" si="46"/>
        <v>May</v>
      </c>
      <c r="C142" s="68">
        <f t="shared" si="56"/>
        <v>22</v>
      </c>
      <c r="D142" s="69">
        <f t="shared" si="47"/>
        <v>11</v>
      </c>
      <c r="E142" s="70">
        <f t="shared" si="48"/>
        <v>14</v>
      </c>
      <c r="F142" s="74"/>
      <c r="G142" s="77"/>
      <c r="H142" s="63" t="e">
        <f t="shared" si="57"/>
        <v>#VALUE!</v>
      </c>
      <c r="I142" s="64">
        <f t="shared" si="58"/>
        <v>1</v>
      </c>
      <c r="J142" s="71" t="str">
        <f t="shared" si="58"/>
        <v xml:space="preserve">Tolpis </v>
      </c>
      <c r="K142" s="71" t="str">
        <f t="shared" si="58"/>
        <v>umbellata</v>
      </c>
      <c r="L142" s="72">
        <f t="shared" si="58"/>
        <v>1</v>
      </c>
      <c r="M142" s="72">
        <f t="shared" si="58"/>
        <v>0</v>
      </c>
      <c r="N142" s="66">
        <f t="shared" si="58"/>
        <v>1</v>
      </c>
      <c r="O142" s="41"/>
      <c r="P142" s="42" t="str">
        <f t="shared" si="49"/>
        <v/>
      </c>
      <c r="Q142" s="43" t="str">
        <f t="shared" si="50"/>
        <v/>
      </c>
      <c r="R142" s="44" t="e">
        <f t="shared" si="51"/>
        <v>#VALUE!</v>
      </c>
      <c r="S142" s="45" t="e">
        <f t="shared" si="44"/>
        <v>#VALUE!</v>
      </c>
      <c r="T142" s="44" t="str">
        <f t="shared" si="52"/>
        <v/>
      </c>
      <c r="U142" s="46"/>
      <c r="V142" s="47"/>
      <c r="W142" s="48" t="e">
        <f t="shared" si="53"/>
        <v>#VALUE!</v>
      </c>
      <c r="X142" s="49"/>
      <c r="Y142" s="44" t="e">
        <f>INDEX(VISITORS[INSECT ORDER], MATCH(X142,VISITORS[NAME USED],0))</f>
        <v>#N/A</v>
      </c>
      <c r="Z142" s="44" t="e">
        <f t="shared" si="54"/>
        <v>#N/A</v>
      </c>
      <c r="AA142" s="50" t="e">
        <f>IF(SUM(#REF!,#REF!,#REF!,#REF!,#REF!,#REF!)=S142,,"")</f>
        <v>#REF!</v>
      </c>
      <c r="AB142" s="51" t="str">
        <f t="shared" si="55"/>
        <v/>
      </c>
      <c r="AC142" s="51"/>
      <c r="AD142" s="51"/>
      <c r="AE142" s="51"/>
      <c r="AF142" s="51"/>
      <c r="AG142" s="51"/>
      <c r="AH142" s="51"/>
      <c r="AI142" s="52"/>
      <c r="AJ142" s="52"/>
      <c r="AK142" s="52"/>
      <c r="AL142" s="53"/>
      <c r="AM142" s="54"/>
      <c r="AN142" s="55" t="str">
        <f>IF(P142=1,0,"")</f>
        <v/>
      </c>
      <c r="AO142" s="56" t="str">
        <f>IF(AN142=1,AB142,"")</f>
        <v/>
      </c>
      <c r="AP142" s="55" t="str">
        <f>IF(P142=1,0,"")</f>
        <v/>
      </c>
      <c r="AQ142" s="56" t="str">
        <f>IF(AP142=1,AB142,"")</f>
        <v/>
      </c>
    </row>
    <row r="143" spans="1:43" s="3" customFormat="1" x14ac:dyDescent="0.25">
      <c r="A143" s="67">
        <f t="shared" si="45"/>
        <v>2022</v>
      </c>
      <c r="B143" s="67" t="str">
        <f t="shared" si="46"/>
        <v>May</v>
      </c>
      <c r="C143" s="68">
        <f t="shared" si="56"/>
        <v>22</v>
      </c>
      <c r="D143" s="69">
        <f t="shared" si="47"/>
        <v>11</v>
      </c>
      <c r="E143" s="70">
        <f t="shared" si="48"/>
        <v>15</v>
      </c>
      <c r="F143" s="74"/>
      <c r="G143" s="77"/>
      <c r="H143" s="63" t="e">
        <f t="shared" si="57"/>
        <v>#VALUE!</v>
      </c>
      <c r="I143" s="64">
        <f t="shared" si="58"/>
        <v>1</v>
      </c>
      <c r="J143" s="71" t="str">
        <f t="shared" si="58"/>
        <v xml:space="preserve">Tolpis </v>
      </c>
      <c r="K143" s="71" t="str">
        <f t="shared" si="58"/>
        <v>umbellata</v>
      </c>
      <c r="L143" s="72">
        <f t="shared" si="58"/>
        <v>1</v>
      </c>
      <c r="M143" s="72">
        <f t="shared" si="58"/>
        <v>0</v>
      </c>
      <c r="N143" s="66">
        <f t="shared" si="58"/>
        <v>1</v>
      </c>
      <c r="O143" s="41"/>
      <c r="P143" s="42" t="str">
        <f t="shared" si="49"/>
        <v/>
      </c>
      <c r="Q143" s="43" t="str">
        <f t="shared" si="50"/>
        <v/>
      </c>
      <c r="R143" s="44" t="e">
        <f t="shared" si="51"/>
        <v>#VALUE!</v>
      </c>
      <c r="S143" s="45" t="e">
        <f t="shared" si="44"/>
        <v>#VALUE!</v>
      </c>
      <c r="T143" s="44" t="str">
        <f t="shared" si="52"/>
        <v/>
      </c>
      <c r="U143" s="46"/>
      <c r="V143" s="47"/>
      <c r="W143" s="48" t="e">
        <f t="shared" si="53"/>
        <v>#VALUE!</v>
      </c>
      <c r="X143" s="49"/>
      <c r="Y143" s="44" t="e">
        <f>INDEX(VISITORS[INSECT ORDER], MATCH(X143,VISITORS[NAME USED],0))</f>
        <v>#N/A</v>
      </c>
      <c r="Z143" s="44" t="e">
        <f t="shared" si="54"/>
        <v>#N/A</v>
      </c>
      <c r="AA143" s="50" t="e">
        <f>IF(SUM(#REF!,#REF!,#REF!,#REF!,#REF!,#REF!)=S143,,"")</f>
        <v>#REF!</v>
      </c>
      <c r="AB143" s="51" t="str">
        <f t="shared" si="55"/>
        <v/>
      </c>
      <c r="AC143" s="51"/>
      <c r="AD143" s="51"/>
      <c r="AE143" s="51"/>
      <c r="AF143" s="51"/>
      <c r="AG143" s="51"/>
      <c r="AH143" s="51"/>
      <c r="AI143" s="52"/>
      <c r="AJ143" s="52"/>
      <c r="AK143" s="52"/>
      <c r="AL143" s="53"/>
      <c r="AM143" s="54"/>
      <c r="AN143" s="55" t="str">
        <f>IF(P143=1,0,"")</f>
        <v/>
      </c>
      <c r="AO143" s="56" t="str">
        <f>IF(AN143=1,AB143,"")</f>
        <v/>
      </c>
      <c r="AP143" s="55" t="str">
        <f>IF(P143=1,0,"")</f>
        <v/>
      </c>
      <c r="AQ143" s="56" t="str">
        <f>IF(AP143=1,AB143,"")</f>
        <v/>
      </c>
    </row>
    <row r="144" spans="1:43" s="3" customFormat="1" x14ac:dyDescent="0.25">
      <c r="A144" s="67">
        <f t="shared" si="45"/>
        <v>2022</v>
      </c>
      <c r="B144" s="67" t="str">
        <f t="shared" si="46"/>
        <v>May</v>
      </c>
      <c r="C144" s="68">
        <f t="shared" si="56"/>
        <v>22</v>
      </c>
      <c r="D144" s="69">
        <f t="shared" si="47"/>
        <v>11</v>
      </c>
      <c r="E144" s="70">
        <f t="shared" si="48"/>
        <v>16</v>
      </c>
      <c r="F144" s="74"/>
      <c r="G144" s="77"/>
      <c r="H144" s="63" t="e">
        <f t="shared" si="57"/>
        <v>#VALUE!</v>
      </c>
      <c r="I144" s="64">
        <f t="shared" si="58"/>
        <v>1</v>
      </c>
      <c r="J144" s="71" t="str">
        <f t="shared" si="58"/>
        <v xml:space="preserve">Tolpis </v>
      </c>
      <c r="K144" s="71" t="str">
        <f t="shared" si="58"/>
        <v>umbellata</v>
      </c>
      <c r="L144" s="72">
        <f t="shared" si="58"/>
        <v>1</v>
      </c>
      <c r="M144" s="72">
        <f t="shared" si="58"/>
        <v>0</v>
      </c>
      <c r="N144" s="66">
        <f t="shared" si="58"/>
        <v>1</v>
      </c>
      <c r="O144" s="41"/>
      <c r="P144" s="42" t="str">
        <f t="shared" si="49"/>
        <v/>
      </c>
      <c r="Q144" s="43" t="str">
        <f t="shared" si="50"/>
        <v/>
      </c>
      <c r="R144" s="44" t="e">
        <f t="shared" si="51"/>
        <v>#VALUE!</v>
      </c>
      <c r="S144" s="45" t="e">
        <f t="shared" si="44"/>
        <v>#VALUE!</v>
      </c>
      <c r="T144" s="44" t="str">
        <f t="shared" si="52"/>
        <v/>
      </c>
      <c r="U144" s="46"/>
      <c r="V144" s="47"/>
      <c r="W144" s="48" t="e">
        <f t="shared" si="53"/>
        <v>#VALUE!</v>
      </c>
      <c r="X144" s="49"/>
      <c r="Y144" s="44" t="e">
        <f>INDEX(VISITORS[INSECT ORDER], MATCH(X144,VISITORS[NAME USED],0))</f>
        <v>#N/A</v>
      </c>
      <c r="Z144" s="44" t="e">
        <f t="shared" si="54"/>
        <v>#N/A</v>
      </c>
      <c r="AA144" s="50" t="e">
        <f>IF(SUM(#REF!,#REF!,#REF!,#REF!,#REF!,#REF!)=S144,,"")</f>
        <v>#REF!</v>
      </c>
      <c r="AB144" s="51" t="str">
        <f t="shared" si="55"/>
        <v/>
      </c>
      <c r="AC144" s="51"/>
      <c r="AD144" s="51"/>
      <c r="AE144" s="51"/>
      <c r="AF144" s="51"/>
      <c r="AG144" s="51"/>
      <c r="AH144" s="51"/>
      <c r="AI144" s="52"/>
      <c r="AJ144" s="52"/>
      <c r="AK144" s="52"/>
      <c r="AL144" s="53"/>
      <c r="AM144" s="54"/>
      <c r="AN144" s="55" t="str">
        <f>IF(P144=1,0,"")</f>
        <v/>
      </c>
      <c r="AO144" s="56" t="str">
        <f>IF(AN144=1,AB144,"")</f>
        <v/>
      </c>
      <c r="AP144" s="55" t="str">
        <f>IF(P144=1,0,"")</f>
        <v/>
      </c>
      <c r="AQ144" s="56" t="str">
        <f>IF(AP144=1,AB144,"")</f>
        <v/>
      </c>
    </row>
    <row r="145" spans="1:43" s="3" customFormat="1" x14ac:dyDescent="0.25">
      <c r="A145" s="67">
        <f t="shared" si="45"/>
        <v>2022</v>
      </c>
      <c r="B145" s="67" t="str">
        <f t="shared" si="46"/>
        <v>May</v>
      </c>
      <c r="C145" s="68">
        <f t="shared" si="56"/>
        <v>22</v>
      </c>
      <c r="D145" s="69">
        <f t="shared" si="47"/>
        <v>11</v>
      </c>
      <c r="E145" s="70">
        <f t="shared" si="48"/>
        <v>17</v>
      </c>
      <c r="F145" s="74"/>
      <c r="G145" s="77"/>
      <c r="H145" s="63" t="e">
        <f t="shared" si="57"/>
        <v>#VALUE!</v>
      </c>
      <c r="I145" s="64">
        <f t="shared" si="58"/>
        <v>1</v>
      </c>
      <c r="J145" s="71" t="str">
        <f t="shared" si="58"/>
        <v xml:space="preserve">Tolpis </v>
      </c>
      <c r="K145" s="71" t="str">
        <f t="shared" si="58"/>
        <v>umbellata</v>
      </c>
      <c r="L145" s="72">
        <f t="shared" si="58"/>
        <v>1</v>
      </c>
      <c r="M145" s="72">
        <f t="shared" si="58"/>
        <v>0</v>
      </c>
      <c r="N145" s="66">
        <f t="shared" si="58"/>
        <v>1</v>
      </c>
      <c r="O145" s="41"/>
      <c r="P145" s="42" t="str">
        <f t="shared" si="49"/>
        <v/>
      </c>
      <c r="Q145" s="43" t="str">
        <f t="shared" si="50"/>
        <v/>
      </c>
      <c r="R145" s="44" t="e">
        <f t="shared" si="51"/>
        <v>#VALUE!</v>
      </c>
      <c r="S145" s="45" t="e">
        <f t="shared" si="44"/>
        <v>#VALUE!</v>
      </c>
      <c r="T145" s="44" t="str">
        <f t="shared" si="52"/>
        <v/>
      </c>
      <c r="U145" s="46"/>
      <c r="V145" s="47"/>
      <c r="W145" s="48" t="e">
        <f t="shared" si="53"/>
        <v>#VALUE!</v>
      </c>
      <c r="X145" s="49"/>
      <c r="Y145" s="44" t="e">
        <f>INDEX(VISITORS[INSECT ORDER], MATCH(X145,VISITORS[NAME USED],0))</f>
        <v>#N/A</v>
      </c>
      <c r="Z145" s="44" t="e">
        <f t="shared" si="54"/>
        <v>#N/A</v>
      </c>
      <c r="AA145" s="50" t="e">
        <f>IF(SUM(#REF!,#REF!,#REF!,#REF!,#REF!,#REF!)=S145,,"")</f>
        <v>#REF!</v>
      </c>
      <c r="AB145" s="51" t="str">
        <f t="shared" si="55"/>
        <v/>
      </c>
      <c r="AC145" s="51"/>
      <c r="AD145" s="51"/>
      <c r="AE145" s="51"/>
      <c r="AF145" s="51"/>
      <c r="AG145" s="51"/>
      <c r="AH145" s="51"/>
      <c r="AI145" s="52"/>
      <c r="AJ145" s="52"/>
      <c r="AK145" s="52"/>
      <c r="AL145" s="53"/>
      <c r="AM145" s="54"/>
      <c r="AN145" s="55" t="str">
        <f>IF(P145=1,0,"")</f>
        <v/>
      </c>
      <c r="AO145" s="56" t="str">
        <f>IF(AN145=1,AB145,"")</f>
        <v/>
      </c>
      <c r="AP145" s="55" t="str">
        <f>IF(P145=1,0,"")</f>
        <v/>
      </c>
      <c r="AQ145" s="56" t="str">
        <f>IF(AP145=1,AB145,"")</f>
        <v/>
      </c>
    </row>
    <row r="146" spans="1:43" s="3" customFormat="1" x14ac:dyDescent="0.25">
      <c r="A146" s="67">
        <f t="shared" si="45"/>
        <v>2022</v>
      </c>
      <c r="B146" s="67" t="str">
        <f t="shared" si="46"/>
        <v>May</v>
      </c>
      <c r="C146" s="68">
        <f t="shared" si="56"/>
        <v>22</v>
      </c>
      <c r="D146" s="69">
        <f t="shared" si="47"/>
        <v>11</v>
      </c>
      <c r="E146" s="70">
        <f t="shared" si="48"/>
        <v>18</v>
      </c>
      <c r="F146" s="74"/>
      <c r="G146" s="77"/>
      <c r="H146" s="63" t="e">
        <f t="shared" si="57"/>
        <v>#VALUE!</v>
      </c>
      <c r="I146" s="64">
        <f t="shared" si="58"/>
        <v>1</v>
      </c>
      <c r="J146" s="71" t="str">
        <f t="shared" si="58"/>
        <v xml:space="preserve">Tolpis </v>
      </c>
      <c r="K146" s="71" t="str">
        <f t="shared" si="58"/>
        <v>umbellata</v>
      </c>
      <c r="L146" s="72">
        <f t="shared" si="58"/>
        <v>1</v>
      </c>
      <c r="M146" s="72">
        <f t="shared" si="58"/>
        <v>0</v>
      </c>
      <c r="N146" s="66">
        <f t="shared" si="58"/>
        <v>1</v>
      </c>
      <c r="O146" s="41"/>
      <c r="P146" s="42" t="str">
        <f t="shared" si="49"/>
        <v/>
      </c>
      <c r="Q146" s="43" t="str">
        <f t="shared" si="50"/>
        <v/>
      </c>
      <c r="R146" s="44" t="e">
        <f t="shared" si="51"/>
        <v>#VALUE!</v>
      </c>
      <c r="S146" s="45" t="e">
        <f t="shared" si="44"/>
        <v>#VALUE!</v>
      </c>
      <c r="T146" s="44" t="str">
        <f t="shared" si="52"/>
        <v/>
      </c>
      <c r="U146" s="46"/>
      <c r="V146" s="47"/>
      <c r="W146" s="48" t="e">
        <f t="shared" si="53"/>
        <v>#VALUE!</v>
      </c>
      <c r="X146" s="49"/>
      <c r="Y146" s="44" t="e">
        <f>INDEX(VISITORS[INSECT ORDER], MATCH(X146,VISITORS[NAME USED],0))</f>
        <v>#N/A</v>
      </c>
      <c r="Z146" s="44" t="e">
        <f t="shared" si="54"/>
        <v>#N/A</v>
      </c>
      <c r="AA146" s="50" t="e">
        <f>IF(SUM(#REF!,#REF!,#REF!,#REF!,#REF!,#REF!)=S146,,"")</f>
        <v>#REF!</v>
      </c>
      <c r="AB146" s="51" t="str">
        <f t="shared" si="55"/>
        <v/>
      </c>
      <c r="AC146" s="51"/>
      <c r="AD146" s="51"/>
      <c r="AE146" s="51"/>
      <c r="AF146" s="51"/>
      <c r="AG146" s="51"/>
      <c r="AH146" s="51"/>
      <c r="AI146" s="52"/>
      <c r="AJ146" s="52"/>
      <c r="AK146" s="52"/>
      <c r="AL146" s="53"/>
      <c r="AM146" s="54"/>
      <c r="AN146" s="55" t="str">
        <f>IF(P146=1,0,"")</f>
        <v/>
      </c>
      <c r="AO146" s="56" t="str">
        <f>IF(AN146=1,AB146,"")</f>
        <v/>
      </c>
      <c r="AP146" s="55" t="str">
        <f>IF(P146=1,0,"")</f>
        <v/>
      </c>
      <c r="AQ146" s="56" t="str">
        <f>IF(AP146=1,AB146,"")</f>
        <v/>
      </c>
    </row>
    <row r="147" spans="1:43" s="3" customFormat="1" x14ac:dyDescent="0.25">
      <c r="A147" s="67">
        <f t="shared" si="45"/>
        <v>2022</v>
      </c>
      <c r="B147" s="67" t="str">
        <f t="shared" si="46"/>
        <v>May</v>
      </c>
      <c r="C147" s="68">
        <f t="shared" si="56"/>
        <v>22</v>
      </c>
      <c r="D147" s="69">
        <f t="shared" si="47"/>
        <v>11</v>
      </c>
      <c r="E147" s="70">
        <f t="shared" si="48"/>
        <v>19</v>
      </c>
      <c r="F147" s="74"/>
      <c r="G147" s="77"/>
      <c r="H147" s="63" t="e">
        <f t="shared" si="57"/>
        <v>#VALUE!</v>
      </c>
      <c r="I147" s="64">
        <f t="shared" si="58"/>
        <v>1</v>
      </c>
      <c r="J147" s="71" t="str">
        <f t="shared" si="58"/>
        <v xml:space="preserve">Tolpis </v>
      </c>
      <c r="K147" s="71" t="str">
        <f t="shared" si="58"/>
        <v>umbellata</v>
      </c>
      <c r="L147" s="72">
        <f t="shared" si="58"/>
        <v>1</v>
      </c>
      <c r="M147" s="72">
        <f t="shared" si="58"/>
        <v>0</v>
      </c>
      <c r="N147" s="66">
        <f t="shared" si="58"/>
        <v>1</v>
      </c>
      <c r="O147" s="41"/>
      <c r="P147" s="42" t="str">
        <f t="shared" si="49"/>
        <v/>
      </c>
      <c r="Q147" s="43" t="str">
        <f t="shared" si="50"/>
        <v/>
      </c>
      <c r="R147" s="44" t="e">
        <f t="shared" si="51"/>
        <v>#VALUE!</v>
      </c>
      <c r="S147" s="45" t="e">
        <f t="shared" si="44"/>
        <v>#VALUE!</v>
      </c>
      <c r="T147" s="44" t="str">
        <f t="shared" si="52"/>
        <v/>
      </c>
      <c r="U147" s="46"/>
      <c r="V147" s="47"/>
      <c r="W147" s="48" t="e">
        <f t="shared" si="53"/>
        <v>#VALUE!</v>
      </c>
      <c r="X147" s="49"/>
      <c r="Y147" s="44" t="e">
        <f>INDEX(VISITORS[INSECT ORDER], MATCH(X147,VISITORS[NAME USED],0))</f>
        <v>#N/A</v>
      </c>
      <c r="Z147" s="44" t="e">
        <f t="shared" si="54"/>
        <v>#N/A</v>
      </c>
      <c r="AA147" s="50" t="e">
        <f>IF(SUM(#REF!,#REF!,#REF!,#REF!,#REF!,#REF!)=S147,,"")</f>
        <v>#REF!</v>
      </c>
      <c r="AB147" s="51" t="str">
        <f t="shared" si="55"/>
        <v/>
      </c>
      <c r="AC147" s="51"/>
      <c r="AD147" s="51"/>
      <c r="AE147" s="51"/>
      <c r="AF147" s="51"/>
      <c r="AG147" s="51"/>
      <c r="AH147" s="51"/>
      <c r="AI147" s="52"/>
      <c r="AJ147" s="52"/>
      <c r="AK147" s="52"/>
      <c r="AL147" s="53"/>
      <c r="AM147" s="54"/>
      <c r="AN147" s="55" t="str">
        <f>IF(P147=1,0,"")</f>
        <v/>
      </c>
      <c r="AO147" s="56" t="str">
        <f>IF(AN147=1,AB147,"")</f>
        <v/>
      </c>
      <c r="AP147" s="55" t="str">
        <f>IF(P147=1,0,"")</f>
        <v/>
      </c>
      <c r="AQ147" s="56" t="str">
        <f>IF(AP147=1,AB147,"")</f>
        <v/>
      </c>
    </row>
    <row r="148" spans="1:43" s="3" customFormat="1" x14ac:dyDescent="0.25">
      <c r="A148" s="67">
        <f t="shared" si="45"/>
        <v>2022</v>
      </c>
      <c r="B148" s="67" t="str">
        <f t="shared" si="46"/>
        <v>May</v>
      </c>
      <c r="C148" s="68">
        <f t="shared" si="56"/>
        <v>22</v>
      </c>
      <c r="D148" s="69">
        <f t="shared" si="47"/>
        <v>11</v>
      </c>
      <c r="E148" s="70">
        <f t="shared" si="48"/>
        <v>20</v>
      </c>
      <c r="F148" s="74">
        <v>6</v>
      </c>
      <c r="G148" s="77"/>
      <c r="H148" s="63" t="e">
        <f t="shared" si="57"/>
        <v>#VALUE!</v>
      </c>
      <c r="I148" s="64">
        <f t="shared" si="58"/>
        <v>1</v>
      </c>
      <c r="J148" s="71" t="str">
        <f t="shared" si="58"/>
        <v xml:space="preserve">Tolpis </v>
      </c>
      <c r="K148" s="71" t="str">
        <f t="shared" si="58"/>
        <v>umbellata</v>
      </c>
      <c r="L148" s="72">
        <f t="shared" si="58"/>
        <v>1</v>
      </c>
      <c r="M148" s="72">
        <f t="shared" si="58"/>
        <v>0</v>
      </c>
      <c r="N148" s="66">
        <f t="shared" si="58"/>
        <v>1</v>
      </c>
      <c r="O148" s="41"/>
      <c r="P148" s="42">
        <f t="shared" si="49"/>
        <v>1</v>
      </c>
      <c r="Q148" s="43" t="str">
        <f t="shared" si="50"/>
        <v>11:20:06</v>
      </c>
      <c r="R148" s="44" t="e">
        <f t="shared" si="51"/>
        <v>#VALUE!</v>
      </c>
      <c r="S148" s="45">
        <f t="shared" si="44"/>
        <v>38</v>
      </c>
      <c r="T148" s="44" t="str">
        <f t="shared" si="52"/>
        <v>11</v>
      </c>
      <c r="U148" s="46">
        <v>20</v>
      </c>
      <c r="V148" s="47">
        <v>44</v>
      </c>
      <c r="W148" s="48" t="e">
        <f t="shared" si="53"/>
        <v>#VALUE!</v>
      </c>
      <c r="X148" s="49" t="s">
        <v>603</v>
      </c>
      <c r="Y148" s="44" t="s">
        <v>604</v>
      </c>
      <c r="Z148" s="44" t="str">
        <f t="shared" si="54"/>
        <v>NA</v>
      </c>
      <c r="AA148" s="50" t="e">
        <f>IF(SUM(#REF!,#REF!,#REF!,#REF!,#REF!,#REF!)=S148,,"")</f>
        <v>#REF!</v>
      </c>
      <c r="AB148" s="51">
        <f t="shared" si="55"/>
        <v>1</v>
      </c>
      <c r="AC148" s="51"/>
      <c r="AD148" s="51"/>
      <c r="AE148" s="51"/>
      <c r="AF148" s="51"/>
      <c r="AG148" s="51"/>
      <c r="AH148" s="51"/>
      <c r="AI148" s="52">
        <v>0</v>
      </c>
      <c r="AJ148" s="52">
        <v>1</v>
      </c>
      <c r="AK148" s="52">
        <v>0</v>
      </c>
      <c r="AL148" s="53"/>
      <c r="AM148" s="54"/>
      <c r="AN148" s="55">
        <v>1</v>
      </c>
      <c r="AO148" s="56">
        <f>IF(AN148=1,AB148,"")</f>
        <v>1</v>
      </c>
      <c r="AP148" s="55">
        <v>1</v>
      </c>
      <c r="AQ148" s="56">
        <f>IF(AP148=1,AB148,"")</f>
        <v>1</v>
      </c>
    </row>
    <row r="149" spans="1:43" s="3" customFormat="1" x14ac:dyDescent="0.25">
      <c r="A149" s="67">
        <f t="shared" si="45"/>
        <v>2022</v>
      </c>
      <c r="B149" s="67" t="str">
        <f t="shared" si="46"/>
        <v>May</v>
      </c>
      <c r="C149" s="68">
        <f t="shared" si="56"/>
        <v>22</v>
      </c>
      <c r="D149" s="69">
        <f t="shared" si="47"/>
        <v>11</v>
      </c>
      <c r="E149" s="70">
        <f t="shared" si="48"/>
        <v>21</v>
      </c>
      <c r="F149" s="74"/>
      <c r="G149" s="77"/>
      <c r="H149" s="63" t="e">
        <f t="shared" si="57"/>
        <v>#VALUE!</v>
      </c>
      <c r="I149" s="64">
        <f t="shared" ref="I149:N164" si="59">I148</f>
        <v>1</v>
      </c>
      <c r="J149" s="71" t="str">
        <f t="shared" si="59"/>
        <v xml:space="preserve">Tolpis </v>
      </c>
      <c r="K149" s="71" t="str">
        <f t="shared" si="59"/>
        <v>umbellata</v>
      </c>
      <c r="L149" s="72">
        <f t="shared" si="59"/>
        <v>1</v>
      </c>
      <c r="M149" s="72">
        <f t="shared" si="59"/>
        <v>0</v>
      </c>
      <c r="N149" s="66">
        <f t="shared" si="59"/>
        <v>1</v>
      </c>
      <c r="O149" s="41"/>
      <c r="P149" s="42" t="str">
        <f t="shared" si="49"/>
        <v/>
      </c>
      <c r="Q149" s="43" t="str">
        <f t="shared" si="50"/>
        <v/>
      </c>
      <c r="R149" s="44" t="e">
        <f t="shared" si="51"/>
        <v>#VALUE!</v>
      </c>
      <c r="S149" s="45" t="e">
        <f t="shared" si="44"/>
        <v>#VALUE!</v>
      </c>
      <c r="T149" s="44" t="str">
        <f t="shared" si="52"/>
        <v/>
      </c>
      <c r="U149" s="46"/>
      <c r="V149" s="47"/>
      <c r="W149" s="48" t="e">
        <f t="shared" si="53"/>
        <v>#VALUE!</v>
      </c>
      <c r="X149" s="49"/>
      <c r="Y149" s="44" t="e">
        <f>INDEX(VISITORS[INSECT ORDER], MATCH(X149,VISITORS[NAME USED],0))</f>
        <v>#N/A</v>
      </c>
      <c r="Z149" s="44" t="e">
        <f t="shared" si="54"/>
        <v>#N/A</v>
      </c>
      <c r="AA149" s="50" t="e">
        <f>IF(SUM(#REF!,#REF!,#REF!,#REF!,#REF!,#REF!)=S149,,"")</f>
        <v>#REF!</v>
      </c>
      <c r="AB149" s="51" t="str">
        <f t="shared" si="55"/>
        <v/>
      </c>
      <c r="AC149" s="51"/>
      <c r="AD149" s="51"/>
      <c r="AE149" s="51"/>
      <c r="AF149" s="51"/>
      <c r="AG149" s="51"/>
      <c r="AH149" s="51"/>
      <c r="AI149" s="52"/>
      <c r="AJ149" s="52"/>
      <c r="AK149" s="52"/>
      <c r="AL149" s="53"/>
      <c r="AM149" s="54"/>
      <c r="AN149" s="55" t="str">
        <f>IF(P149=1,0,"")</f>
        <v/>
      </c>
      <c r="AO149" s="56" t="str">
        <f>IF(AN149=1,AB149,"")</f>
        <v/>
      </c>
      <c r="AP149" s="55" t="str">
        <f>IF(P149=1,0,"")</f>
        <v/>
      </c>
      <c r="AQ149" s="56" t="str">
        <f>IF(AP149=1,AB149,"")</f>
        <v/>
      </c>
    </row>
    <row r="150" spans="1:43" s="3" customFormat="1" x14ac:dyDescent="0.25">
      <c r="A150" s="67">
        <f t="shared" si="45"/>
        <v>2022</v>
      </c>
      <c r="B150" s="67" t="str">
        <f t="shared" si="46"/>
        <v>May</v>
      </c>
      <c r="C150" s="68">
        <f t="shared" si="56"/>
        <v>22</v>
      </c>
      <c r="D150" s="69">
        <f t="shared" si="47"/>
        <v>11</v>
      </c>
      <c r="E150" s="70">
        <f t="shared" si="48"/>
        <v>22</v>
      </c>
      <c r="F150" s="74"/>
      <c r="G150" s="77"/>
      <c r="H150" s="63" t="e">
        <f t="shared" si="57"/>
        <v>#VALUE!</v>
      </c>
      <c r="I150" s="64">
        <f t="shared" si="59"/>
        <v>1</v>
      </c>
      <c r="J150" s="71" t="str">
        <f t="shared" si="59"/>
        <v xml:space="preserve">Tolpis </v>
      </c>
      <c r="K150" s="71" t="str">
        <f t="shared" si="59"/>
        <v>umbellata</v>
      </c>
      <c r="L150" s="72">
        <f t="shared" si="59"/>
        <v>1</v>
      </c>
      <c r="M150" s="72">
        <f t="shared" si="59"/>
        <v>0</v>
      </c>
      <c r="N150" s="66">
        <f t="shared" si="59"/>
        <v>1</v>
      </c>
      <c r="O150" s="41"/>
      <c r="P150" s="42" t="str">
        <f t="shared" si="49"/>
        <v/>
      </c>
      <c r="Q150" s="43" t="str">
        <f t="shared" si="50"/>
        <v/>
      </c>
      <c r="R150" s="44" t="e">
        <f t="shared" si="51"/>
        <v>#VALUE!</v>
      </c>
      <c r="S150" s="45" t="e">
        <f t="shared" si="44"/>
        <v>#VALUE!</v>
      </c>
      <c r="T150" s="44" t="str">
        <f t="shared" si="52"/>
        <v/>
      </c>
      <c r="U150" s="46"/>
      <c r="V150" s="47"/>
      <c r="W150" s="48" t="e">
        <f t="shared" si="53"/>
        <v>#VALUE!</v>
      </c>
      <c r="X150" s="49"/>
      <c r="Y150" s="44" t="e">
        <f>INDEX(VISITORS[INSECT ORDER], MATCH(X150,VISITORS[NAME USED],0))</f>
        <v>#N/A</v>
      </c>
      <c r="Z150" s="44" t="e">
        <f t="shared" si="54"/>
        <v>#N/A</v>
      </c>
      <c r="AA150" s="50" t="e">
        <f>IF(SUM(#REF!,#REF!,#REF!,#REF!,#REF!,#REF!)=S150,,"")</f>
        <v>#REF!</v>
      </c>
      <c r="AB150" s="51" t="str">
        <f t="shared" si="55"/>
        <v/>
      </c>
      <c r="AC150" s="51"/>
      <c r="AD150" s="51"/>
      <c r="AE150" s="51"/>
      <c r="AF150" s="51"/>
      <c r="AG150" s="51"/>
      <c r="AH150" s="51"/>
      <c r="AI150" s="52"/>
      <c r="AJ150" s="52"/>
      <c r="AK150" s="52"/>
      <c r="AL150" s="53"/>
      <c r="AM150" s="54"/>
      <c r="AN150" s="55" t="str">
        <f>IF(P150=1,0,"")</f>
        <v/>
      </c>
      <c r="AO150" s="56" t="str">
        <f>IF(AN150=1,AB150,"")</f>
        <v/>
      </c>
      <c r="AP150" s="55" t="str">
        <f>IF(P150=1,0,"")</f>
        <v/>
      </c>
      <c r="AQ150" s="56" t="str">
        <f>IF(AP150=1,AB150,"")</f>
        <v/>
      </c>
    </row>
    <row r="151" spans="1:43" s="3" customFormat="1" x14ac:dyDescent="0.25">
      <c r="A151" s="67">
        <f t="shared" si="45"/>
        <v>2022</v>
      </c>
      <c r="B151" s="67" t="str">
        <f t="shared" si="46"/>
        <v>May</v>
      </c>
      <c r="C151" s="68">
        <f t="shared" si="56"/>
        <v>22</v>
      </c>
      <c r="D151" s="69">
        <f t="shared" si="47"/>
        <v>11</v>
      </c>
      <c r="E151" s="70">
        <f t="shared" si="48"/>
        <v>23</v>
      </c>
      <c r="F151" s="74"/>
      <c r="G151" s="77"/>
      <c r="H151" s="63" t="e">
        <f t="shared" si="57"/>
        <v>#VALUE!</v>
      </c>
      <c r="I151" s="64">
        <f t="shared" si="59"/>
        <v>1</v>
      </c>
      <c r="J151" s="71" t="str">
        <f t="shared" si="59"/>
        <v xml:space="preserve">Tolpis </v>
      </c>
      <c r="K151" s="71" t="str">
        <f t="shared" si="59"/>
        <v>umbellata</v>
      </c>
      <c r="L151" s="72">
        <f t="shared" si="59"/>
        <v>1</v>
      </c>
      <c r="M151" s="72">
        <f t="shared" si="59"/>
        <v>0</v>
      </c>
      <c r="N151" s="66">
        <f t="shared" si="59"/>
        <v>1</v>
      </c>
      <c r="O151" s="41"/>
      <c r="P151" s="42" t="str">
        <f t="shared" si="49"/>
        <v/>
      </c>
      <c r="Q151" s="43" t="str">
        <f t="shared" si="50"/>
        <v/>
      </c>
      <c r="R151" s="44" t="e">
        <f t="shared" si="51"/>
        <v>#VALUE!</v>
      </c>
      <c r="S151" s="45" t="e">
        <f t="shared" si="44"/>
        <v>#VALUE!</v>
      </c>
      <c r="T151" s="44" t="str">
        <f t="shared" si="52"/>
        <v/>
      </c>
      <c r="U151" s="46"/>
      <c r="V151" s="47"/>
      <c r="W151" s="48" t="e">
        <f t="shared" si="53"/>
        <v>#VALUE!</v>
      </c>
      <c r="X151" s="49"/>
      <c r="Y151" s="44" t="e">
        <f>INDEX(VISITORS[INSECT ORDER], MATCH(X151,VISITORS[NAME USED],0))</f>
        <v>#N/A</v>
      </c>
      <c r="Z151" s="44" t="e">
        <f t="shared" si="54"/>
        <v>#N/A</v>
      </c>
      <c r="AA151" s="50" t="e">
        <f>IF(SUM(#REF!,#REF!,#REF!,#REF!,#REF!,#REF!)=S151,,"")</f>
        <v>#REF!</v>
      </c>
      <c r="AB151" s="51" t="str">
        <f t="shared" si="55"/>
        <v/>
      </c>
      <c r="AC151" s="51"/>
      <c r="AD151" s="51"/>
      <c r="AE151" s="51"/>
      <c r="AF151" s="51"/>
      <c r="AG151" s="51"/>
      <c r="AH151" s="51"/>
      <c r="AI151" s="52"/>
      <c r="AJ151" s="52"/>
      <c r="AK151" s="52"/>
      <c r="AL151" s="53"/>
      <c r="AM151" s="54"/>
      <c r="AN151" s="55" t="str">
        <f>IF(P151=1,0,"")</f>
        <v/>
      </c>
      <c r="AO151" s="56" t="str">
        <f>IF(AN151=1,AB151,"")</f>
        <v/>
      </c>
      <c r="AP151" s="55" t="str">
        <f>IF(P151=1,0,"")</f>
        <v/>
      </c>
      <c r="AQ151" s="56" t="str">
        <f>IF(AP151=1,AB151,"")</f>
        <v/>
      </c>
    </row>
    <row r="152" spans="1:43" s="3" customFormat="1" x14ac:dyDescent="0.25">
      <c r="A152" s="67">
        <f t="shared" si="45"/>
        <v>2022</v>
      </c>
      <c r="B152" s="67" t="str">
        <f t="shared" si="46"/>
        <v>May</v>
      </c>
      <c r="C152" s="68">
        <f t="shared" si="56"/>
        <v>22</v>
      </c>
      <c r="D152" s="69">
        <f t="shared" si="47"/>
        <v>11</v>
      </c>
      <c r="E152" s="70">
        <f t="shared" si="48"/>
        <v>24</v>
      </c>
      <c r="F152" s="74"/>
      <c r="G152" s="77"/>
      <c r="H152" s="63" t="e">
        <f t="shared" si="57"/>
        <v>#VALUE!</v>
      </c>
      <c r="I152" s="64">
        <f t="shared" si="59"/>
        <v>1</v>
      </c>
      <c r="J152" s="71" t="str">
        <f t="shared" si="59"/>
        <v xml:space="preserve">Tolpis </v>
      </c>
      <c r="K152" s="71" t="str">
        <f t="shared" si="59"/>
        <v>umbellata</v>
      </c>
      <c r="L152" s="72">
        <f t="shared" si="59"/>
        <v>1</v>
      </c>
      <c r="M152" s="72">
        <f t="shared" si="59"/>
        <v>0</v>
      </c>
      <c r="N152" s="66">
        <f t="shared" si="59"/>
        <v>1</v>
      </c>
      <c r="O152" s="41"/>
      <c r="P152" s="42" t="str">
        <f t="shared" si="49"/>
        <v/>
      </c>
      <c r="Q152" s="43" t="str">
        <f t="shared" si="50"/>
        <v/>
      </c>
      <c r="R152" s="44" t="e">
        <f t="shared" si="51"/>
        <v>#VALUE!</v>
      </c>
      <c r="S152" s="45" t="e">
        <f t="shared" si="44"/>
        <v>#VALUE!</v>
      </c>
      <c r="T152" s="44" t="str">
        <f t="shared" si="52"/>
        <v/>
      </c>
      <c r="U152" s="46"/>
      <c r="V152" s="47"/>
      <c r="W152" s="48" t="e">
        <f t="shared" si="53"/>
        <v>#VALUE!</v>
      </c>
      <c r="X152" s="49"/>
      <c r="Y152" s="44" t="e">
        <f>INDEX(VISITORS[INSECT ORDER], MATCH(X152,VISITORS[NAME USED],0))</f>
        <v>#N/A</v>
      </c>
      <c r="Z152" s="44" t="e">
        <f t="shared" si="54"/>
        <v>#N/A</v>
      </c>
      <c r="AA152" s="50" t="e">
        <f>IF(SUM(#REF!,#REF!,#REF!,#REF!,#REF!,#REF!)=S152,,"")</f>
        <v>#REF!</v>
      </c>
      <c r="AB152" s="51" t="str">
        <f t="shared" si="55"/>
        <v/>
      </c>
      <c r="AC152" s="51"/>
      <c r="AD152" s="51"/>
      <c r="AE152" s="51"/>
      <c r="AF152" s="51"/>
      <c r="AG152" s="51"/>
      <c r="AH152" s="51"/>
      <c r="AI152" s="52"/>
      <c r="AJ152" s="52"/>
      <c r="AK152" s="52"/>
      <c r="AL152" s="53"/>
      <c r="AM152" s="54"/>
      <c r="AN152" s="55" t="str">
        <f>IF(P152=1,0,"")</f>
        <v/>
      </c>
      <c r="AO152" s="56" t="str">
        <f>IF(AN152=1,AB152,"")</f>
        <v/>
      </c>
      <c r="AP152" s="55" t="str">
        <f>IF(P152=1,0,"")</f>
        <v/>
      </c>
      <c r="AQ152" s="56" t="str">
        <f>IF(AP152=1,AB152,"")</f>
        <v/>
      </c>
    </row>
    <row r="153" spans="1:43" s="3" customFormat="1" x14ac:dyDescent="0.25">
      <c r="A153" s="67">
        <f t="shared" si="45"/>
        <v>2022</v>
      </c>
      <c r="B153" s="67" t="str">
        <f t="shared" si="46"/>
        <v>May</v>
      </c>
      <c r="C153" s="68">
        <f t="shared" si="56"/>
        <v>22</v>
      </c>
      <c r="D153" s="69">
        <f t="shared" si="47"/>
        <v>11</v>
      </c>
      <c r="E153" s="70">
        <f t="shared" si="48"/>
        <v>25</v>
      </c>
      <c r="F153" s="74"/>
      <c r="G153" s="77"/>
      <c r="H153" s="63" t="e">
        <f t="shared" si="57"/>
        <v>#VALUE!</v>
      </c>
      <c r="I153" s="64">
        <f t="shared" si="59"/>
        <v>1</v>
      </c>
      <c r="J153" s="71" t="str">
        <f t="shared" si="59"/>
        <v xml:space="preserve">Tolpis </v>
      </c>
      <c r="K153" s="71" t="str">
        <f t="shared" si="59"/>
        <v>umbellata</v>
      </c>
      <c r="L153" s="72">
        <f t="shared" si="59"/>
        <v>1</v>
      </c>
      <c r="M153" s="72">
        <f t="shared" si="59"/>
        <v>0</v>
      </c>
      <c r="N153" s="66">
        <f t="shared" si="59"/>
        <v>1</v>
      </c>
      <c r="O153" s="41"/>
      <c r="P153" s="42" t="str">
        <f t="shared" si="49"/>
        <v/>
      </c>
      <c r="Q153" s="43" t="str">
        <f t="shared" si="50"/>
        <v/>
      </c>
      <c r="R153" s="44" t="e">
        <f t="shared" si="51"/>
        <v>#VALUE!</v>
      </c>
      <c r="S153" s="45" t="e">
        <f t="shared" si="44"/>
        <v>#VALUE!</v>
      </c>
      <c r="T153" s="44" t="str">
        <f t="shared" si="52"/>
        <v/>
      </c>
      <c r="U153" s="46"/>
      <c r="V153" s="47"/>
      <c r="W153" s="48" t="e">
        <f t="shared" si="53"/>
        <v>#VALUE!</v>
      </c>
      <c r="X153" s="49"/>
      <c r="Y153" s="44" t="e">
        <f>INDEX(VISITORS[INSECT ORDER], MATCH(X153,VISITORS[NAME USED],0))</f>
        <v>#N/A</v>
      </c>
      <c r="Z153" s="44" t="e">
        <f t="shared" si="54"/>
        <v>#N/A</v>
      </c>
      <c r="AA153" s="50" t="e">
        <f>IF(SUM(#REF!,#REF!,#REF!,#REF!,#REF!,#REF!)=S153,,"")</f>
        <v>#REF!</v>
      </c>
      <c r="AB153" s="51" t="str">
        <f t="shared" si="55"/>
        <v/>
      </c>
      <c r="AC153" s="51"/>
      <c r="AD153" s="51"/>
      <c r="AE153" s="51"/>
      <c r="AF153" s="51"/>
      <c r="AG153" s="51"/>
      <c r="AH153" s="51"/>
      <c r="AI153" s="52"/>
      <c r="AJ153" s="52"/>
      <c r="AK153" s="52"/>
      <c r="AL153" s="53"/>
      <c r="AM153" s="54"/>
      <c r="AN153" s="55" t="str">
        <f>IF(P153=1,0,"")</f>
        <v/>
      </c>
      <c r="AO153" s="56" t="str">
        <f>IF(AN153=1,AB153,"")</f>
        <v/>
      </c>
      <c r="AP153" s="55" t="str">
        <f>IF(P153=1,0,"")</f>
        <v/>
      </c>
      <c r="AQ153" s="56" t="str">
        <f>IF(AP153=1,AB153,"")</f>
        <v/>
      </c>
    </row>
    <row r="154" spans="1:43" s="3" customFormat="1" x14ac:dyDescent="0.25">
      <c r="A154" s="67">
        <f t="shared" si="45"/>
        <v>2022</v>
      </c>
      <c r="B154" s="67" t="str">
        <f t="shared" si="46"/>
        <v>May</v>
      </c>
      <c r="C154" s="68">
        <f t="shared" si="56"/>
        <v>22</v>
      </c>
      <c r="D154" s="69">
        <f t="shared" si="47"/>
        <v>11</v>
      </c>
      <c r="E154" s="70">
        <f t="shared" si="48"/>
        <v>26</v>
      </c>
      <c r="F154" s="74"/>
      <c r="G154" s="77"/>
      <c r="H154" s="63" t="e">
        <f t="shared" si="57"/>
        <v>#VALUE!</v>
      </c>
      <c r="I154" s="64">
        <f t="shared" si="59"/>
        <v>1</v>
      </c>
      <c r="J154" s="71" t="str">
        <f t="shared" si="59"/>
        <v xml:space="preserve">Tolpis </v>
      </c>
      <c r="K154" s="71" t="str">
        <f t="shared" si="59"/>
        <v>umbellata</v>
      </c>
      <c r="L154" s="72">
        <f t="shared" si="59"/>
        <v>1</v>
      </c>
      <c r="M154" s="72">
        <f t="shared" si="59"/>
        <v>0</v>
      </c>
      <c r="N154" s="66">
        <f t="shared" si="59"/>
        <v>1</v>
      </c>
      <c r="O154" s="41"/>
      <c r="P154" s="42" t="str">
        <f t="shared" si="49"/>
        <v/>
      </c>
      <c r="Q154" s="43" t="str">
        <f t="shared" si="50"/>
        <v/>
      </c>
      <c r="R154" s="44" t="e">
        <f t="shared" si="51"/>
        <v>#VALUE!</v>
      </c>
      <c r="S154" s="45" t="e">
        <f t="shared" si="44"/>
        <v>#VALUE!</v>
      </c>
      <c r="T154" s="44" t="str">
        <f t="shared" si="52"/>
        <v/>
      </c>
      <c r="U154" s="46"/>
      <c r="V154" s="47"/>
      <c r="W154" s="48" t="e">
        <f t="shared" si="53"/>
        <v>#VALUE!</v>
      </c>
      <c r="X154" s="49"/>
      <c r="Y154" s="44" t="e">
        <f>INDEX(VISITORS[INSECT ORDER], MATCH(X154,VISITORS[NAME USED],0))</f>
        <v>#N/A</v>
      </c>
      <c r="Z154" s="44" t="e">
        <f t="shared" si="54"/>
        <v>#N/A</v>
      </c>
      <c r="AA154" s="50" t="e">
        <f>IF(SUM(#REF!,#REF!,#REF!,#REF!,#REF!,#REF!)=S154,,"")</f>
        <v>#REF!</v>
      </c>
      <c r="AB154" s="51" t="str">
        <f t="shared" si="55"/>
        <v/>
      </c>
      <c r="AC154" s="51"/>
      <c r="AD154" s="51"/>
      <c r="AE154" s="51"/>
      <c r="AF154" s="51"/>
      <c r="AG154" s="51"/>
      <c r="AH154" s="51"/>
      <c r="AI154" s="52"/>
      <c r="AJ154" s="52"/>
      <c r="AK154" s="52"/>
      <c r="AL154" s="53"/>
      <c r="AM154" s="54"/>
      <c r="AN154" s="55" t="str">
        <f>IF(P154=1,0,"")</f>
        <v/>
      </c>
      <c r="AO154" s="56" t="str">
        <f>IF(AN154=1,AB154,"")</f>
        <v/>
      </c>
      <c r="AP154" s="55" t="str">
        <f>IF(P154=1,0,"")</f>
        <v/>
      </c>
      <c r="AQ154" s="56" t="str">
        <f>IF(AP154=1,AB154,"")</f>
        <v/>
      </c>
    </row>
    <row r="155" spans="1:43" s="3" customFormat="1" x14ac:dyDescent="0.25">
      <c r="A155" s="67">
        <f t="shared" si="45"/>
        <v>2022</v>
      </c>
      <c r="B155" s="67" t="str">
        <f t="shared" si="46"/>
        <v>May</v>
      </c>
      <c r="C155" s="68">
        <f t="shared" si="56"/>
        <v>22</v>
      </c>
      <c r="D155" s="69">
        <f t="shared" si="47"/>
        <v>11</v>
      </c>
      <c r="E155" s="70">
        <f t="shared" si="48"/>
        <v>27</v>
      </c>
      <c r="F155" s="74"/>
      <c r="G155" s="77"/>
      <c r="H155" s="63" t="e">
        <f t="shared" si="57"/>
        <v>#VALUE!</v>
      </c>
      <c r="I155" s="64">
        <f t="shared" si="59"/>
        <v>1</v>
      </c>
      <c r="J155" s="71" t="str">
        <f t="shared" si="59"/>
        <v xml:space="preserve">Tolpis </v>
      </c>
      <c r="K155" s="71" t="str">
        <f t="shared" si="59"/>
        <v>umbellata</v>
      </c>
      <c r="L155" s="72">
        <f t="shared" si="59"/>
        <v>1</v>
      </c>
      <c r="M155" s="72">
        <f t="shared" si="59"/>
        <v>0</v>
      </c>
      <c r="N155" s="66">
        <f t="shared" si="59"/>
        <v>1</v>
      </c>
      <c r="O155" s="41"/>
      <c r="P155" s="42" t="str">
        <f t="shared" si="49"/>
        <v/>
      </c>
      <c r="Q155" s="43" t="str">
        <f t="shared" si="50"/>
        <v/>
      </c>
      <c r="R155" s="44" t="e">
        <f t="shared" si="51"/>
        <v>#VALUE!</v>
      </c>
      <c r="S155" s="45" t="e">
        <f t="shared" si="44"/>
        <v>#VALUE!</v>
      </c>
      <c r="T155" s="44" t="str">
        <f t="shared" si="52"/>
        <v/>
      </c>
      <c r="U155" s="46"/>
      <c r="V155" s="47"/>
      <c r="W155" s="48" t="e">
        <f t="shared" si="53"/>
        <v>#VALUE!</v>
      </c>
      <c r="X155" s="49"/>
      <c r="Y155" s="44" t="e">
        <f>INDEX(VISITORS[INSECT ORDER], MATCH(X155,VISITORS[NAME USED],0))</f>
        <v>#N/A</v>
      </c>
      <c r="Z155" s="44" t="e">
        <f t="shared" si="54"/>
        <v>#N/A</v>
      </c>
      <c r="AA155" s="50" t="e">
        <f>IF(SUM(#REF!,#REF!,#REF!,#REF!,#REF!,#REF!)=S155,,"")</f>
        <v>#REF!</v>
      </c>
      <c r="AB155" s="51" t="str">
        <f t="shared" si="55"/>
        <v/>
      </c>
      <c r="AC155" s="51"/>
      <c r="AD155" s="51"/>
      <c r="AE155" s="51"/>
      <c r="AF155" s="51"/>
      <c r="AG155" s="51"/>
      <c r="AH155" s="51"/>
      <c r="AI155" s="52"/>
      <c r="AJ155" s="52"/>
      <c r="AK155" s="52"/>
      <c r="AL155" s="53"/>
      <c r="AM155" s="54"/>
      <c r="AN155" s="55" t="str">
        <f>IF(P155=1,0,"")</f>
        <v/>
      </c>
      <c r="AO155" s="56" t="str">
        <f>IF(AN155=1,AB155,"")</f>
        <v/>
      </c>
      <c r="AP155" s="55" t="str">
        <f>IF(P155=1,0,"")</f>
        <v/>
      </c>
      <c r="AQ155" s="56" t="str">
        <f>IF(AP155=1,AB155,"")</f>
        <v/>
      </c>
    </row>
    <row r="156" spans="1:43" s="3" customFormat="1" x14ac:dyDescent="0.25">
      <c r="A156" s="67">
        <f t="shared" si="45"/>
        <v>2022</v>
      </c>
      <c r="B156" s="67" t="str">
        <f t="shared" si="46"/>
        <v>May</v>
      </c>
      <c r="C156" s="68">
        <f t="shared" si="56"/>
        <v>22</v>
      </c>
      <c r="D156" s="69">
        <f t="shared" si="47"/>
        <v>11</v>
      </c>
      <c r="E156" s="70">
        <f t="shared" si="48"/>
        <v>28</v>
      </c>
      <c r="F156" s="74"/>
      <c r="G156" s="77"/>
      <c r="H156" s="63" t="e">
        <f t="shared" si="57"/>
        <v>#VALUE!</v>
      </c>
      <c r="I156" s="64">
        <f t="shared" si="59"/>
        <v>1</v>
      </c>
      <c r="J156" s="71" t="str">
        <f t="shared" si="59"/>
        <v xml:space="preserve">Tolpis </v>
      </c>
      <c r="K156" s="71" t="str">
        <f t="shared" si="59"/>
        <v>umbellata</v>
      </c>
      <c r="L156" s="72">
        <f t="shared" si="59"/>
        <v>1</v>
      </c>
      <c r="M156" s="72">
        <f t="shared" si="59"/>
        <v>0</v>
      </c>
      <c r="N156" s="66">
        <f t="shared" si="59"/>
        <v>1</v>
      </c>
      <c r="O156" s="41"/>
      <c r="P156" s="42" t="str">
        <f t="shared" si="49"/>
        <v/>
      </c>
      <c r="Q156" s="43" t="str">
        <f t="shared" si="50"/>
        <v/>
      </c>
      <c r="R156" s="44" t="e">
        <f t="shared" si="51"/>
        <v>#VALUE!</v>
      </c>
      <c r="S156" s="45" t="e">
        <f t="shared" si="44"/>
        <v>#VALUE!</v>
      </c>
      <c r="T156" s="44" t="str">
        <f t="shared" si="52"/>
        <v/>
      </c>
      <c r="U156" s="46"/>
      <c r="V156" s="47"/>
      <c r="W156" s="48" t="e">
        <f t="shared" si="53"/>
        <v>#VALUE!</v>
      </c>
      <c r="X156" s="49"/>
      <c r="Y156" s="44" t="e">
        <f>INDEX(VISITORS[INSECT ORDER], MATCH(X156,VISITORS[NAME USED],0))</f>
        <v>#N/A</v>
      </c>
      <c r="Z156" s="44" t="e">
        <f t="shared" si="54"/>
        <v>#N/A</v>
      </c>
      <c r="AA156" s="50" t="e">
        <f>IF(SUM(#REF!,#REF!,#REF!,#REF!,#REF!,#REF!)=S156,,"")</f>
        <v>#REF!</v>
      </c>
      <c r="AB156" s="51" t="str">
        <f t="shared" si="55"/>
        <v/>
      </c>
      <c r="AC156" s="51"/>
      <c r="AD156" s="51"/>
      <c r="AE156" s="51"/>
      <c r="AF156" s="51"/>
      <c r="AG156" s="51"/>
      <c r="AH156" s="51"/>
      <c r="AI156" s="52"/>
      <c r="AJ156" s="52"/>
      <c r="AK156" s="52"/>
      <c r="AL156" s="53"/>
      <c r="AM156" s="54"/>
      <c r="AN156" s="55" t="str">
        <f>IF(P156=1,0,"")</f>
        <v/>
      </c>
      <c r="AO156" s="56" t="str">
        <f>IF(AN156=1,AB156,"")</f>
        <v/>
      </c>
      <c r="AP156" s="55" t="str">
        <f>IF(P156=1,0,"")</f>
        <v/>
      </c>
      <c r="AQ156" s="56" t="str">
        <f>IF(AP156=1,AB156,"")</f>
        <v/>
      </c>
    </row>
    <row r="157" spans="1:43" s="3" customFormat="1" x14ac:dyDescent="0.25">
      <c r="A157" s="67">
        <f t="shared" si="45"/>
        <v>2022</v>
      </c>
      <c r="B157" s="67" t="str">
        <f t="shared" si="46"/>
        <v>May</v>
      </c>
      <c r="C157" s="68">
        <f t="shared" si="56"/>
        <v>22</v>
      </c>
      <c r="D157" s="69">
        <f t="shared" si="47"/>
        <v>11</v>
      </c>
      <c r="E157" s="70">
        <f t="shared" si="48"/>
        <v>29</v>
      </c>
      <c r="F157" s="74"/>
      <c r="G157" s="77"/>
      <c r="H157" s="63" t="e">
        <f t="shared" si="57"/>
        <v>#VALUE!</v>
      </c>
      <c r="I157" s="64">
        <f t="shared" si="59"/>
        <v>1</v>
      </c>
      <c r="J157" s="71" t="str">
        <f t="shared" si="59"/>
        <v xml:space="preserve">Tolpis </v>
      </c>
      <c r="K157" s="71" t="str">
        <f t="shared" si="59"/>
        <v>umbellata</v>
      </c>
      <c r="L157" s="72">
        <f t="shared" si="59"/>
        <v>1</v>
      </c>
      <c r="M157" s="72">
        <f t="shared" si="59"/>
        <v>0</v>
      </c>
      <c r="N157" s="66">
        <f t="shared" si="59"/>
        <v>1</v>
      </c>
      <c r="O157" s="41"/>
      <c r="P157" s="42" t="str">
        <f t="shared" si="49"/>
        <v/>
      </c>
      <c r="Q157" s="43" t="str">
        <f t="shared" si="50"/>
        <v/>
      </c>
      <c r="R157" s="44" t="e">
        <f t="shared" si="51"/>
        <v>#VALUE!</v>
      </c>
      <c r="S157" s="45" t="e">
        <f t="shared" si="44"/>
        <v>#VALUE!</v>
      </c>
      <c r="T157" s="44" t="str">
        <f t="shared" si="52"/>
        <v/>
      </c>
      <c r="U157" s="46"/>
      <c r="V157" s="47"/>
      <c r="W157" s="48" t="e">
        <f t="shared" si="53"/>
        <v>#VALUE!</v>
      </c>
      <c r="X157" s="49"/>
      <c r="Y157" s="44" t="e">
        <f>INDEX(VISITORS[INSECT ORDER], MATCH(X157,VISITORS[NAME USED],0))</f>
        <v>#N/A</v>
      </c>
      <c r="Z157" s="44" t="e">
        <f t="shared" si="54"/>
        <v>#N/A</v>
      </c>
      <c r="AA157" s="50" t="e">
        <f>IF(SUM(#REF!,#REF!,#REF!,#REF!,#REF!,#REF!)=S157,,"")</f>
        <v>#REF!</v>
      </c>
      <c r="AB157" s="51" t="str">
        <f t="shared" si="55"/>
        <v/>
      </c>
      <c r="AC157" s="51"/>
      <c r="AD157" s="51"/>
      <c r="AE157" s="51"/>
      <c r="AF157" s="51"/>
      <c r="AG157" s="51"/>
      <c r="AH157" s="51"/>
      <c r="AI157" s="52"/>
      <c r="AJ157" s="52"/>
      <c r="AK157" s="52"/>
      <c r="AL157" s="53"/>
      <c r="AM157" s="54"/>
      <c r="AN157" s="55" t="str">
        <f>IF(P157=1,0,"")</f>
        <v/>
      </c>
      <c r="AO157" s="56" t="str">
        <f>IF(AN157=1,AB157,"")</f>
        <v/>
      </c>
      <c r="AP157" s="55" t="str">
        <f>IF(P157=1,0,"")</f>
        <v/>
      </c>
      <c r="AQ157" s="56" t="str">
        <f>IF(AP157=1,AB157,"")</f>
        <v/>
      </c>
    </row>
    <row r="158" spans="1:43" s="3" customFormat="1" x14ac:dyDescent="0.25">
      <c r="A158" s="67">
        <f t="shared" si="45"/>
        <v>2022</v>
      </c>
      <c r="B158" s="67" t="str">
        <f t="shared" si="46"/>
        <v>May</v>
      </c>
      <c r="C158" s="68">
        <f t="shared" si="56"/>
        <v>22</v>
      </c>
      <c r="D158" s="69">
        <f t="shared" si="47"/>
        <v>11</v>
      </c>
      <c r="E158" s="70">
        <f t="shared" si="48"/>
        <v>30</v>
      </c>
      <c r="F158" s="74"/>
      <c r="G158" s="77"/>
      <c r="H158" s="63" t="e">
        <f t="shared" si="57"/>
        <v>#VALUE!</v>
      </c>
      <c r="I158" s="64">
        <f t="shared" si="59"/>
        <v>1</v>
      </c>
      <c r="J158" s="71" t="str">
        <f t="shared" si="59"/>
        <v xml:space="preserve">Tolpis </v>
      </c>
      <c r="K158" s="71" t="str">
        <f t="shared" si="59"/>
        <v>umbellata</v>
      </c>
      <c r="L158" s="72">
        <f t="shared" si="59"/>
        <v>1</v>
      </c>
      <c r="M158" s="72">
        <f t="shared" si="59"/>
        <v>0</v>
      </c>
      <c r="N158" s="66">
        <f t="shared" si="59"/>
        <v>1</v>
      </c>
      <c r="O158" s="41"/>
      <c r="P158" s="42" t="str">
        <f t="shared" si="49"/>
        <v/>
      </c>
      <c r="Q158" s="43" t="str">
        <f t="shared" si="50"/>
        <v/>
      </c>
      <c r="R158" s="44" t="e">
        <f t="shared" si="51"/>
        <v>#VALUE!</v>
      </c>
      <c r="S158" s="45" t="e">
        <f t="shared" si="44"/>
        <v>#VALUE!</v>
      </c>
      <c r="T158" s="44" t="str">
        <f t="shared" si="52"/>
        <v/>
      </c>
      <c r="U158" s="46"/>
      <c r="V158" s="47"/>
      <c r="W158" s="48" t="e">
        <f t="shared" si="53"/>
        <v>#VALUE!</v>
      </c>
      <c r="X158" s="49"/>
      <c r="Y158" s="44" t="e">
        <f>INDEX(VISITORS[INSECT ORDER], MATCH(X158,VISITORS[NAME USED],0))</f>
        <v>#N/A</v>
      </c>
      <c r="Z158" s="44" t="e">
        <f t="shared" si="54"/>
        <v>#N/A</v>
      </c>
      <c r="AA158" s="50" t="e">
        <f>IF(SUM(#REF!,#REF!,#REF!,#REF!,#REF!,#REF!)=S158,,"")</f>
        <v>#REF!</v>
      </c>
      <c r="AB158" s="51" t="str">
        <f t="shared" si="55"/>
        <v/>
      </c>
      <c r="AC158" s="51"/>
      <c r="AD158" s="51"/>
      <c r="AE158" s="51"/>
      <c r="AF158" s="51"/>
      <c r="AG158" s="51"/>
      <c r="AH158" s="51"/>
      <c r="AI158" s="52"/>
      <c r="AJ158" s="52"/>
      <c r="AK158" s="52"/>
      <c r="AL158" s="53"/>
      <c r="AM158" s="54"/>
      <c r="AN158" s="55" t="str">
        <f>IF(P158=1,0,"")</f>
        <v/>
      </c>
      <c r="AO158" s="56" t="str">
        <f>IF(AN158=1,AB158,"")</f>
        <v/>
      </c>
      <c r="AP158" s="55" t="str">
        <f>IF(P158=1,0,"")</f>
        <v/>
      </c>
      <c r="AQ158" s="56" t="str">
        <f>IF(AP158=1,AB158,"")</f>
        <v/>
      </c>
    </row>
    <row r="159" spans="1:43" s="3" customFormat="1" x14ac:dyDescent="0.25">
      <c r="A159" s="67">
        <f t="shared" si="45"/>
        <v>2022</v>
      </c>
      <c r="B159" s="67" t="str">
        <f t="shared" si="46"/>
        <v>May</v>
      </c>
      <c r="C159" s="68">
        <f t="shared" si="56"/>
        <v>22</v>
      </c>
      <c r="D159" s="69">
        <f t="shared" si="47"/>
        <v>11</v>
      </c>
      <c r="E159" s="70">
        <f t="shared" si="48"/>
        <v>31</v>
      </c>
      <c r="F159" s="74"/>
      <c r="G159" s="77"/>
      <c r="H159" s="63" t="e">
        <f t="shared" si="57"/>
        <v>#VALUE!</v>
      </c>
      <c r="I159" s="64">
        <f t="shared" si="59"/>
        <v>1</v>
      </c>
      <c r="J159" s="71" t="str">
        <f t="shared" si="59"/>
        <v xml:space="preserve">Tolpis </v>
      </c>
      <c r="K159" s="71" t="str">
        <f t="shared" si="59"/>
        <v>umbellata</v>
      </c>
      <c r="L159" s="72">
        <f t="shared" si="59"/>
        <v>1</v>
      </c>
      <c r="M159" s="72">
        <f t="shared" si="59"/>
        <v>0</v>
      </c>
      <c r="N159" s="66">
        <f t="shared" si="59"/>
        <v>1</v>
      </c>
      <c r="O159" s="41"/>
      <c r="P159" s="42" t="str">
        <f t="shared" si="49"/>
        <v/>
      </c>
      <c r="Q159" s="43" t="str">
        <f t="shared" si="50"/>
        <v/>
      </c>
      <c r="R159" s="44" t="e">
        <f t="shared" si="51"/>
        <v>#VALUE!</v>
      </c>
      <c r="S159" s="45" t="e">
        <f t="shared" si="44"/>
        <v>#VALUE!</v>
      </c>
      <c r="T159" s="44" t="str">
        <f t="shared" si="52"/>
        <v/>
      </c>
      <c r="U159" s="46"/>
      <c r="V159" s="47"/>
      <c r="W159" s="48" t="e">
        <f t="shared" si="53"/>
        <v>#VALUE!</v>
      </c>
      <c r="X159" s="49"/>
      <c r="Y159" s="44" t="e">
        <f>INDEX(VISITORS[INSECT ORDER], MATCH(X159,VISITORS[NAME USED],0))</f>
        <v>#N/A</v>
      </c>
      <c r="Z159" s="44" t="e">
        <f t="shared" si="54"/>
        <v>#N/A</v>
      </c>
      <c r="AA159" s="50" t="e">
        <f>IF(SUM(#REF!,#REF!,#REF!,#REF!,#REF!,#REF!)=S159,,"")</f>
        <v>#REF!</v>
      </c>
      <c r="AB159" s="51" t="str">
        <f t="shared" si="55"/>
        <v/>
      </c>
      <c r="AC159" s="51"/>
      <c r="AD159" s="51"/>
      <c r="AE159" s="51"/>
      <c r="AF159" s="51"/>
      <c r="AG159" s="51"/>
      <c r="AH159" s="51"/>
      <c r="AI159" s="52"/>
      <c r="AJ159" s="52"/>
      <c r="AK159" s="52"/>
      <c r="AL159" s="53"/>
      <c r="AM159" s="54"/>
      <c r="AN159" s="55" t="str">
        <f>IF(P159=1,0,"")</f>
        <v/>
      </c>
      <c r="AO159" s="56" t="str">
        <f>IF(AN159=1,AB159,"")</f>
        <v/>
      </c>
      <c r="AP159" s="55" t="str">
        <f>IF(P159=1,0,"")</f>
        <v/>
      </c>
      <c r="AQ159" s="56" t="str">
        <f>IF(AP159=1,AB159,"")</f>
        <v/>
      </c>
    </row>
    <row r="160" spans="1:43" s="3" customFormat="1" x14ac:dyDescent="0.25">
      <c r="A160" s="67">
        <f t="shared" si="45"/>
        <v>2022</v>
      </c>
      <c r="B160" s="67" t="str">
        <f t="shared" si="46"/>
        <v>May</v>
      </c>
      <c r="C160" s="68">
        <f t="shared" si="56"/>
        <v>22</v>
      </c>
      <c r="D160" s="69">
        <f t="shared" si="47"/>
        <v>11</v>
      </c>
      <c r="E160" s="70">
        <f t="shared" si="48"/>
        <v>32</v>
      </c>
      <c r="F160" s="74"/>
      <c r="G160" s="77"/>
      <c r="H160" s="63" t="e">
        <f t="shared" si="57"/>
        <v>#VALUE!</v>
      </c>
      <c r="I160" s="64">
        <f t="shared" si="59"/>
        <v>1</v>
      </c>
      <c r="J160" s="71" t="str">
        <f t="shared" si="59"/>
        <v xml:space="preserve">Tolpis </v>
      </c>
      <c r="K160" s="71" t="str">
        <f t="shared" si="59"/>
        <v>umbellata</v>
      </c>
      <c r="L160" s="72">
        <f t="shared" si="59"/>
        <v>1</v>
      </c>
      <c r="M160" s="72">
        <f t="shared" si="59"/>
        <v>0</v>
      </c>
      <c r="N160" s="66">
        <f t="shared" si="59"/>
        <v>1</v>
      </c>
      <c r="O160" s="41"/>
      <c r="P160" s="42" t="str">
        <f t="shared" si="49"/>
        <v/>
      </c>
      <c r="Q160" s="43" t="str">
        <f t="shared" si="50"/>
        <v/>
      </c>
      <c r="R160" s="44" t="e">
        <f t="shared" si="51"/>
        <v>#VALUE!</v>
      </c>
      <c r="S160" s="45" t="e">
        <f t="shared" si="44"/>
        <v>#VALUE!</v>
      </c>
      <c r="T160" s="44" t="str">
        <f t="shared" si="52"/>
        <v/>
      </c>
      <c r="U160" s="46"/>
      <c r="V160" s="47"/>
      <c r="W160" s="48" t="e">
        <f t="shared" si="53"/>
        <v>#VALUE!</v>
      </c>
      <c r="X160" s="49"/>
      <c r="Y160" s="44" t="e">
        <f>INDEX(VISITORS[INSECT ORDER], MATCH(X160,VISITORS[NAME USED],0))</f>
        <v>#N/A</v>
      </c>
      <c r="Z160" s="44" t="e">
        <f t="shared" si="54"/>
        <v>#N/A</v>
      </c>
      <c r="AA160" s="50" t="e">
        <f>IF(SUM(#REF!,#REF!,#REF!,#REF!,#REF!,#REF!)=S160,,"")</f>
        <v>#REF!</v>
      </c>
      <c r="AB160" s="51" t="str">
        <f t="shared" si="55"/>
        <v/>
      </c>
      <c r="AC160" s="51"/>
      <c r="AD160" s="51"/>
      <c r="AE160" s="51"/>
      <c r="AF160" s="51"/>
      <c r="AG160" s="51"/>
      <c r="AH160" s="51"/>
      <c r="AI160" s="52"/>
      <c r="AJ160" s="52"/>
      <c r="AK160" s="52"/>
      <c r="AL160" s="53"/>
      <c r="AM160" s="54"/>
      <c r="AN160" s="55" t="str">
        <f>IF(P160=1,0,"")</f>
        <v/>
      </c>
      <c r="AO160" s="56" t="str">
        <f>IF(AN160=1,AB160,"")</f>
        <v/>
      </c>
      <c r="AP160" s="55" t="str">
        <f>IF(P160=1,0,"")</f>
        <v/>
      </c>
      <c r="AQ160" s="56" t="str">
        <f>IF(AP160=1,AB160,"")</f>
        <v/>
      </c>
    </row>
    <row r="161" spans="1:43" s="3" customFormat="1" x14ac:dyDescent="0.25">
      <c r="A161" s="67">
        <f t="shared" si="45"/>
        <v>2022</v>
      </c>
      <c r="B161" s="67" t="str">
        <f t="shared" si="46"/>
        <v>May</v>
      </c>
      <c r="C161" s="68">
        <f t="shared" si="56"/>
        <v>22</v>
      </c>
      <c r="D161" s="69">
        <f t="shared" si="47"/>
        <v>11</v>
      </c>
      <c r="E161" s="70">
        <f t="shared" si="48"/>
        <v>33</v>
      </c>
      <c r="F161" s="74"/>
      <c r="G161" s="77"/>
      <c r="H161" s="63" t="e">
        <f t="shared" si="57"/>
        <v>#VALUE!</v>
      </c>
      <c r="I161" s="64">
        <f t="shared" si="59"/>
        <v>1</v>
      </c>
      <c r="J161" s="71" t="str">
        <f t="shared" si="59"/>
        <v xml:space="preserve">Tolpis </v>
      </c>
      <c r="K161" s="71" t="str">
        <f t="shared" si="59"/>
        <v>umbellata</v>
      </c>
      <c r="L161" s="72">
        <f t="shared" si="59"/>
        <v>1</v>
      </c>
      <c r="M161" s="72">
        <f t="shared" si="59"/>
        <v>0</v>
      </c>
      <c r="N161" s="66">
        <f t="shared" si="59"/>
        <v>1</v>
      </c>
      <c r="O161" s="41"/>
      <c r="P161" s="42" t="str">
        <f t="shared" si="49"/>
        <v/>
      </c>
      <c r="Q161" s="43" t="str">
        <f t="shared" si="50"/>
        <v/>
      </c>
      <c r="R161" s="44" t="e">
        <f t="shared" si="51"/>
        <v>#VALUE!</v>
      </c>
      <c r="S161" s="45" t="e">
        <f t="shared" si="44"/>
        <v>#VALUE!</v>
      </c>
      <c r="T161" s="44" t="str">
        <f t="shared" si="52"/>
        <v/>
      </c>
      <c r="U161" s="46"/>
      <c r="V161" s="47"/>
      <c r="W161" s="48" t="e">
        <f t="shared" si="53"/>
        <v>#VALUE!</v>
      </c>
      <c r="X161" s="49"/>
      <c r="Y161" s="44" t="e">
        <f>INDEX(VISITORS[INSECT ORDER], MATCH(X161,VISITORS[NAME USED],0))</f>
        <v>#N/A</v>
      </c>
      <c r="Z161" s="44" t="e">
        <f t="shared" si="54"/>
        <v>#N/A</v>
      </c>
      <c r="AA161" s="50" t="e">
        <f>IF(SUM(#REF!,#REF!,#REF!,#REF!,#REF!,#REF!)=S161,,"")</f>
        <v>#REF!</v>
      </c>
      <c r="AB161" s="51" t="str">
        <f t="shared" si="55"/>
        <v/>
      </c>
      <c r="AC161" s="51"/>
      <c r="AD161" s="51"/>
      <c r="AE161" s="51"/>
      <c r="AF161" s="51"/>
      <c r="AG161" s="51"/>
      <c r="AH161" s="51"/>
      <c r="AI161" s="52"/>
      <c r="AJ161" s="52"/>
      <c r="AK161" s="52"/>
      <c r="AL161" s="53"/>
      <c r="AM161" s="54"/>
      <c r="AN161" s="55" t="str">
        <f>IF(P161=1,0,"")</f>
        <v/>
      </c>
      <c r="AO161" s="56" t="str">
        <f>IF(AN161=1,AB161,"")</f>
        <v/>
      </c>
      <c r="AP161" s="55" t="str">
        <f>IF(P161=1,0,"")</f>
        <v/>
      </c>
      <c r="AQ161" s="56" t="str">
        <f>IF(AP161=1,AB161,"")</f>
        <v/>
      </c>
    </row>
    <row r="162" spans="1:43" s="3" customFormat="1" x14ac:dyDescent="0.25">
      <c r="A162" s="67">
        <f t="shared" si="45"/>
        <v>2022</v>
      </c>
      <c r="B162" s="67" t="str">
        <f t="shared" si="46"/>
        <v>May</v>
      </c>
      <c r="C162" s="68">
        <f t="shared" si="56"/>
        <v>22</v>
      </c>
      <c r="D162" s="69">
        <f t="shared" si="47"/>
        <v>11</v>
      </c>
      <c r="E162" s="70">
        <f t="shared" si="48"/>
        <v>34</v>
      </c>
      <c r="F162" s="74"/>
      <c r="G162" s="77"/>
      <c r="H162" s="63" t="e">
        <f t="shared" si="57"/>
        <v>#VALUE!</v>
      </c>
      <c r="I162" s="64">
        <f t="shared" si="59"/>
        <v>1</v>
      </c>
      <c r="J162" s="71" t="str">
        <f t="shared" si="59"/>
        <v xml:space="preserve">Tolpis </v>
      </c>
      <c r="K162" s="71" t="str">
        <f t="shared" si="59"/>
        <v>umbellata</v>
      </c>
      <c r="L162" s="72">
        <f t="shared" si="59"/>
        <v>1</v>
      </c>
      <c r="M162" s="72">
        <f t="shared" si="59"/>
        <v>0</v>
      </c>
      <c r="N162" s="66">
        <f t="shared" si="59"/>
        <v>1</v>
      </c>
      <c r="O162" s="41"/>
      <c r="P162" s="42" t="str">
        <f t="shared" si="49"/>
        <v/>
      </c>
      <c r="Q162" s="43" t="str">
        <f t="shared" si="50"/>
        <v/>
      </c>
      <c r="R162" s="44" t="e">
        <f t="shared" si="51"/>
        <v>#VALUE!</v>
      </c>
      <c r="S162" s="45" t="e">
        <f t="shared" si="44"/>
        <v>#VALUE!</v>
      </c>
      <c r="T162" s="44" t="str">
        <f t="shared" si="52"/>
        <v/>
      </c>
      <c r="U162" s="46"/>
      <c r="V162" s="47"/>
      <c r="W162" s="48" t="e">
        <f t="shared" si="53"/>
        <v>#VALUE!</v>
      </c>
      <c r="X162" s="49"/>
      <c r="Y162" s="44" t="e">
        <f>INDEX(VISITORS[INSECT ORDER], MATCH(X162,VISITORS[NAME USED],0))</f>
        <v>#N/A</v>
      </c>
      <c r="Z162" s="44" t="e">
        <f t="shared" si="54"/>
        <v>#N/A</v>
      </c>
      <c r="AA162" s="50" t="e">
        <f>IF(SUM(#REF!,#REF!,#REF!,#REF!,#REF!,#REF!)=S162,,"")</f>
        <v>#REF!</v>
      </c>
      <c r="AB162" s="51" t="str">
        <f t="shared" si="55"/>
        <v/>
      </c>
      <c r="AC162" s="51"/>
      <c r="AD162" s="51"/>
      <c r="AE162" s="51"/>
      <c r="AF162" s="51"/>
      <c r="AG162" s="51"/>
      <c r="AH162" s="51"/>
      <c r="AI162" s="52"/>
      <c r="AJ162" s="52"/>
      <c r="AK162" s="52"/>
      <c r="AL162" s="53"/>
      <c r="AM162" s="54"/>
      <c r="AN162" s="55" t="str">
        <f>IF(P162=1,0,"")</f>
        <v/>
      </c>
      <c r="AO162" s="56" t="str">
        <f>IF(AN162=1,AB162,"")</f>
        <v/>
      </c>
      <c r="AP162" s="55" t="str">
        <f>IF(P162=1,0,"")</f>
        <v/>
      </c>
      <c r="AQ162" s="56" t="str">
        <f>IF(AP162=1,AB162,"")</f>
        <v/>
      </c>
    </row>
    <row r="163" spans="1:43" s="3" customFormat="1" x14ac:dyDescent="0.25">
      <c r="A163" s="67">
        <f t="shared" si="45"/>
        <v>2022</v>
      </c>
      <c r="B163" s="67" t="str">
        <f t="shared" si="46"/>
        <v>May</v>
      </c>
      <c r="C163" s="68">
        <f t="shared" si="56"/>
        <v>22</v>
      </c>
      <c r="D163" s="69">
        <f t="shared" si="47"/>
        <v>11</v>
      </c>
      <c r="E163" s="70">
        <f t="shared" si="48"/>
        <v>35</v>
      </c>
      <c r="F163" s="74"/>
      <c r="G163" s="77"/>
      <c r="H163" s="63" t="e">
        <f t="shared" si="57"/>
        <v>#VALUE!</v>
      </c>
      <c r="I163" s="64">
        <f t="shared" si="59"/>
        <v>1</v>
      </c>
      <c r="J163" s="71" t="str">
        <f t="shared" si="59"/>
        <v xml:space="preserve">Tolpis </v>
      </c>
      <c r="K163" s="71" t="str">
        <f t="shared" si="59"/>
        <v>umbellata</v>
      </c>
      <c r="L163" s="72">
        <f t="shared" si="59"/>
        <v>1</v>
      </c>
      <c r="M163" s="72">
        <f t="shared" si="59"/>
        <v>0</v>
      </c>
      <c r="N163" s="66">
        <f t="shared" si="59"/>
        <v>1</v>
      </c>
      <c r="O163" s="41"/>
      <c r="P163" s="42" t="str">
        <f t="shared" si="49"/>
        <v/>
      </c>
      <c r="Q163" s="43" t="str">
        <f t="shared" si="50"/>
        <v/>
      </c>
      <c r="R163" s="44" t="e">
        <f t="shared" si="51"/>
        <v>#VALUE!</v>
      </c>
      <c r="S163" s="45" t="e">
        <f t="shared" si="44"/>
        <v>#VALUE!</v>
      </c>
      <c r="T163" s="44" t="str">
        <f t="shared" si="52"/>
        <v/>
      </c>
      <c r="U163" s="46"/>
      <c r="V163" s="47"/>
      <c r="W163" s="48" t="e">
        <f t="shared" si="53"/>
        <v>#VALUE!</v>
      </c>
      <c r="X163" s="49"/>
      <c r="Y163" s="44" t="e">
        <f>INDEX(VISITORS[INSECT ORDER], MATCH(X163,VISITORS[NAME USED],0))</f>
        <v>#N/A</v>
      </c>
      <c r="Z163" s="44" t="e">
        <f t="shared" si="54"/>
        <v>#N/A</v>
      </c>
      <c r="AA163" s="50" t="e">
        <f>IF(SUM(#REF!,#REF!,#REF!,#REF!,#REF!,#REF!)=S163,,"")</f>
        <v>#REF!</v>
      </c>
      <c r="AB163" s="51" t="str">
        <f t="shared" si="55"/>
        <v/>
      </c>
      <c r="AC163" s="51"/>
      <c r="AD163" s="51"/>
      <c r="AE163" s="51"/>
      <c r="AF163" s="51"/>
      <c r="AG163" s="51"/>
      <c r="AH163" s="51"/>
      <c r="AI163" s="52"/>
      <c r="AJ163" s="52"/>
      <c r="AK163" s="52"/>
      <c r="AL163" s="53"/>
      <c r="AM163" s="54"/>
      <c r="AN163" s="55" t="str">
        <f>IF(P163=1,0,"")</f>
        <v/>
      </c>
      <c r="AO163" s="56" t="str">
        <f>IF(AN163=1,AB163,"")</f>
        <v/>
      </c>
      <c r="AP163" s="55" t="str">
        <f>IF(P163=1,0,"")</f>
        <v/>
      </c>
      <c r="AQ163" s="56" t="str">
        <f>IF(AP163=1,AB163,"")</f>
        <v/>
      </c>
    </row>
    <row r="164" spans="1:43" s="3" customFormat="1" x14ac:dyDescent="0.25">
      <c r="A164" s="67">
        <f t="shared" si="45"/>
        <v>2022</v>
      </c>
      <c r="B164" s="67" t="str">
        <f t="shared" si="46"/>
        <v>May</v>
      </c>
      <c r="C164" s="68">
        <f t="shared" si="56"/>
        <v>22</v>
      </c>
      <c r="D164" s="69">
        <f t="shared" si="47"/>
        <v>11</v>
      </c>
      <c r="E164" s="70">
        <f t="shared" si="48"/>
        <v>36</v>
      </c>
      <c r="F164" s="74"/>
      <c r="G164" s="77"/>
      <c r="H164" s="63" t="e">
        <f t="shared" si="57"/>
        <v>#VALUE!</v>
      </c>
      <c r="I164" s="64">
        <f t="shared" si="59"/>
        <v>1</v>
      </c>
      <c r="J164" s="71" t="str">
        <f t="shared" si="59"/>
        <v xml:space="preserve">Tolpis </v>
      </c>
      <c r="K164" s="71" t="str">
        <f t="shared" si="59"/>
        <v>umbellata</v>
      </c>
      <c r="L164" s="72">
        <f t="shared" si="59"/>
        <v>1</v>
      </c>
      <c r="M164" s="72">
        <f t="shared" si="59"/>
        <v>0</v>
      </c>
      <c r="N164" s="66">
        <f t="shared" si="59"/>
        <v>1</v>
      </c>
      <c r="O164" s="41"/>
      <c r="P164" s="42" t="str">
        <f t="shared" si="49"/>
        <v/>
      </c>
      <c r="Q164" s="43" t="str">
        <f t="shared" si="50"/>
        <v/>
      </c>
      <c r="R164" s="44" t="e">
        <f t="shared" si="51"/>
        <v>#VALUE!</v>
      </c>
      <c r="S164" s="45" t="e">
        <f t="shared" si="44"/>
        <v>#VALUE!</v>
      </c>
      <c r="T164" s="44" t="str">
        <f t="shared" si="52"/>
        <v/>
      </c>
      <c r="U164" s="46"/>
      <c r="V164" s="47"/>
      <c r="W164" s="48" t="e">
        <f t="shared" si="53"/>
        <v>#VALUE!</v>
      </c>
      <c r="X164" s="49"/>
      <c r="Y164" s="44" t="e">
        <f>INDEX(VISITORS[INSECT ORDER], MATCH(X164,VISITORS[NAME USED],0))</f>
        <v>#N/A</v>
      </c>
      <c r="Z164" s="44" t="e">
        <f t="shared" si="54"/>
        <v>#N/A</v>
      </c>
      <c r="AA164" s="50" t="e">
        <f>IF(SUM(#REF!,#REF!,#REF!,#REF!,#REF!,#REF!)=S164,,"")</f>
        <v>#REF!</v>
      </c>
      <c r="AB164" s="51" t="str">
        <f t="shared" si="55"/>
        <v/>
      </c>
      <c r="AC164" s="51"/>
      <c r="AD164" s="51"/>
      <c r="AE164" s="51"/>
      <c r="AF164" s="51"/>
      <c r="AG164" s="51"/>
      <c r="AH164" s="51"/>
      <c r="AI164" s="52"/>
      <c r="AJ164" s="52"/>
      <c r="AK164" s="52"/>
      <c r="AL164" s="53"/>
      <c r="AM164" s="54"/>
      <c r="AN164" s="55" t="str">
        <f>IF(P164=1,0,"")</f>
        <v/>
      </c>
      <c r="AO164" s="56" t="str">
        <f>IF(AN164=1,AB164,"")</f>
        <v/>
      </c>
      <c r="AP164" s="55" t="str">
        <f>IF(P164=1,0,"")</f>
        <v/>
      </c>
      <c r="AQ164" s="56" t="str">
        <f>IF(AP164=1,AB164,"")</f>
        <v/>
      </c>
    </row>
    <row r="165" spans="1:43" s="3" customFormat="1" x14ac:dyDescent="0.25">
      <c r="A165" s="67">
        <f t="shared" si="45"/>
        <v>2022</v>
      </c>
      <c r="B165" s="67" t="str">
        <f t="shared" si="46"/>
        <v>May</v>
      </c>
      <c r="C165" s="68">
        <f t="shared" si="56"/>
        <v>22</v>
      </c>
      <c r="D165" s="69">
        <f t="shared" si="47"/>
        <v>11</v>
      </c>
      <c r="E165" s="70">
        <f t="shared" si="48"/>
        <v>37</v>
      </c>
      <c r="F165" s="74"/>
      <c r="G165" s="77"/>
      <c r="H165" s="63" t="e">
        <f t="shared" si="57"/>
        <v>#VALUE!</v>
      </c>
      <c r="I165" s="64">
        <f t="shared" ref="I165:N180" si="60">I164</f>
        <v>1</v>
      </c>
      <c r="J165" s="71" t="str">
        <f t="shared" si="60"/>
        <v xml:space="preserve">Tolpis </v>
      </c>
      <c r="K165" s="71" t="str">
        <f t="shared" si="60"/>
        <v>umbellata</v>
      </c>
      <c r="L165" s="72">
        <f t="shared" si="60"/>
        <v>1</v>
      </c>
      <c r="M165" s="72">
        <f t="shared" si="60"/>
        <v>0</v>
      </c>
      <c r="N165" s="66">
        <f t="shared" si="60"/>
        <v>1</v>
      </c>
      <c r="O165" s="41"/>
      <c r="P165" s="42" t="str">
        <f t="shared" si="49"/>
        <v/>
      </c>
      <c r="Q165" s="43" t="str">
        <f t="shared" si="50"/>
        <v/>
      </c>
      <c r="R165" s="44" t="e">
        <f t="shared" si="51"/>
        <v>#VALUE!</v>
      </c>
      <c r="S165" s="45" t="e">
        <f t="shared" si="44"/>
        <v>#VALUE!</v>
      </c>
      <c r="T165" s="44" t="str">
        <f t="shared" si="52"/>
        <v/>
      </c>
      <c r="U165" s="46"/>
      <c r="V165" s="47"/>
      <c r="W165" s="48" t="e">
        <f t="shared" si="53"/>
        <v>#VALUE!</v>
      </c>
      <c r="X165" s="49"/>
      <c r="Y165" s="44" t="e">
        <f>INDEX(VISITORS[INSECT ORDER], MATCH(X165,VISITORS[NAME USED],0))</f>
        <v>#N/A</v>
      </c>
      <c r="Z165" s="44" t="e">
        <f t="shared" si="54"/>
        <v>#N/A</v>
      </c>
      <c r="AA165" s="50" t="e">
        <f>IF(SUM(#REF!,#REF!,#REF!,#REF!,#REF!,#REF!)=S165,,"")</f>
        <v>#REF!</v>
      </c>
      <c r="AB165" s="51" t="str">
        <f t="shared" si="55"/>
        <v/>
      </c>
      <c r="AC165" s="51"/>
      <c r="AD165" s="51"/>
      <c r="AE165" s="51"/>
      <c r="AF165" s="51"/>
      <c r="AG165" s="51"/>
      <c r="AH165" s="51"/>
      <c r="AI165" s="52"/>
      <c r="AJ165" s="52"/>
      <c r="AK165" s="52"/>
      <c r="AL165" s="53"/>
      <c r="AM165" s="54"/>
      <c r="AN165" s="55" t="str">
        <f>IF(P165=1,0,"")</f>
        <v/>
      </c>
      <c r="AO165" s="56" t="str">
        <f>IF(AN165=1,AB165,"")</f>
        <v/>
      </c>
      <c r="AP165" s="55" t="str">
        <f>IF(P165=1,0,"")</f>
        <v/>
      </c>
      <c r="AQ165" s="56" t="str">
        <f>IF(AP165=1,AB165,"")</f>
        <v/>
      </c>
    </row>
    <row r="166" spans="1:43" s="3" customFormat="1" x14ac:dyDescent="0.25">
      <c r="A166" s="67">
        <f t="shared" si="45"/>
        <v>2022</v>
      </c>
      <c r="B166" s="67" t="str">
        <f t="shared" si="46"/>
        <v>May</v>
      </c>
      <c r="C166" s="68">
        <f t="shared" si="56"/>
        <v>22</v>
      </c>
      <c r="D166" s="69">
        <f t="shared" si="47"/>
        <v>11</v>
      </c>
      <c r="E166" s="70">
        <f t="shared" si="48"/>
        <v>38</v>
      </c>
      <c r="F166" s="74"/>
      <c r="G166" s="77"/>
      <c r="H166" s="63" t="e">
        <f t="shared" si="57"/>
        <v>#VALUE!</v>
      </c>
      <c r="I166" s="64">
        <f t="shared" si="60"/>
        <v>1</v>
      </c>
      <c r="J166" s="71" t="str">
        <f t="shared" si="60"/>
        <v xml:space="preserve">Tolpis </v>
      </c>
      <c r="K166" s="71" t="str">
        <f t="shared" si="60"/>
        <v>umbellata</v>
      </c>
      <c r="L166" s="72">
        <f t="shared" si="60"/>
        <v>1</v>
      </c>
      <c r="M166" s="72">
        <f t="shared" si="60"/>
        <v>0</v>
      </c>
      <c r="N166" s="66">
        <f t="shared" si="60"/>
        <v>1</v>
      </c>
      <c r="O166" s="41"/>
      <c r="P166" s="42" t="str">
        <f t="shared" si="49"/>
        <v/>
      </c>
      <c r="Q166" s="43" t="str">
        <f t="shared" si="50"/>
        <v/>
      </c>
      <c r="R166" s="44" t="e">
        <f t="shared" si="51"/>
        <v>#VALUE!</v>
      </c>
      <c r="S166" s="45" t="e">
        <f t="shared" si="44"/>
        <v>#VALUE!</v>
      </c>
      <c r="T166" s="44" t="str">
        <f t="shared" si="52"/>
        <v/>
      </c>
      <c r="U166" s="46"/>
      <c r="V166" s="47"/>
      <c r="W166" s="48" t="e">
        <f t="shared" si="53"/>
        <v>#VALUE!</v>
      </c>
      <c r="X166" s="49"/>
      <c r="Y166" s="44" t="e">
        <f>INDEX(VISITORS[INSECT ORDER], MATCH(X166,VISITORS[NAME USED],0))</f>
        <v>#N/A</v>
      </c>
      <c r="Z166" s="44" t="e">
        <f t="shared" si="54"/>
        <v>#N/A</v>
      </c>
      <c r="AA166" s="50" t="e">
        <f>IF(SUM(#REF!,#REF!,#REF!,#REF!,#REF!,#REF!)=S166,,"")</f>
        <v>#REF!</v>
      </c>
      <c r="AB166" s="51" t="str">
        <f t="shared" si="55"/>
        <v/>
      </c>
      <c r="AC166" s="51"/>
      <c r="AD166" s="51"/>
      <c r="AE166" s="51"/>
      <c r="AF166" s="51"/>
      <c r="AG166" s="51"/>
      <c r="AH166" s="51"/>
      <c r="AI166" s="52"/>
      <c r="AJ166" s="52"/>
      <c r="AK166" s="52"/>
      <c r="AL166" s="53"/>
      <c r="AM166" s="54"/>
      <c r="AN166" s="55" t="str">
        <f>IF(P166=1,0,"")</f>
        <v/>
      </c>
      <c r="AO166" s="56" t="str">
        <f>IF(AN166=1,AB166,"")</f>
        <v/>
      </c>
      <c r="AP166" s="55" t="str">
        <f>IF(P166=1,0,"")</f>
        <v/>
      </c>
      <c r="AQ166" s="56" t="str">
        <f>IF(AP166=1,AB166,"")</f>
        <v/>
      </c>
    </row>
    <row r="167" spans="1:43" s="3" customFormat="1" x14ac:dyDescent="0.25">
      <c r="A167" s="67">
        <f t="shared" si="45"/>
        <v>2022</v>
      </c>
      <c r="B167" s="67" t="str">
        <f t="shared" si="46"/>
        <v>May</v>
      </c>
      <c r="C167" s="68">
        <f t="shared" si="56"/>
        <v>22</v>
      </c>
      <c r="D167" s="69">
        <f t="shared" si="47"/>
        <v>11</v>
      </c>
      <c r="E167" s="70">
        <f t="shared" si="48"/>
        <v>39</v>
      </c>
      <c r="F167" s="74"/>
      <c r="G167" s="77"/>
      <c r="H167" s="63" t="e">
        <f t="shared" si="57"/>
        <v>#VALUE!</v>
      </c>
      <c r="I167" s="64">
        <f t="shared" si="60"/>
        <v>1</v>
      </c>
      <c r="J167" s="71" t="str">
        <f t="shared" si="60"/>
        <v xml:space="preserve">Tolpis </v>
      </c>
      <c r="K167" s="71" t="str">
        <f t="shared" si="60"/>
        <v>umbellata</v>
      </c>
      <c r="L167" s="72">
        <f t="shared" si="60"/>
        <v>1</v>
      </c>
      <c r="M167" s="72">
        <f t="shared" si="60"/>
        <v>0</v>
      </c>
      <c r="N167" s="66">
        <f t="shared" si="60"/>
        <v>1</v>
      </c>
      <c r="O167" s="41"/>
      <c r="P167" s="42" t="str">
        <f t="shared" si="49"/>
        <v/>
      </c>
      <c r="Q167" s="43" t="str">
        <f t="shared" si="50"/>
        <v/>
      </c>
      <c r="R167" s="44" t="e">
        <f t="shared" si="51"/>
        <v>#VALUE!</v>
      </c>
      <c r="S167" s="45" t="e">
        <f t="shared" si="44"/>
        <v>#VALUE!</v>
      </c>
      <c r="T167" s="44" t="str">
        <f t="shared" si="52"/>
        <v/>
      </c>
      <c r="U167" s="46"/>
      <c r="V167" s="47"/>
      <c r="W167" s="48" t="e">
        <f t="shared" si="53"/>
        <v>#VALUE!</v>
      </c>
      <c r="X167" s="49"/>
      <c r="Y167" s="44" t="e">
        <f>INDEX(VISITORS[INSECT ORDER], MATCH(X167,VISITORS[NAME USED],0))</f>
        <v>#N/A</v>
      </c>
      <c r="Z167" s="44" t="e">
        <f t="shared" si="54"/>
        <v>#N/A</v>
      </c>
      <c r="AA167" s="50" t="e">
        <f>IF(SUM(#REF!,#REF!,#REF!,#REF!,#REF!,#REF!)=S167,,"")</f>
        <v>#REF!</v>
      </c>
      <c r="AB167" s="51" t="str">
        <f t="shared" si="55"/>
        <v/>
      </c>
      <c r="AC167" s="51"/>
      <c r="AD167" s="51"/>
      <c r="AE167" s="51"/>
      <c r="AF167" s="51"/>
      <c r="AG167" s="51"/>
      <c r="AH167" s="51"/>
      <c r="AI167" s="52"/>
      <c r="AJ167" s="52"/>
      <c r="AK167" s="52"/>
      <c r="AL167" s="53"/>
      <c r="AM167" s="54"/>
      <c r="AN167" s="55" t="str">
        <f>IF(P167=1,0,"")</f>
        <v/>
      </c>
      <c r="AO167" s="56" t="str">
        <f>IF(AN167=1,AB167,"")</f>
        <v/>
      </c>
      <c r="AP167" s="55" t="str">
        <f>IF(P167=1,0,"")</f>
        <v/>
      </c>
      <c r="AQ167" s="56" t="str">
        <f>IF(AP167=1,AB167,"")</f>
        <v/>
      </c>
    </row>
    <row r="168" spans="1:43" s="3" customFormat="1" x14ac:dyDescent="0.25">
      <c r="A168" s="67">
        <f t="shared" si="45"/>
        <v>2022</v>
      </c>
      <c r="B168" s="67" t="str">
        <f t="shared" si="46"/>
        <v>May</v>
      </c>
      <c r="C168" s="68">
        <f t="shared" si="56"/>
        <v>22</v>
      </c>
      <c r="D168" s="69">
        <f t="shared" si="47"/>
        <v>11</v>
      </c>
      <c r="E168" s="70">
        <f t="shared" si="48"/>
        <v>40</v>
      </c>
      <c r="F168" s="74"/>
      <c r="G168" s="77"/>
      <c r="H168" s="63" t="e">
        <f t="shared" si="57"/>
        <v>#VALUE!</v>
      </c>
      <c r="I168" s="64">
        <f t="shared" si="60"/>
        <v>1</v>
      </c>
      <c r="J168" s="71" t="str">
        <f t="shared" si="60"/>
        <v xml:space="preserve">Tolpis </v>
      </c>
      <c r="K168" s="71" t="str">
        <f t="shared" si="60"/>
        <v>umbellata</v>
      </c>
      <c r="L168" s="72">
        <f t="shared" si="60"/>
        <v>1</v>
      </c>
      <c r="M168" s="72">
        <f t="shared" si="60"/>
        <v>0</v>
      </c>
      <c r="N168" s="66">
        <f t="shared" si="60"/>
        <v>1</v>
      </c>
      <c r="O168" s="41"/>
      <c r="P168" s="42" t="str">
        <f t="shared" si="49"/>
        <v/>
      </c>
      <c r="Q168" s="43" t="str">
        <f t="shared" si="50"/>
        <v/>
      </c>
      <c r="R168" s="44" t="e">
        <f t="shared" si="51"/>
        <v>#VALUE!</v>
      </c>
      <c r="S168" s="45" t="e">
        <f t="shared" si="44"/>
        <v>#VALUE!</v>
      </c>
      <c r="T168" s="44" t="str">
        <f t="shared" si="52"/>
        <v/>
      </c>
      <c r="U168" s="46"/>
      <c r="V168" s="47"/>
      <c r="W168" s="48" t="e">
        <f t="shared" si="53"/>
        <v>#VALUE!</v>
      </c>
      <c r="X168" s="49"/>
      <c r="Y168" s="44" t="e">
        <f>INDEX(VISITORS[INSECT ORDER], MATCH(X168,VISITORS[NAME USED],0))</f>
        <v>#N/A</v>
      </c>
      <c r="Z168" s="44" t="e">
        <f t="shared" si="54"/>
        <v>#N/A</v>
      </c>
      <c r="AA168" s="50" t="e">
        <f>IF(SUM(#REF!,#REF!,#REF!,#REF!,#REF!,#REF!)=S168,,"")</f>
        <v>#REF!</v>
      </c>
      <c r="AB168" s="51" t="str">
        <f t="shared" si="55"/>
        <v/>
      </c>
      <c r="AC168" s="51"/>
      <c r="AD168" s="51"/>
      <c r="AE168" s="51"/>
      <c r="AF168" s="51"/>
      <c r="AG168" s="51"/>
      <c r="AH168" s="51"/>
      <c r="AI168" s="52"/>
      <c r="AJ168" s="52"/>
      <c r="AK168" s="52"/>
      <c r="AL168" s="53"/>
      <c r="AM168" s="54"/>
      <c r="AN168" s="55" t="str">
        <f>IF(P168=1,0,"")</f>
        <v/>
      </c>
      <c r="AO168" s="56" t="str">
        <f>IF(AN168=1,AB168,"")</f>
        <v/>
      </c>
      <c r="AP168" s="55" t="str">
        <f>IF(P168=1,0,"")</f>
        <v/>
      </c>
      <c r="AQ168" s="56" t="str">
        <f>IF(AP168=1,AB168,"")</f>
        <v/>
      </c>
    </row>
    <row r="169" spans="1:43" s="3" customFormat="1" x14ac:dyDescent="0.25">
      <c r="A169" s="67">
        <f t="shared" si="45"/>
        <v>2022</v>
      </c>
      <c r="B169" s="67" t="str">
        <f t="shared" si="46"/>
        <v>May</v>
      </c>
      <c r="C169" s="68">
        <f t="shared" si="56"/>
        <v>22</v>
      </c>
      <c r="D169" s="69">
        <f t="shared" si="47"/>
        <v>11</v>
      </c>
      <c r="E169" s="70">
        <f t="shared" si="48"/>
        <v>41</v>
      </c>
      <c r="F169" s="74"/>
      <c r="G169" s="77"/>
      <c r="H169" s="63" t="e">
        <f t="shared" si="57"/>
        <v>#VALUE!</v>
      </c>
      <c r="I169" s="64">
        <f t="shared" si="60"/>
        <v>1</v>
      </c>
      <c r="J169" s="71" t="str">
        <f t="shared" si="60"/>
        <v xml:space="preserve">Tolpis </v>
      </c>
      <c r="K169" s="71" t="str">
        <f t="shared" si="60"/>
        <v>umbellata</v>
      </c>
      <c r="L169" s="72">
        <f t="shared" si="60"/>
        <v>1</v>
      </c>
      <c r="M169" s="72">
        <f t="shared" si="60"/>
        <v>0</v>
      </c>
      <c r="N169" s="66">
        <f t="shared" si="60"/>
        <v>1</v>
      </c>
      <c r="O169" s="41"/>
      <c r="P169" s="42" t="str">
        <f t="shared" si="49"/>
        <v/>
      </c>
      <c r="Q169" s="43" t="str">
        <f t="shared" si="50"/>
        <v/>
      </c>
      <c r="R169" s="44" t="e">
        <f t="shared" si="51"/>
        <v>#VALUE!</v>
      </c>
      <c r="S169" s="45" t="e">
        <f t="shared" si="44"/>
        <v>#VALUE!</v>
      </c>
      <c r="T169" s="44" t="str">
        <f t="shared" si="52"/>
        <v/>
      </c>
      <c r="U169" s="46"/>
      <c r="V169" s="47"/>
      <c r="W169" s="48" t="e">
        <f t="shared" si="53"/>
        <v>#VALUE!</v>
      </c>
      <c r="X169" s="49"/>
      <c r="Y169" s="44" t="e">
        <f>INDEX(VISITORS[INSECT ORDER], MATCH(X169,VISITORS[NAME USED],0))</f>
        <v>#N/A</v>
      </c>
      <c r="Z169" s="44" t="e">
        <f t="shared" si="54"/>
        <v>#N/A</v>
      </c>
      <c r="AA169" s="50" t="e">
        <f>IF(SUM(#REF!,#REF!,#REF!,#REF!,#REF!,#REF!)=S169,,"")</f>
        <v>#REF!</v>
      </c>
      <c r="AB169" s="51" t="str">
        <f t="shared" si="55"/>
        <v/>
      </c>
      <c r="AC169" s="51"/>
      <c r="AD169" s="51"/>
      <c r="AE169" s="51"/>
      <c r="AF169" s="51"/>
      <c r="AG169" s="51"/>
      <c r="AH169" s="51"/>
      <c r="AI169" s="52"/>
      <c r="AJ169" s="52"/>
      <c r="AK169" s="52"/>
      <c r="AL169" s="53"/>
      <c r="AM169" s="54"/>
      <c r="AN169" s="55" t="str">
        <f>IF(P169=1,0,"")</f>
        <v/>
      </c>
      <c r="AO169" s="56" t="str">
        <f>IF(AN169=1,AB169,"")</f>
        <v/>
      </c>
      <c r="AP169" s="55" t="str">
        <f>IF(P169=1,0,"")</f>
        <v/>
      </c>
      <c r="AQ169" s="56" t="str">
        <f>IF(AP169=1,AB169,"")</f>
        <v/>
      </c>
    </row>
    <row r="170" spans="1:43" s="3" customFormat="1" x14ac:dyDescent="0.25">
      <c r="A170" s="67">
        <f t="shared" si="45"/>
        <v>2022</v>
      </c>
      <c r="B170" s="67" t="str">
        <f t="shared" si="46"/>
        <v>May</v>
      </c>
      <c r="C170" s="68">
        <f t="shared" si="56"/>
        <v>22</v>
      </c>
      <c r="D170" s="69">
        <f t="shared" si="47"/>
        <v>11</v>
      </c>
      <c r="E170" s="70">
        <f t="shared" si="48"/>
        <v>42</v>
      </c>
      <c r="F170" s="74"/>
      <c r="G170" s="77"/>
      <c r="H170" s="63" t="e">
        <f t="shared" si="57"/>
        <v>#VALUE!</v>
      </c>
      <c r="I170" s="64">
        <f t="shared" si="60"/>
        <v>1</v>
      </c>
      <c r="J170" s="71" t="str">
        <f t="shared" si="60"/>
        <v xml:space="preserve">Tolpis </v>
      </c>
      <c r="K170" s="71" t="str">
        <f t="shared" si="60"/>
        <v>umbellata</v>
      </c>
      <c r="L170" s="72">
        <f t="shared" si="60"/>
        <v>1</v>
      </c>
      <c r="M170" s="72">
        <f t="shared" si="60"/>
        <v>0</v>
      </c>
      <c r="N170" s="66">
        <f t="shared" si="60"/>
        <v>1</v>
      </c>
      <c r="O170" s="41"/>
      <c r="P170" s="42" t="str">
        <f t="shared" si="49"/>
        <v/>
      </c>
      <c r="Q170" s="43" t="str">
        <f t="shared" si="50"/>
        <v/>
      </c>
      <c r="R170" s="44" t="e">
        <f t="shared" si="51"/>
        <v>#VALUE!</v>
      </c>
      <c r="S170" s="45" t="e">
        <f t="shared" si="44"/>
        <v>#VALUE!</v>
      </c>
      <c r="T170" s="44" t="str">
        <f t="shared" si="52"/>
        <v/>
      </c>
      <c r="U170" s="46"/>
      <c r="V170" s="47"/>
      <c r="W170" s="48" t="e">
        <f t="shared" si="53"/>
        <v>#VALUE!</v>
      </c>
      <c r="X170" s="49"/>
      <c r="Y170" s="44" t="e">
        <f>INDEX(VISITORS[INSECT ORDER], MATCH(X170,VISITORS[NAME USED],0))</f>
        <v>#N/A</v>
      </c>
      <c r="Z170" s="44" t="e">
        <f t="shared" si="54"/>
        <v>#N/A</v>
      </c>
      <c r="AA170" s="50" t="e">
        <f>IF(SUM(#REF!,#REF!,#REF!,#REF!,#REF!,#REF!)=S170,,"")</f>
        <v>#REF!</v>
      </c>
      <c r="AB170" s="51" t="str">
        <f t="shared" si="55"/>
        <v/>
      </c>
      <c r="AC170" s="51"/>
      <c r="AD170" s="51"/>
      <c r="AE170" s="51"/>
      <c r="AF170" s="51"/>
      <c r="AG170" s="51"/>
      <c r="AH170" s="51"/>
      <c r="AI170" s="52"/>
      <c r="AJ170" s="52"/>
      <c r="AK170" s="52"/>
      <c r="AL170" s="53"/>
      <c r="AM170" s="54"/>
      <c r="AN170" s="55" t="str">
        <f>IF(P170=1,0,"")</f>
        <v/>
      </c>
      <c r="AO170" s="56" t="str">
        <f>IF(AN170=1,AB170,"")</f>
        <v/>
      </c>
      <c r="AP170" s="55" t="str">
        <f>IF(P170=1,0,"")</f>
        <v/>
      </c>
      <c r="AQ170" s="56" t="str">
        <f>IF(AP170=1,AB170,"")</f>
        <v/>
      </c>
    </row>
    <row r="171" spans="1:43" s="3" customFormat="1" x14ac:dyDescent="0.25">
      <c r="A171" s="67">
        <f t="shared" si="45"/>
        <v>2022</v>
      </c>
      <c r="B171" s="67" t="str">
        <f t="shared" si="46"/>
        <v>May</v>
      </c>
      <c r="C171" s="68">
        <f t="shared" si="56"/>
        <v>22</v>
      </c>
      <c r="D171" s="69">
        <f t="shared" si="47"/>
        <v>11</v>
      </c>
      <c r="E171" s="70">
        <f t="shared" si="48"/>
        <v>43</v>
      </c>
      <c r="F171" s="74"/>
      <c r="G171" s="77"/>
      <c r="H171" s="63" t="e">
        <f t="shared" si="57"/>
        <v>#VALUE!</v>
      </c>
      <c r="I171" s="64">
        <f t="shared" si="60"/>
        <v>1</v>
      </c>
      <c r="J171" s="71" t="str">
        <f t="shared" si="60"/>
        <v xml:space="preserve">Tolpis </v>
      </c>
      <c r="K171" s="71" t="str">
        <f t="shared" si="60"/>
        <v>umbellata</v>
      </c>
      <c r="L171" s="72">
        <f t="shared" si="60"/>
        <v>1</v>
      </c>
      <c r="M171" s="72">
        <f t="shared" si="60"/>
        <v>0</v>
      </c>
      <c r="N171" s="66">
        <f t="shared" si="60"/>
        <v>1</v>
      </c>
      <c r="O171" s="41"/>
      <c r="P171" s="42" t="str">
        <f t="shared" si="49"/>
        <v/>
      </c>
      <c r="Q171" s="43" t="str">
        <f t="shared" si="50"/>
        <v/>
      </c>
      <c r="R171" s="44" t="e">
        <f t="shared" si="51"/>
        <v>#VALUE!</v>
      </c>
      <c r="S171" s="45" t="e">
        <f t="shared" si="44"/>
        <v>#VALUE!</v>
      </c>
      <c r="T171" s="44" t="str">
        <f t="shared" si="52"/>
        <v/>
      </c>
      <c r="U171" s="46"/>
      <c r="V171" s="47"/>
      <c r="W171" s="48" t="e">
        <f t="shared" si="53"/>
        <v>#VALUE!</v>
      </c>
      <c r="X171" s="49"/>
      <c r="Y171" s="44" t="e">
        <f>INDEX(VISITORS[INSECT ORDER], MATCH(X171,VISITORS[NAME USED],0))</f>
        <v>#N/A</v>
      </c>
      <c r="Z171" s="44" t="e">
        <f t="shared" si="54"/>
        <v>#N/A</v>
      </c>
      <c r="AA171" s="50" t="e">
        <f>IF(SUM(#REF!,#REF!,#REF!,#REF!,#REF!,#REF!)=S171,,"")</f>
        <v>#REF!</v>
      </c>
      <c r="AB171" s="51" t="str">
        <f t="shared" si="55"/>
        <v/>
      </c>
      <c r="AC171" s="51"/>
      <c r="AD171" s="51"/>
      <c r="AE171" s="51"/>
      <c r="AF171" s="51"/>
      <c r="AG171" s="51"/>
      <c r="AH171" s="51"/>
      <c r="AI171" s="52"/>
      <c r="AJ171" s="52"/>
      <c r="AK171" s="52"/>
      <c r="AL171" s="53"/>
      <c r="AM171" s="54"/>
      <c r="AN171" s="55" t="str">
        <f>IF(P171=1,0,"")</f>
        <v/>
      </c>
      <c r="AO171" s="56" t="str">
        <f>IF(AN171=1,AB171,"")</f>
        <v/>
      </c>
      <c r="AP171" s="55" t="str">
        <f>IF(P171=1,0,"")</f>
        <v/>
      </c>
      <c r="AQ171" s="56" t="str">
        <f>IF(AP171=1,AB171,"")</f>
        <v/>
      </c>
    </row>
    <row r="172" spans="1:43" s="3" customFormat="1" x14ac:dyDescent="0.25">
      <c r="A172" s="67">
        <f t="shared" si="45"/>
        <v>2022</v>
      </c>
      <c r="B172" s="67" t="str">
        <f t="shared" si="46"/>
        <v>May</v>
      </c>
      <c r="C172" s="68">
        <f t="shared" si="56"/>
        <v>22</v>
      </c>
      <c r="D172" s="69">
        <f t="shared" si="47"/>
        <v>11</v>
      </c>
      <c r="E172" s="70">
        <f t="shared" si="48"/>
        <v>44</v>
      </c>
      <c r="F172" s="74"/>
      <c r="G172" s="77"/>
      <c r="H172" s="63" t="e">
        <f t="shared" si="57"/>
        <v>#VALUE!</v>
      </c>
      <c r="I172" s="64">
        <f t="shared" si="60"/>
        <v>1</v>
      </c>
      <c r="J172" s="71" t="str">
        <f t="shared" si="60"/>
        <v xml:space="preserve">Tolpis </v>
      </c>
      <c r="K172" s="71" t="str">
        <f t="shared" si="60"/>
        <v>umbellata</v>
      </c>
      <c r="L172" s="72">
        <f t="shared" si="60"/>
        <v>1</v>
      </c>
      <c r="M172" s="72">
        <f t="shared" si="60"/>
        <v>0</v>
      </c>
      <c r="N172" s="66">
        <f t="shared" si="60"/>
        <v>1</v>
      </c>
      <c r="O172" s="41"/>
      <c r="P172" s="42" t="str">
        <f t="shared" si="49"/>
        <v/>
      </c>
      <c r="Q172" s="43" t="str">
        <f t="shared" si="50"/>
        <v/>
      </c>
      <c r="R172" s="44" t="e">
        <f t="shared" si="51"/>
        <v>#VALUE!</v>
      </c>
      <c r="S172" s="45" t="e">
        <f t="shared" si="44"/>
        <v>#VALUE!</v>
      </c>
      <c r="T172" s="44" t="str">
        <f t="shared" si="52"/>
        <v/>
      </c>
      <c r="U172" s="46"/>
      <c r="V172" s="47"/>
      <c r="W172" s="48" t="e">
        <f t="shared" si="53"/>
        <v>#VALUE!</v>
      </c>
      <c r="X172" s="49"/>
      <c r="Y172" s="44" t="e">
        <f>INDEX(VISITORS[INSECT ORDER], MATCH(X172,VISITORS[NAME USED],0))</f>
        <v>#N/A</v>
      </c>
      <c r="Z172" s="44" t="e">
        <f t="shared" si="54"/>
        <v>#N/A</v>
      </c>
      <c r="AA172" s="50" t="e">
        <f>IF(SUM(#REF!,#REF!,#REF!,#REF!,#REF!,#REF!)=S172,,"")</f>
        <v>#REF!</v>
      </c>
      <c r="AB172" s="51" t="str">
        <f t="shared" si="55"/>
        <v/>
      </c>
      <c r="AC172" s="51"/>
      <c r="AD172" s="51"/>
      <c r="AE172" s="51"/>
      <c r="AF172" s="51"/>
      <c r="AG172" s="51"/>
      <c r="AH172" s="51"/>
      <c r="AI172" s="52"/>
      <c r="AJ172" s="52"/>
      <c r="AK172" s="52"/>
      <c r="AL172" s="53"/>
      <c r="AM172" s="54"/>
      <c r="AN172" s="55" t="str">
        <f>IF(P172=1,0,"")</f>
        <v/>
      </c>
      <c r="AO172" s="56" t="str">
        <f>IF(AN172=1,AB172,"")</f>
        <v/>
      </c>
      <c r="AP172" s="55" t="str">
        <f>IF(P172=1,0,"")</f>
        <v/>
      </c>
      <c r="AQ172" s="56" t="str">
        <f>IF(AP172=1,AB172,"")</f>
        <v/>
      </c>
    </row>
    <row r="173" spans="1:43" s="3" customFormat="1" x14ac:dyDescent="0.25">
      <c r="A173" s="67">
        <f t="shared" si="45"/>
        <v>2022</v>
      </c>
      <c r="B173" s="67" t="str">
        <f t="shared" si="46"/>
        <v>May</v>
      </c>
      <c r="C173" s="68">
        <f t="shared" si="56"/>
        <v>22</v>
      </c>
      <c r="D173" s="69">
        <f t="shared" si="47"/>
        <v>11</v>
      </c>
      <c r="E173" s="70">
        <f t="shared" si="48"/>
        <v>45</v>
      </c>
      <c r="F173" s="74"/>
      <c r="G173" s="77"/>
      <c r="H173" s="63" t="e">
        <f t="shared" si="57"/>
        <v>#VALUE!</v>
      </c>
      <c r="I173" s="64">
        <f t="shared" si="60"/>
        <v>1</v>
      </c>
      <c r="J173" s="71" t="str">
        <f t="shared" si="60"/>
        <v xml:space="preserve">Tolpis </v>
      </c>
      <c r="K173" s="71" t="str">
        <f t="shared" si="60"/>
        <v>umbellata</v>
      </c>
      <c r="L173" s="72">
        <f t="shared" si="60"/>
        <v>1</v>
      </c>
      <c r="M173" s="72">
        <f t="shared" si="60"/>
        <v>0</v>
      </c>
      <c r="N173" s="66">
        <f t="shared" si="60"/>
        <v>1</v>
      </c>
      <c r="O173" s="41"/>
      <c r="P173" s="42" t="str">
        <f t="shared" si="49"/>
        <v/>
      </c>
      <c r="Q173" s="43" t="str">
        <f t="shared" si="50"/>
        <v/>
      </c>
      <c r="R173" s="44" t="e">
        <f t="shared" si="51"/>
        <v>#VALUE!</v>
      </c>
      <c r="S173" s="45" t="e">
        <f t="shared" si="44"/>
        <v>#VALUE!</v>
      </c>
      <c r="T173" s="44" t="str">
        <f t="shared" si="52"/>
        <v/>
      </c>
      <c r="U173" s="46"/>
      <c r="V173" s="47"/>
      <c r="W173" s="48" t="e">
        <f t="shared" si="53"/>
        <v>#VALUE!</v>
      </c>
      <c r="X173" s="49"/>
      <c r="Y173" s="44" t="e">
        <f>INDEX(VISITORS[INSECT ORDER], MATCH(X173,VISITORS[NAME USED],0))</f>
        <v>#N/A</v>
      </c>
      <c r="Z173" s="44" t="e">
        <f t="shared" si="54"/>
        <v>#N/A</v>
      </c>
      <c r="AA173" s="50" t="e">
        <f>IF(SUM(#REF!,#REF!,#REF!,#REF!,#REF!,#REF!)=S173,,"")</f>
        <v>#REF!</v>
      </c>
      <c r="AB173" s="51" t="str">
        <f t="shared" si="55"/>
        <v/>
      </c>
      <c r="AC173" s="51"/>
      <c r="AD173" s="51"/>
      <c r="AE173" s="51"/>
      <c r="AF173" s="51"/>
      <c r="AG173" s="51"/>
      <c r="AH173" s="51"/>
      <c r="AI173" s="52"/>
      <c r="AJ173" s="52"/>
      <c r="AK173" s="52"/>
      <c r="AL173" s="53"/>
      <c r="AM173" s="54"/>
      <c r="AN173" s="55" t="str">
        <f>IF(P173=1,0,"")</f>
        <v/>
      </c>
      <c r="AO173" s="56" t="str">
        <f>IF(AN173=1,AB173,"")</f>
        <v/>
      </c>
      <c r="AP173" s="55" t="str">
        <f>IF(P173=1,0,"")</f>
        <v/>
      </c>
      <c r="AQ173" s="56" t="str">
        <f>IF(AP173=1,AB173,"")</f>
        <v/>
      </c>
    </row>
    <row r="174" spans="1:43" s="3" customFormat="1" x14ac:dyDescent="0.25">
      <c r="A174" s="67">
        <f t="shared" si="45"/>
        <v>2022</v>
      </c>
      <c r="B174" s="67" t="str">
        <f t="shared" si="46"/>
        <v>May</v>
      </c>
      <c r="C174" s="68">
        <f t="shared" si="56"/>
        <v>22</v>
      </c>
      <c r="D174" s="69">
        <f t="shared" si="47"/>
        <v>11</v>
      </c>
      <c r="E174" s="70">
        <f t="shared" si="48"/>
        <v>46</v>
      </c>
      <c r="F174" s="74"/>
      <c r="G174" s="77"/>
      <c r="H174" s="63" t="e">
        <f t="shared" si="57"/>
        <v>#VALUE!</v>
      </c>
      <c r="I174" s="64">
        <f t="shared" si="60"/>
        <v>1</v>
      </c>
      <c r="J174" s="71" t="str">
        <f t="shared" si="60"/>
        <v xml:space="preserve">Tolpis </v>
      </c>
      <c r="K174" s="71" t="str">
        <f t="shared" si="60"/>
        <v>umbellata</v>
      </c>
      <c r="L174" s="72">
        <f t="shared" si="60"/>
        <v>1</v>
      </c>
      <c r="M174" s="72">
        <f t="shared" si="60"/>
        <v>0</v>
      </c>
      <c r="N174" s="66">
        <f t="shared" si="60"/>
        <v>1</v>
      </c>
      <c r="O174" s="41"/>
      <c r="P174" s="42" t="str">
        <f t="shared" si="49"/>
        <v/>
      </c>
      <c r="Q174" s="43" t="str">
        <f t="shared" si="50"/>
        <v/>
      </c>
      <c r="R174" s="44" t="e">
        <f t="shared" si="51"/>
        <v>#VALUE!</v>
      </c>
      <c r="S174" s="45" t="e">
        <f t="shared" si="44"/>
        <v>#VALUE!</v>
      </c>
      <c r="T174" s="44" t="str">
        <f t="shared" si="52"/>
        <v/>
      </c>
      <c r="U174" s="46"/>
      <c r="V174" s="47"/>
      <c r="W174" s="48" t="e">
        <f t="shared" si="53"/>
        <v>#VALUE!</v>
      </c>
      <c r="X174" s="49"/>
      <c r="Y174" s="44" t="e">
        <f>INDEX(VISITORS[INSECT ORDER], MATCH(X174,VISITORS[NAME USED],0))</f>
        <v>#N/A</v>
      </c>
      <c r="Z174" s="44" t="e">
        <f t="shared" si="54"/>
        <v>#N/A</v>
      </c>
      <c r="AA174" s="50" t="e">
        <f>IF(SUM(#REF!,#REF!,#REF!,#REF!,#REF!,#REF!)=S174,,"")</f>
        <v>#REF!</v>
      </c>
      <c r="AB174" s="51" t="str">
        <f t="shared" si="55"/>
        <v/>
      </c>
      <c r="AC174" s="51"/>
      <c r="AD174" s="51"/>
      <c r="AE174" s="51"/>
      <c r="AF174" s="51"/>
      <c r="AG174" s="51"/>
      <c r="AH174" s="51"/>
      <c r="AI174" s="52"/>
      <c r="AJ174" s="52"/>
      <c r="AK174" s="52"/>
      <c r="AL174" s="53"/>
      <c r="AM174" s="54"/>
      <c r="AN174" s="55" t="str">
        <f>IF(P174=1,0,"")</f>
        <v/>
      </c>
      <c r="AO174" s="56" t="str">
        <f>IF(AN174=1,AB174,"")</f>
        <v/>
      </c>
      <c r="AP174" s="55" t="str">
        <f>IF(P174=1,0,"")</f>
        <v/>
      </c>
      <c r="AQ174" s="56" t="str">
        <f>IF(AP174=1,AB174,"")</f>
        <v/>
      </c>
    </row>
    <row r="175" spans="1:43" s="3" customFormat="1" x14ac:dyDescent="0.25">
      <c r="A175" s="67">
        <f t="shared" si="45"/>
        <v>2022</v>
      </c>
      <c r="B175" s="67" t="str">
        <f t="shared" si="46"/>
        <v>May</v>
      </c>
      <c r="C175" s="68">
        <f t="shared" si="56"/>
        <v>22</v>
      </c>
      <c r="D175" s="69">
        <f t="shared" si="47"/>
        <v>11</v>
      </c>
      <c r="E175" s="70">
        <f t="shared" si="48"/>
        <v>47</v>
      </c>
      <c r="F175" s="74"/>
      <c r="G175" s="77"/>
      <c r="H175" s="63" t="e">
        <f t="shared" si="57"/>
        <v>#VALUE!</v>
      </c>
      <c r="I175" s="64">
        <f t="shared" si="60"/>
        <v>1</v>
      </c>
      <c r="J175" s="71" t="str">
        <f t="shared" si="60"/>
        <v xml:space="preserve">Tolpis </v>
      </c>
      <c r="K175" s="71" t="str">
        <f t="shared" si="60"/>
        <v>umbellata</v>
      </c>
      <c r="L175" s="72">
        <f t="shared" si="60"/>
        <v>1</v>
      </c>
      <c r="M175" s="72">
        <f t="shared" si="60"/>
        <v>0</v>
      </c>
      <c r="N175" s="66">
        <f t="shared" si="60"/>
        <v>1</v>
      </c>
      <c r="O175" s="41"/>
      <c r="P175" s="42" t="str">
        <f t="shared" si="49"/>
        <v/>
      </c>
      <c r="Q175" s="43" t="str">
        <f t="shared" si="50"/>
        <v/>
      </c>
      <c r="R175" s="44" t="e">
        <f t="shared" si="51"/>
        <v>#VALUE!</v>
      </c>
      <c r="S175" s="45" t="e">
        <f t="shared" si="44"/>
        <v>#VALUE!</v>
      </c>
      <c r="T175" s="44" t="str">
        <f t="shared" si="52"/>
        <v/>
      </c>
      <c r="U175" s="46"/>
      <c r="V175" s="47"/>
      <c r="W175" s="48" t="e">
        <f t="shared" si="53"/>
        <v>#VALUE!</v>
      </c>
      <c r="X175" s="49"/>
      <c r="Y175" s="44" t="e">
        <f>INDEX(VISITORS[INSECT ORDER], MATCH(X175,VISITORS[NAME USED],0))</f>
        <v>#N/A</v>
      </c>
      <c r="Z175" s="44" t="e">
        <f t="shared" si="54"/>
        <v>#N/A</v>
      </c>
      <c r="AA175" s="50" t="e">
        <f>IF(SUM(#REF!,#REF!,#REF!,#REF!,#REF!,#REF!)=S175,,"")</f>
        <v>#REF!</v>
      </c>
      <c r="AB175" s="51" t="str">
        <f t="shared" si="55"/>
        <v/>
      </c>
      <c r="AC175" s="51"/>
      <c r="AD175" s="51"/>
      <c r="AE175" s="51"/>
      <c r="AF175" s="51"/>
      <c r="AG175" s="51"/>
      <c r="AH175" s="51"/>
      <c r="AI175" s="52"/>
      <c r="AJ175" s="52"/>
      <c r="AK175" s="52"/>
      <c r="AL175" s="53"/>
      <c r="AM175" s="54"/>
      <c r="AN175" s="55" t="str">
        <f>IF(P175=1,0,"")</f>
        <v/>
      </c>
      <c r="AO175" s="56" t="str">
        <f>IF(AN175=1,AB175,"")</f>
        <v/>
      </c>
      <c r="AP175" s="55" t="str">
        <f>IF(P175=1,0,"")</f>
        <v/>
      </c>
      <c r="AQ175" s="56" t="str">
        <f>IF(AP175=1,AB175,"")</f>
        <v/>
      </c>
    </row>
    <row r="176" spans="1:43" s="3" customFormat="1" x14ac:dyDescent="0.25">
      <c r="A176" s="67">
        <f t="shared" si="45"/>
        <v>2022</v>
      </c>
      <c r="B176" s="67" t="str">
        <f t="shared" si="46"/>
        <v>May</v>
      </c>
      <c r="C176" s="68">
        <f t="shared" si="56"/>
        <v>22</v>
      </c>
      <c r="D176" s="69">
        <f t="shared" si="47"/>
        <v>11</v>
      </c>
      <c r="E176" s="70">
        <f t="shared" si="48"/>
        <v>48</v>
      </c>
      <c r="F176" s="74"/>
      <c r="G176" s="77"/>
      <c r="H176" s="63" t="e">
        <f t="shared" si="57"/>
        <v>#VALUE!</v>
      </c>
      <c r="I176" s="64">
        <f t="shared" si="60"/>
        <v>1</v>
      </c>
      <c r="J176" s="71" t="str">
        <f t="shared" si="60"/>
        <v xml:space="preserve">Tolpis </v>
      </c>
      <c r="K176" s="71" t="str">
        <f t="shared" si="60"/>
        <v>umbellata</v>
      </c>
      <c r="L176" s="72">
        <f t="shared" si="60"/>
        <v>1</v>
      </c>
      <c r="M176" s="72">
        <f t="shared" si="60"/>
        <v>0</v>
      </c>
      <c r="N176" s="66">
        <f t="shared" si="60"/>
        <v>1</v>
      </c>
      <c r="O176" s="41"/>
      <c r="P176" s="42" t="str">
        <f t="shared" si="49"/>
        <v/>
      </c>
      <c r="Q176" s="43" t="str">
        <f t="shared" si="50"/>
        <v/>
      </c>
      <c r="R176" s="44" t="e">
        <f t="shared" si="51"/>
        <v>#VALUE!</v>
      </c>
      <c r="S176" s="45" t="e">
        <f t="shared" si="44"/>
        <v>#VALUE!</v>
      </c>
      <c r="T176" s="44" t="str">
        <f t="shared" si="52"/>
        <v/>
      </c>
      <c r="U176" s="46"/>
      <c r="V176" s="47"/>
      <c r="W176" s="48" t="e">
        <f t="shared" si="53"/>
        <v>#VALUE!</v>
      </c>
      <c r="X176" s="49"/>
      <c r="Y176" s="44" t="e">
        <f>INDEX(VISITORS[INSECT ORDER], MATCH(X176,VISITORS[NAME USED],0))</f>
        <v>#N/A</v>
      </c>
      <c r="Z176" s="44" t="e">
        <f t="shared" si="54"/>
        <v>#N/A</v>
      </c>
      <c r="AA176" s="50" t="e">
        <f>IF(SUM(#REF!,#REF!,#REF!,#REF!,#REF!,#REF!)=S176,,"")</f>
        <v>#REF!</v>
      </c>
      <c r="AB176" s="51" t="str">
        <f t="shared" si="55"/>
        <v/>
      </c>
      <c r="AC176" s="51"/>
      <c r="AD176" s="51"/>
      <c r="AE176" s="51"/>
      <c r="AF176" s="51"/>
      <c r="AG176" s="51"/>
      <c r="AH176" s="51"/>
      <c r="AI176" s="52"/>
      <c r="AJ176" s="52"/>
      <c r="AK176" s="52"/>
      <c r="AL176" s="53"/>
      <c r="AM176" s="54"/>
      <c r="AN176" s="55" t="str">
        <f>IF(P176=1,0,"")</f>
        <v/>
      </c>
      <c r="AO176" s="56" t="str">
        <f>IF(AN176=1,AB176,"")</f>
        <v/>
      </c>
      <c r="AP176" s="55" t="str">
        <f>IF(P176=1,0,"")</f>
        <v/>
      </c>
      <c r="AQ176" s="56" t="str">
        <f>IF(AP176=1,AB176,"")</f>
        <v/>
      </c>
    </row>
    <row r="177" spans="1:43" s="3" customFormat="1" x14ac:dyDescent="0.25">
      <c r="A177" s="67">
        <f t="shared" si="45"/>
        <v>2022</v>
      </c>
      <c r="B177" s="67" t="str">
        <f t="shared" si="46"/>
        <v>May</v>
      </c>
      <c r="C177" s="68">
        <f t="shared" si="56"/>
        <v>22</v>
      </c>
      <c r="D177" s="69">
        <f t="shared" si="47"/>
        <v>11</v>
      </c>
      <c r="E177" s="70">
        <f t="shared" si="48"/>
        <v>49</v>
      </c>
      <c r="F177" s="74"/>
      <c r="G177" s="77"/>
      <c r="H177" s="63" t="e">
        <f t="shared" si="57"/>
        <v>#VALUE!</v>
      </c>
      <c r="I177" s="64">
        <f t="shared" si="60"/>
        <v>1</v>
      </c>
      <c r="J177" s="71" t="str">
        <f t="shared" si="60"/>
        <v xml:space="preserve">Tolpis </v>
      </c>
      <c r="K177" s="71" t="str">
        <f t="shared" si="60"/>
        <v>umbellata</v>
      </c>
      <c r="L177" s="72">
        <f t="shared" si="60"/>
        <v>1</v>
      </c>
      <c r="M177" s="72">
        <f t="shared" si="60"/>
        <v>0</v>
      </c>
      <c r="N177" s="66">
        <f t="shared" si="60"/>
        <v>1</v>
      </c>
      <c r="O177" s="41"/>
      <c r="P177" s="42" t="str">
        <f t="shared" si="49"/>
        <v/>
      </c>
      <c r="Q177" s="43" t="str">
        <f t="shared" si="50"/>
        <v/>
      </c>
      <c r="R177" s="44" t="e">
        <f t="shared" si="51"/>
        <v>#VALUE!</v>
      </c>
      <c r="S177" s="45" t="e">
        <f t="shared" si="44"/>
        <v>#VALUE!</v>
      </c>
      <c r="T177" s="44" t="str">
        <f t="shared" si="52"/>
        <v/>
      </c>
      <c r="U177" s="46"/>
      <c r="V177" s="47"/>
      <c r="W177" s="48" t="e">
        <f t="shared" si="53"/>
        <v>#VALUE!</v>
      </c>
      <c r="X177" s="49"/>
      <c r="Y177" s="44" t="e">
        <f>INDEX(VISITORS[INSECT ORDER], MATCH(X177,VISITORS[NAME USED],0))</f>
        <v>#N/A</v>
      </c>
      <c r="Z177" s="44" t="e">
        <f t="shared" si="54"/>
        <v>#N/A</v>
      </c>
      <c r="AA177" s="50" t="e">
        <f>IF(SUM(#REF!,#REF!,#REF!,#REF!,#REF!,#REF!)=S177,,"")</f>
        <v>#REF!</v>
      </c>
      <c r="AB177" s="51" t="str">
        <f t="shared" si="55"/>
        <v/>
      </c>
      <c r="AC177" s="51"/>
      <c r="AD177" s="51"/>
      <c r="AE177" s="51"/>
      <c r="AF177" s="51"/>
      <c r="AG177" s="51"/>
      <c r="AH177" s="51"/>
      <c r="AI177" s="52"/>
      <c r="AJ177" s="52"/>
      <c r="AK177" s="52"/>
      <c r="AL177" s="53"/>
      <c r="AM177" s="54"/>
      <c r="AN177" s="55" t="str">
        <f>IF(P177=1,0,"")</f>
        <v/>
      </c>
      <c r="AO177" s="56" t="str">
        <f>IF(AN177=1,AB177,"")</f>
        <v/>
      </c>
      <c r="AP177" s="55" t="str">
        <f>IF(P177=1,0,"")</f>
        <v/>
      </c>
      <c r="AQ177" s="56" t="str">
        <f>IF(AP177=1,AB177,"")</f>
        <v/>
      </c>
    </row>
    <row r="178" spans="1:43" s="3" customFormat="1" x14ac:dyDescent="0.25">
      <c r="A178" s="67">
        <f t="shared" si="45"/>
        <v>2022</v>
      </c>
      <c r="B178" s="67" t="str">
        <f t="shared" si="46"/>
        <v>May</v>
      </c>
      <c r="C178" s="68">
        <f t="shared" si="56"/>
        <v>22</v>
      </c>
      <c r="D178" s="69">
        <f t="shared" si="47"/>
        <v>11</v>
      </c>
      <c r="E178" s="70">
        <f t="shared" si="48"/>
        <v>50</v>
      </c>
      <c r="F178" s="74"/>
      <c r="G178" s="77"/>
      <c r="H178" s="63" t="e">
        <f t="shared" si="57"/>
        <v>#VALUE!</v>
      </c>
      <c r="I178" s="64">
        <f t="shared" si="60"/>
        <v>1</v>
      </c>
      <c r="J178" s="71" t="str">
        <f t="shared" si="60"/>
        <v xml:space="preserve">Tolpis </v>
      </c>
      <c r="K178" s="71" t="str">
        <f t="shared" si="60"/>
        <v>umbellata</v>
      </c>
      <c r="L178" s="72">
        <f t="shared" si="60"/>
        <v>1</v>
      </c>
      <c r="M178" s="72">
        <f t="shared" si="60"/>
        <v>0</v>
      </c>
      <c r="N178" s="66">
        <f t="shared" si="60"/>
        <v>1</v>
      </c>
      <c r="O178" s="41"/>
      <c r="P178" s="42" t="str">
        <f t="shared" si="49"/>
        <v/>
      </c>
      <c r="Q178" s="43" t="str">
        <f t="shared" si="50"/>
        <v/>
      </c>
      <c r="R178" s="44" t="e">
        <f t="shared" si="51"/>
        <v>#VALUE!</v>
      </c>
      <c r="S178" s="45" t="e">
        <f t="shared" si="44"/>
        <v>#VALUE!</v>
      </c>
      <c r="T178" s="44" t="str">
        <f t="shared" si="52"/>
        <v/>
      </c>
      <c r="U178" s="46"/>
      <c r="V178" s="47"/>
      <c r="W178" s="48" t="e">
        <f t="shared" si="53"/>
        <v>#VALUE!</v>
      </c>
      <c r="X178" s="49"/>
      <c r="Y178" s="44" t="e">
        <f>INDEX(VISITORS[INSECT ORDER], MATCH(X178,VISITORS[NAME USED],0))</f>
        <v>#N/A</v>
      </c>
      <c r="Z178" s="44" t="e">
        <f t="shared" si="54"/>
        <v>#N/A</v>
      </c>
      <c r="AA178" s="50" t="e">
        <f>IF(SUM(#REF!,#REF!,#REF!,#REF!,#REF!,#REF!)=S178,,"")</f>
        <v>#REF!</v>
      </c>
      <c r="AB178" s="51" t="str">
        <f t="shared" si="55"/>
        <v/>
      </c>
      <c r="AC178" s="51"/>
      <c r="AD178" s="51"/>
      <c r="AE178" s="51"/>
      <c r="AF178" s="51"/>
      <c r="AG178" s="51"/>
      <c r="AH178" s="51"/>
      <c r="AI178" s="52"/>
      <c r="AJ178" s="52"/>
      <c r="AK178" s="52"/>
      <c r="AL178" s="53"/>
      <c r="AM178" s="54"/>
      <c r="AN178" s="55" t="str">
        <f>IF(P178=1,0,"")</f>
        <v/>
      </c>
      <c r="AO178" s="56" t="str">
        <f>IF(AN178=1,AB178,"")</f>
        <v/>
      </c>
      <c r="AP178" s="55" t="str">
        <f>IF(P178=1,0,"")</f>
        <v/>
      </c>
      <c r="AQ178" s="56" t="str">
        <f>IF(AP178=1,AB178,"")</f>
        <v/>
      </c>
    </row>
    <row r="179" spans="1:43" s="3" customFormat="1" x14ac:dyDescent="0.25">
      <c r="A179" s="67">
        <f t="shared" si="45"/>
        <v>2022</v>
      </c>
      <c r="B179" s="67" t="str">
        <f t="shared" si="46"/>
        <v>May</v>
      </c>
      <c r="C179" s="68">
        <f t="shared" si="56"/>
        <v>22</v>
      </c>
      <c r="D179" s="69">
        <f t="shared" si="47"/>
        <v>11</v>
      </c>
      <c r="E179" s="70">
        <f t="shared" si="48"/>
        <v>51</v>
      </c>
      <c r="F179" s="74"/>
      <c r="G179" s="77"/>
      <c r="H179" s="63" t="e">
        <f t="shared" si="57"/>
        <v>#VALUE!</v>
      </c>
      <c r="I179" s="64">
        <f t="shared" si="60"/>
        <v>1</v>
      </c>
      <c r="J179" s="71" t="str">
        <f t="shared" si="60"/>
        <v xml:space="preserve">Tolpis </v>
      </c>
      <c r="K179" s="71" t="str">
        <f t="shared" si="60"/>
        <v>umbellata</v>
      </c>
      <c r="L179" s="72">
        <f t="shared" si="60"/>
        <v>1</v>
      </c>
      <c r="M179" s="72">
        <f t="shared" si="60"/>
        <v>0</v>
      </c>
      <c r="N179" s="66">
        <f t="shared" si="60"/>
        <v>1</v>
      </c>
      <c r="O179" s="41"/>
      <c r="P179" s="42" t="str">
        <f t="shared" si="49"/>
        <v/>
      </c>
      <c r="Q179" s="43" t="str">
        <f t="shared" si="50"/>
        <v/>
      </c>
      <c r="R179" s="44" t="e">
        <f t="shared" si="51"/>
        <v>#VALUE!</v>
      </c>
      <c r="S179" s="45" t="e">
        <f t="shared" si="44"/>
        <v>#VALUE!</v>
      </c>
      <c r="T179" s="44" t="str">
        <f t="shared" si="52"/>
        <v/>
      </c>
      <c r="U179" s="46"/>
      <c r="V179" s="47"/>
      <c r="W179" s="48" t="e">
        <f t="shared" si="53"/>
        <v>#VALUE!</v>
      </c>
      <c r="X179" s="49"/>
      <c r="Y179" s="44" t="e">
        <f>INDEX(VISITORS[INSECT ORDER], MATCH(X179,VISITORS[NAME USED],0))</f>
        <v>#N/A</v>
      </c>
      <c r="Z179" s="44" t="e">
        <f t="shared" si="54"/>
        <v>#N/A</v>
      </c>
      <c r="AA179" s="50" t="e">
        <f>IF(SUM(#REF!,#REF!,#REF!,#REF!,#REF!,#REF!)=S179,,"")</f>
        <v>#REF!</v>
      </c>
      <c r="AB179" s="51" t="str">
        <f t="shared" si="55"/>
        <v/>
      </c>
      <c r="AC179" s="51"/>
      <c r="AD179" s="51"/>
      <c r="AE179" s="51"/>
      <c r="AF179" s="51"/>
      <c r="AG179" s="51"/>
      <c r="AH179" s="51"/>
      <c r="AI179" s="52"/>
      <c r="AJ179" s="52"/>
      <c r="AK179" s="52"/>
      <c r="AL179" s="53"/>
      <c r="AM179" s="54"/>
      <c r="AN179" s="55" t="str">
        <f>IF(P179=1,0,"")</f>
        <v/>
      </c>
      <c r="AO179" s="56" t="str">
        <f>IF(AN179=1,AB179,"")</f>
        <v/>
      </c>
      <c r="AP179" s="55" t="str">
        <f>IF(P179=1,0,"")</f>
        <v/>
      </c>
      <c r="AQ179" s="56" t="str">
        <f>IF(AP179=1,AB179,"")</f>
        <v/>
      </c>
    </row>
    <row r="180" spans="1:43" s="3" customFormat="1" x14ac:dyDescent="0.25">
      <c r="A180" s="67">
        <f t="shared" si="45"/>
        <v>2022</v>
      </c>
      <c r="B180" s="67" t="str">
        <f t="shared" si="46"/>
        <v>May</v>
      </c>
      <c r="C180" s="68">
        <f t="shared" si="56"/>
        <v>22</v>
      </c>
      <c r="D180" s="69">
        <f t="shared" si="47"/>
        <v>11</v>
      </c>
      <c r="E180" s="70">
        <f t="shared" si="48"/>
        <v>52</v>
      </c>
      <c r="F180" s="74"/>
      <c r="G180" s="77"/>
      <c r="H180" s="63" t="e">
        <f t="shared" si="57"/>
        <v>#VALUE!</v>
      </c>
      <c r="I180" s="64">
        <f t="shared" si="60"/>
        <v>1</v>
      </c>
      <c r="J180" s="71" t="str">
        <f t="shared" si="60"/>
        <v xml:space="preserve">Tolpis </v>
      </c>
      <c r="K180" s="71" t="str">
        <f t="shared" si="60"/>
        <v>umbellata</v>
      </c>
      <c r="L180" s="72">
        <f t="shared" si="60"/>
        <v>1</v>
      </c>
      <c r="M180" s="72">
        <f t="shared" si="60"/>
        <v>0</v>
      </c>
      <c r="N180" s="66">
        <f t="shared" si="60"/>
        <v>1</v>
      </c>
      <c r="O180" s="41"/>
      <c r="P180" s="42" t="str">
        <f t="shared" si="49"/>
        <v/>
      </c>
      <c r="Q180" s="43" t="str">
        <f t="shared" si="50"/>
        <v/>
      </c>
      <c r="R180" s="44" t="e">
        <f t="shared" si="51"/>
        <v>#VALUE!</v>
      </c>
      <c r="S180" s="45" t="e">
        <f t="shared" si="44"/>
        <v>#VALUE!</v>
      </c>
      <c r="T180" s="44" t="str">
        <f t="shared" si="52"/>
        <v/>
      </c>
      <c r="U180" s="46"/>
      <c r="V180" s="47"/>
      <c r="W180" s="48" t="e">
        <f t="shared" si="53"/>
        <v>#VALUE!</v>
      </c>
      <c r="X180" s="49"/>
      <c r="Y180" s="44" t="e">
        <f>INDEX(VISITORS[INSECT ORDER], MATCH(X180,VISITORS[NAME USED],0))</f>
        <v>#N/A</v>
      </c>
      <c r="Z180" s="44" t="e">
        <f t="shared" si="54"/>
        <v>#N/A</v>
      </c>
      <c r="AA180" s="50" t="e">
        <f>IF(SUM(#REF!,#REF!,#REF!,#REF!,#REF!,#REF!)=S180,,"")</f>
        <v>#REF!</v>
      </c>
      <c r="AB180" s="51" t="str">
        <f t="shared" si="55"/>
        <v/>
      </c>
      <c r="AC180" s="51"/>
      <c r="AD180" s="51"/>
      <c r="AE180" s="51"/>
      <c r="AF180" s="51"/>
      <c r="AG180" s="51"/>
      <c r="AH180" s="51"/>
      <c r="AI180" s="52"/>
      <c r="AJ180" s="52"/>
      <c r="AK180" s="52"/>
      <c r="AL180" s="53"/>
      <c r="AM180" s="54"/>
      <c r="AN180" s="55" t="str">
        <f>IF(P180=1,0,"")</f>
        <v/>
      </c>
      <c r="AO180" s="56" t="str">
        <f>IF(AN180=1,AB180,"")</f>
        <v/>
      </c>
      <c r="AP180" s="55" t="str">
        <f>IF(P180=1,0,"")</f>
        <v/>
      </c>
      <c r="AQ180" s="56" t="str">
        <f>IF(AP180=1,AB180,"")</f>
        <v/>
      </c>
    </row>
    <row r="181" spans="1:43" s="3" customFormat="1" x14ac:dyDescent="0.25">
      <c r="A181" s="67">
        <f t="shared" si="45"/>
        <v>2022</v>
      </c>
      <c r="B181" s="67" t="str">
        <f t="shared" si="46"/>
        <v>May</v>
      </c>
      <c r="C181" s="68">
        <f t="shared" si="56"/>
        <v>22</v>
      </c>
      <c r="D181" s="69">
        <f t="shared" si="47"/>
        <v>11</v>
      </c>
      <c r="E181" s="70">
        <f t="shared" si="48"/>
        <v>53</v>
      </c>
      <c r="F181" s="74"/>
      <c r="G181" s="77"/>
      <c r="H181" s="63" t="e">
        <f t="shared" si="57"/>
        <v>#VALUE!</v>
      </c>
      <c r="I181" s="64">
        <f t="shared" ref="I181:N196" si="61">I180</f>
        <v>1</v>
      </c>
      <c r="J181" s="71" t="str">
        <f t="shared" si="61"/>
        <v xml:space="preserve">Tolpis </v>
      </c>
      <c r="K181" s="71" t="str">
        <f t="shared" si="61"/>
        <v>umbellata</v>
      </c>
      <c r="L181" s="72">
        <f t="shared" si="61"/>
        <v>1</v>
      </c>
      <c r="M181" s="72">
        <f t="shared" si="61"/>
        <v>0</v>
      </c>
      <c r="N181" s="66">
        <f t="shared" si="61"/>
        <v>1</v>
      </c>
      <c r="O181" s="41"/>
      <c r="P181" s="42" t="str">
        <f t="shared" si="49"/>
        <v/>
      </c>
      <c r="Q181" s="43" t="str">
        <f t="shared" si="50"/>
        <v/>
      </c>
      <c r="R181" s="44" t="e">
        <f t="shared" si="51"/>
        <v>#VALUE!</v>
      </c>
      <c r="S181" s="45" t="e">
        <f t="shared" si="44"/>
        <v>#VALUE!</v>
      </c>
      <c r="T181" s="44" t="str">
        <f t="shared" si="52"/>
        <v/>
      </c>
      <c r="U181" s="46"/>
      <c r="V181" s="47"/>
      <c r="W181" s="48" t="e">
        <f t="shared" si="53"/>
        <v>#VALUE!</v>
      </c>
      <c r="X181" s="49"/>
      <c r="Y181" s="44" t="e">
        <f>INDEX(VISITORS[INSECT ORDER], MATCH(X181,VISITORS[NAME USED],0))</f>
        <v>#N/A</v>
      </c>
      <c r="Z181" s="44" t="e">
        <f t="shared" si="54"/>
        <v>#N/A</v>
      </c>
      <c r="AA181" s="50" t="e">
        <f>IF(SUM(#REF!,#REF!,#REF!,#REF!,#REF!,#REF!)=S181,,"")</f>
        <v>#REF!</v>
      </c>
      <c r="AB181" s="51" t="str">
        <f t="shared" si="55"/>
        <v/>
      </c>
      <c r="AC181" s="51"/>
      <c r="AD181" s="51"/>
      <c r="AE181" s="51"/>
      <c r="AF181" s="51"/>
      <c r="AG181" s="51"/>
      <c r="AH181" s="51"/>
      <c r="AI181" s="52"/>
      <c r="AJ181" s="52"/>
      <c r="AK181" s="52"/>
      <c r="AL181" s="53"/>
      <c r="AM181" s="54"/>
      <c r="AN181" s="55" t="str">
        <f>IF(P181=1,0,"")</f>
        <v/>
      </c>
      <c r="AO181" s="56" t="str">
        <f>IF(AN181=1,AB181,"")</f>
        <v/>
      </c>
      <c r="AP181" s="55" t="str">
        <f>IF(P181=1,0,"")</f>
        <v/>
      </c>
      <c r="AQ181" s="56" t="str">
        <f>IF(AP181=1,AB181,"")</f>
        <v/>
      </c>
    </row>
    <row r="182" spans="1:43" s="3" customFormat="1" x14ac:dyDescent="0.25">
      <c r="A182" s="67">
        <f t="shared" si="45"/>
        <v>2022</v>
      </c>
      <c r="B182" s="67" t="str">
        <f t="shared" si="46"/>
        <v>May</v>
      </c>
      <c r="C182" s="68">
        <f t="shared" si="56"/>
        <v>22</v>
      </c>
      <c r="D182" s="69">
        <f t="shared" si="47"/>
        <v>11</v>
      </c>
      <c r="E182" s="70">
        <f t="shared" si="48"/>
        <v>54</v>
      </c>
      <c r="F182" s="74"/>
      <c r="G182" s="77"/>
      <c r="H182" s="63" t="e">
        <f t="shared" si="57"/>
        <v>#VALUE!</v>
      </c>
      <c r="I182" s="64">
        <f t="shared" si="61"/>
        <v>1</v>
      </c>
      <c r="J182" s="71" t="str">
        <f t="shared" si="61"/>
        <v xml:space="preserve">Tolpis </v>
      </c>
      <c r="K182" s="71" t="str">
        <f t="shared" si="61"/>
        <v>umbellata</v>
      </c>
      <c r="L182" s="72">
        <f t="shared" si="61"/>
        <v>1</v>
      </c>
      <c r="M182" s="72">
        <f t="shared" si="61"/>
        <v>0</v>
      </c>
      <c r="N182" s="66">
        <f t="shared" si="61"/>
        <v>1</v>
      </c>
      <c r="O182" s="41"/>
      <c r="P182" s="42" t="str">
        <f t="shared" si="49"/>
        <v/>
      </c>
      <c r="Q182" s="43" t="str">
        <f t="shared" si="50"/>
        <v/>
      </c>
      <c r="R182" s="44" t="e">
        <f t="shared" si="51"/>
        <v>#VALUE!</v>
      </c>
      <c r="S182" s="45" t="e">
        <f t="shared" si="44"/>
        <v>#VALUE!</v>
      </c>
      <c r="T182" s="44" t="str">
        <f t="shared" si="52"/>
        <v/>
      </c>
      <c r="U182" s="46"/>
      <c r="V182" s="47"/>
      <c r="W182" s="48" t="e">
        <f t="shared" si="53"/>
        <v>#VALUE!</v>
      </c>
      <c r="X182" s="49"/>
      <c r="Y182" s="44" t="e">
        <f>INDEX(VISITORS[INSECT ORDER], MATCH(X182,VISITORS[NAME USED],0))</f>
        <v>#N/A</v>
      </c>
      <c r="Z182" s="44" t="e">
        <f t="shared" si="54"/>
        <v>#N/A</v>
      </c>
      <c r="AA182" s="50" t="e">
        <f>IF(SUM(#REF!,#REF!,#REF!,#REF!,#REF!,#REF!)=S182,,"")</f>
        <v>#REF!</v>
      </c>
      <c r="AB182" s="51" t="str">
        <f t="shared" si="55"/>
        <v/>
      </c>
      <c r="AC182" s="51"/>
      <c r="AD182" s="51"/>
      <c r="AE182" s="51"/>
      <c r="AF182" s="51"/>
      <c r="AG182" s="51"/>
      <c r="AH182" s="51"/>
      <c r="AI182" s="52"/>
      <c r="AJ182" s="52"/>
      <c r="AK182" s="52"/>
      <c r="AL182" s="53"/>
      <c r="AM182" s="54"/>
      <c r="AN182" s="55" t="str">
        <f>IF(P182=1,0,"")</f>
        <v/>
      </c>
      <c r="AO182" s="56" t="str">
        <f>IF(AN182=1,AB182,"")</f>
        <v/>
      </c>
      <c r="AP182" s="55" t="str">
        <f>IF(P182=1,0,"")</f>
        <v/>
      </c>
      <c r="AQ182" s="56" t="str">
        <f>IF(AP182=1,AB182,"")</f>
        <v/>
      </c>
    </row>
    <row r="183" spans="1:43" s="3" customFormat="1" x14ac:dyDescent="0.25">
      <c r="A183" s="67">
        <f t="shared" si="45"/>
        <v>2022</v>
      </c>
      <c r="B183" s="67" t="str">
        <f t="shared" si="46"/>
        <v>May</v>
      </c>
      <c r="C183" s="68">
        <f t="shared" si="56"/>
        <v>22</v>
      </c>
      <c r="D183" s="69">
        <f t="shared" si="47"/>
        <v>11</v>
      </c>
      <c r="E183" s="70">
        <f t="shared" si="48"/>
        <v>55</v>
      </c>
      <c r="F183" s="74"/>
      <c r="G183" s="77"/>
      <c r="H183" s="63" t="e">
        <f t="shared" si="57"/>
        <v>#VALUE!</v>
      </c>
      <c r="I183" s="64">
        <f t="shared" si="61"/>
        <v>1</v>
      </c>
      <c r="J183" s="71" t="str">
        <f t="shared" si="61"/>
        <v xml:space="preserve">Tolpis </v>
      </c>
      <c r="K183" s="71" t="str">
        <f t="shared" si="61"/>
        <v>umbellata</v>
      </c>
      <c r="L183" s="72">
        <f t="shared" si="61"/>
        <v>1</v>
      </c>
      <c r="M183" s="72">
        <f t="shared" si="61"/>
        <v>0</v>
      </c>
      <c r="N183" s="66">
        <f t="shared" si="61"/>
        <v>1</v>
      </c>
      <c r="O183" s="41"/>
      <c r="P183" s="42" t="str">
        <f t="shared" si="49"/>
        <v/>
      </c>
      <c r="Q183" s="43" t="str">
        <f t="shared" si="50"/>
        <v/>
      </c>
      <c r="R183" s="44" t="e">
        <f t="shared" si="51"/>
        <v>#VALUE!</v>
      </c>
      <c r="S183" s="45" t="e">
        <f t="shared" si="44"/>
        <v>#VALUE!</v>
      </c>
      <c r="T183" s="44" t="str">
        <f t="shared" si="52"/>
        <v/>
      </c>
      <c r="U183" s="46"/>
      <c r="V183" s="47"/>
      <c r="W183" s="48" t="e">
        <f t="shared" si="53"/>
        <v>#VALUE!</v>
      </c>
      <c r="X183" s="49"/>
      <c r="Y183" s="44" t="e">
        <f>INDEX(VISITORS[INSECT ORDER], MATCH(X183,VISITORS[NAME USED],0))</f>
        <v>#N/A</v>
      </c>
      <c r="Z183" s="44" t="e">
        <f t="shared" si="54"/>
        <v>#N/A</v>
      </c>
      <c r="AA183" s="50" t="e">
        <f>IF(SUM(#REF!,#REF!,#REF!,#REF!,#REF!,#REF!)=S183,,"")</f>
        <v>#REF!</v>
      </c>
      <c r="AB183" s="51" t="str">
        <f t="shared" si="55"/>
        <v/>
      </c>
      <c r="AC183" s="51"/>
      <c r="AD183" s="51"/>
      <c r="AE183" s="51"/>
      <c r="AF183" s="51"/>
      <c r="AG183" s="51"/>
      <c r="AH183" s="51"/>
      <c r="AI183" s="52"/>
      <c r="AJ183" s="52"/>
      <c r="AK183" s="52"/>
      <c r="AL183" s="53"/>
      <c r="AM183" s="54"/>
      <c r="AN183" s="55" t="str">
        <f>IF(P183=1,0,"")</f>
        <v/>
      </c>
      <c r="AO183" s="56" t="str">
        <f>IF(AN183=1,AB183,"")</f>
        <v/>
      </c>
      <c r="AP183" s="55" t="str">
        <f>IF(P183=1,0,"")</f>
        <v/>
      </c>
      <c r="AQ183" s="56" t="str">
        <f>IF(AP183=1,AB183,"")</f>
        <v/>
      </c>
    </row>
    <row r="184" spans="1:43" s="3" customFormat="1" x14ac:dyDescent="0.25">
      <c r="A184" s="67">
        <f t="shared" si="45"/>
        <v>2022</v>
      </c>
      <c r="B184" s="67" t="str">
        <f t="shared" si="46"/>
        <v>May</v>
      </c>
      <c r="C184" s="68">
        <f t="shared" si="56"/>
        <v>22</v>
      </c>
      <c r="D184" s="69">
        <f t="shared" si="47"/>
        <v>11</v>
      </c>
      <c r="E184" s="70">
        <f t="shared" si="48"/>
        <v>56</v>
      </c>
      <c r="F184" s="74"/>
      <c r="G184" s="77"/>
      <c r="H184" s="63" t="e">
        <f t="shared" si="57"/>
        <v>#VALUE!</v>
      </c>
      <c r="I184" s="64">
        <f t="shared" si="61"/>
        <v>1</v>
      </c>
      <c r="J184" s="71" t="str">
        <f t="shared" si="61"/>
        <v xml:space="preserve">Tolpis </v>
      </c>
      <c r="K184" s="71" t="str">
        <f t="shared" si="61"/>
        <v>umbellata</v>
      </c>
      <c r="L184" s="72">
        <f t="shared" si="61"/>
        <v>1</v>
      </c>
      <c r="M184" s="72">
        <f t="shared" si="61"/>
        <v>0</v>
      </c>
      <c r="N184" s="66">
        <f t="shared" si="61"/>
        <v>1</v>
      </c>
      <c r="O184" s="41"/>
      <c r="P184" s="42" t="str">
        <f t="shared" si="49"/>
        <v/>
      </c>
      <c r="Q184" s="43" t="str">
        <f t="shared" si="50"/>
        <v/>
      </c>
      <c r="R184" s="44" t="e">
        <f t="shared" si="51"/>
        <v>#VALUE!</v>
      </c>
      <c r="S184" s="45" t="e">
        <f t="shared" si="44"/>
        <v>#VALUE!</v>
      </c>
      <c r="T184" s="44" t="str">
        <f t="shared" si="52"/>
        <v/>
      </c>
      <c r="U184" s="46"/>
      <c r="V184" s="47"/>
      <c r="W184" s="48" t="e">
        <f t="shared" si="53"/>
        <v>#VALUE!</v>
      </c>
      <c r="X184" s="49"/>
      <c r="Y184" s="44" t="e">
        <f>INDEX(VISITORS[INSECT ORDER], MATCH(X184,VISITORS[NAME USED],0))</f>
        <v>#N/A</v>
      </c>
      <c r="Z184" s="44" t="e">
        <f t="shared" si="54"/>
        <v>#N/A</v>
      </c>
      <c r="AA184" s="50" t="e">
        <f>IF(SUM(#REF!,#REF!,#REF!,#REF!,#REF!,#REF!)=S184,,"")</f>
        <v>#REF!</v>
      </c>
      <c r="AB184" s="51" t="str">
        <f t="shared" si="55"/>
        <v/>
      </c>
      <c r="AC184" s="51"/>
      <c r="AD184" s="51"/>
      <c r="AE184" s="51"/>
      <c r="AF184" s="51"/>
      <c r="AG184" s="51"/>
      <c r="AH184" s="51"/>
      <c r="AI184" s="52"/>
      <c r="AJ184" s="52"/>
      <c r="AK184" s="52"/>
      <c r="AL184" s="53"/>
      <c r="AM184" s="54"/>
      <c r="AN184" s="55" t="str">
        <f>IF(P184=1,0,"")</f>
        <v/>
      </c>
      <c r="AO184" s="56" t="str">
        <f>IF(AN184=1,AB184,"")</f>
        <v/>
      </c>
      <c r="AP184" s="55" t="str">
        <f>IF(P184=1,0,"")</f>
        <v/>
      </c>
      <c r="AQ184" s="56" t="str">
        <f>IF(AP184=1,AB184,"")</f>
        <v/>
      </c>
    </row>
    <row r="185" spans="1:43" s="3" customFormat="1" x14ac:dyDescent="0.25">
      <c r="A185" s="67">
        <f t="shared" si="45"/>
        <v>2022</v>
      </c>
      <c r="B185" s="67" t="str">
        <f t="shared" si="46"/>
        <v>May</v>
      </c>
      <c r="C185" s="68">
        <f t="shared" si="56"/>
        <v>22</v>
      </c>
      <c r="D185" s="69">
        <f t="shared" si="47"/>
        <v>11</v>
      </c>
      <c r="E185" s="70">
        <f t="shared" si="48"/>
        <v>57</v>
      </c>
      <c r="F185" s="74"/>
      <c r="G185" s="77"/>
      <c r="H185" s="63" t="e">
        <f t="shared" si="57"/>
        <v>#VALUE!</v>
      </c>
      <c r="I185" s="64">
        <f t="shared" si="61"/>
        <v>1</v>
      </c>
      <c r="J185" s="71" t="str">
        <f t="shared" si="61"/>
        <v xml:space="preserve">Tolpis </v>
      </c>
      <c r="K185" s="71" t="str">
        <f t="shared" si="61"/>
        <v>umbellata</v>
      </c>
      <c r="L185" s="72">
        <f t="shared" si="61"/>
        <v>1</v>
      </c>
      <c r="M185" s="72">
        <f t="shared" si="61"/>
        <v>0</v>
      </c>
      <c r="N185" s="66">
        <f t="shared" si="61"/>
        <v>1</v>
      </c>
      <c r="O185" s="41"/>
      <c r="P185" s="42" t="str">
        <f t="shared" si="49"/>
        <v/>
      </c>
      <c r="Q185" s="43" t="str">
        <f t="shared" si="50"/>
        <v/>
      </c>
      <c r="R185" s="44" t="e">
        <f t="shared" si="51"/>
        <v>#VALUE!</v>
      </c>
      <c r="S185" s="45" t="e">
        <f t="shared" si="44"/>
        <v>#VALUE!</v>
      </c>
      <c r="T185" s="44" t="str">
        <f t="shared" si="52"/>
        <v/>
      </c>
      <c r="U185" s="46"/>
      <c r="V185" s="47"/>
      <c r="W185" s="48" t="e">
        <f t="shared" si="53"/>
        <v>#VALUE!</v>
      </c>
      <c r="X185" s="49"/>
      <c r="Y185" s="44" t="e">
        <f>INDEX(VISITORS[INSECT ORDER], MATCH(X185,VISITORS[NAME USED],0))</f>
        <v>#N/A</v>
      </c>
      <c r="Z185" s="44" t="e">
        <f t="shared" si="54"/>
        <v>#N/A</v>
      </c>
      <c r="AA185" s="50" t="e">
        <f>IF(SUM(#REF!,#REF!,#REF!,#REF!,#REF!,#REF!)=S185,,"")</f>
        <v>#REF!</v>
      </c>
      <c r="AB185" s="51" t="str">
        <f t="shared" si="55"/>
        <v/>
      </c>
      <c r="AC185" s="51"/>
      <c r="AD185" s="51"/>
      <c r="AE185" s="51"/>
      <c r="AF185" s="51"/>
      <c r="AG185" s="51"/>
      <c r="AH185" s="51"/>
      <c r="AI185" s="52"/>
      <c r="AJ185" s="52"/>
      <c r="AK185" s="52"/>
      <c r="AL185" s="53"/>
      <c r="AM185" s="54"/>
      <c r="AN185" s="55" t="str">
        <f>IF(P185=1,0,"")</f>
        <v/>
      </c>
      <c r="AO185" s="56" t="str">
        <f>IF(AN185=1,AB185,"")</f>
        <v/>
      </c>
      <c r="AP185" s="55" t="str">
        <f>IF(P185=1,0,"")</f>
        <v/>
      </c>
      <c r="AQ185" s="56" t="str">
        <f>IF(AP185=1,AB185,"")</f>
        <v/>
      </c>
    </row>
    <row r="186" spans="1:43" s="3" customFormat="1" x14ac:dyDescent="0.25">
      <c r="A186" s="67">
        <f t="shared" si="45"/>
        <v>2022</v>
      </c>
      <c r="B186" s="67" t="str">
        <f t="shared" si="46"/>
        <v>May</v>
      </c>
      <c r="C186" s="68">
        <f t="shared" si="56"/>
        <v>22</v>
      </c>
      <c r="D186" s="69">
        <f t="shared" si="47"/>
        <v>11</v>
      </c>
      <c r="E186" s="70">
        <f t="shared" si="48"/>
        <v>58</v>
      </c>
      <c r="F186" s="74"/>
      <c r="G186" s="77"/>
      <c r="H186" s="63" t="e">
        <f t="shared" si="57"/>
        <v>#VALUE!</v>
      </c>
      <c r="I186" s="64">
        <f t="shared" si="61"/>
        <v>1</v>
      </c>
      <c r="J186" s="71" t="str">
        <f t="shared" si="61"/>
        <v xml:space="preserve">Tolpis </v>
      </c>
      <c r="K186" s="71" t="str">
        <f t="shared" si="61"/>
        <v>umbellata</v>
      </c>
      <c r="L186" s="72">
        <f t="shared" si="61"/>
        <v>1</v>
      </c>
      <c r="M186" s="72">
        <f t="shared" si="61"/>
        <v>0</v>
      </c>
      <c r="N186" s="66">
        <f t="shared" si="61"/>
        <v>1</v>
      </c>
      <c r="O186" s="41"/>
      <c r="P186" s="42" t="str">
        <f t="shared" si="49"/>
        <v/>
      </c>
      <c r="Q186" s="43" t="str">
        <f t="shared" si="50"/>
        <v/>
      </c>
      <c r="R186" s="44" t="e">
        <f t="shared" si="51"/>
        <v>#VALUE!</v>
      </c>
      <c r="S186" s="45" t="e">
        <f t="shared" si="44"/>
        <v>#VALUE!</v>
      </c>
      <c r="T186" s="44" t="str">
        <f t="shared" si="52"/>
        <v/>
      </c>
      <c r="U186" s="46"/>
      <c r="V186" s="47"/>
      <c r="W186" s="48" t="e">
        <f t="shared" si="53"/>
        <v>#VALUE!</v>
      </c>
      <c r="X186" s="49"/>
      <c r="Y186" s="44" t="e">
        <f>INDEX(VISITORS[INSECT ORDER], MATCH(X186,VISITORS[NAME USED],0))</f>
        <v>#N/A</v>
      </c>
      <c r="Z186" s="44" t="e">
        <f t="shared" si="54"/>
        <v>#N/A</v>
      </c>
      <c r="AA186" s="50" t="e">
        <f>IF(SUM(#REF!,#REF!,#REF!,#REF!,#REF!,#REF!)=S186,,"")</f>
        <v>#REF!</v>
      </c>
      <c r="AB186" s="51" t="str">
        <f t="shared" si="55"/>
        <v/>
      </c>
      <c r="AC186" s="51"/>
      <c r="AD186" s="51"/>
      <c r="AE186" s="51"/>
      <c r="AF186" s="51"/>
      <c r="AG186" s="51"/>
      <c r="AH186" s="51"/>
      <c r="AI186" s="52"/>
      <c r="AJ186" s="52"/>
      <c r="AK186" s="52"/>
      <c r="AL186" s="53"/>
      <c r="AM186" s="54"/>
      <c r="AN186" s="55" t="str">
        <f>IF(P186=1,0,"")</f>
        <v/>
      </c>
      <c r="AO186" s="56" t="str">
        <f>IF(AN186=1,AB186,"")</f>
        <v/>
      </c>
      <c r="AP186" s="55" t="str">
        <f>IF(P186=1,0,"")</f>
        <v/>
      </c>
      <c r="AQ186" s="56" t="str">
        <f>IF(AP186=1,AB186,"")</f>
        <v/>
      </c>
    </row>
    <row r="187" spans="1:43" s="3" customFormat="1" x14ac:dyDescent="0.25">
      <c r="A187" s="67">
        <f t="shared" si="45"/>
        <v>2022</v>
      </c>
      <c r="B187" s="67" t="str">
        <f t="shared" si="46"/>
        <v>May</v>
      </c>
      <c r="C187" s="68">
        <f t="shared" si="56"/>
        <v>22</v>
      </c>
      <c r="D187" s="69">
        <f t="shared" si="47"/>
        <v>11</v>
      </c>
      <c r="E187" s="70">
        <f t="shared" si="48"/>
        <v>59</v>
      </c>
      <c r="F187" s="74"/>
      <c r="G187" s="77"/>
      <c r="H187" s="63" t="e">
        <f t="shared" si="57"/>
        <v>#VALUE!</v>
      </c>
      <c r="I187" s="64">
        <f t="shared" si="61"/>
        <v>1</v>
      </c>
      <c r="J187" s="71" t="str">
        <f t="shared" si="61"/>
        <v xml:space="preserve">Tolpis </v>
      </c>
      <c r="K187" s="71" t="str">
        <f t="shared" si="61"/>
        <v>umbellata</v>
      </c>
      <c r="L187" s="72">
        <f t="shared" si="61"/>
        <v>1</v>
      </c>
      <c r="M187" s="72">
        <f t="shared" si="61"/>
        <v>0</v>
      </c>
      <c r="N187" s="66">
        <f t="shared" si="61"/>
        <v>1</v>
      </c>
      <c r="O187" s="41"/>
      <c r="P187" s="42" t="str">
        <f t="shared" si="49"/>
        <v/>
      </c>
      <c r="Q187" s="43" t="str">
        <f t="shared" si="50"/>
        <v/>
      </c>
      <c r="R187" s="44" t="e">
        <f t="shared" si="51"/>
        <v>#VALUE!</v>
      </c>
      <c r="S187" s="45" t="e">
        <f t="shared" si="44"/>
        <v>#VALUE!</v>
      </c>
      <c r="T187" s="44" t="str">
        <f t="shared" si="52"/>
        <v/>
      </c>
      <c r="U187" s="46"/>
      <c r="V187" s="47"/>
      <c r="W187" s="48" t="e">
        <f t="shared" si="53"/>
        <v>#VALUE!</v>
      </c>
      <c r="X187" s="49"/>
      <c r="Y187" s="44" t="e">
        <f>INDEX(VISITORS[INSECT ORDER], MATCH(X187,VISITORS[NAME USED],0))</f>
        <v>#N/A</v>
      </c>
      <c r="Z187" s="44" t="e">
        <f t="shared" si="54"/>
        <v>#N/A</v>
      </c>
      <c r="AA187" s="50" t="e">
        <f>IF(SUM(#REF!,#REF!,#REF!,#REF!,#REF!,#REF!)=S187,,"")</f>
        <v>#REF!</v>
      </c>
      <c r="AB187" s="51" t="str">
        <f t="shared" si="55"/>
        <v/>
      </c>
      <c r="AC187" s="51"/>
      <c r="AD187" s="51"/>
      <c r="AE187" s="51"/>
      <c r="AF187" s="51"/>
      <c r="AG187" s="51"/>
      <c r="AH187" s="51"/>
      <c r="AI187" s="52"/>
      <c r="AJ187" s="52"/>
      <c r="AK187" s="52"/>
      <c r="AL187" s="53"/>
      <c r="AM187" s="54"/>
      <c r="AN187" s="55" t="str">
        <f>IF(P187=1,0,"")</f>
        <v/>
      </c>
      <c r="AO187" s="56" t="str">
        <f>IF(AN187=1,AB187,"")</f>
        <v/>
      </c>
      <c r="AP187" s="55" t="str">
        <f>IF(P187=1,0,"")</f>
        <v/>
      </c>
      <c r="AQ187" s="56" t="str">
        <f>IF(AP187=1,AB187,"")</f>
        <v/>
      </c>
    </row>
    <row r="188" spans="1:43" s="3" customFormat="1" x14ac:dyDescent="0.25">
      <c r="A188" s="67">
        <f t="shared" si="45"/>
        <v>2022</v>
      </c>
      <c r="B188" s="67" t="str">
        <f t="shared" si="46"/>
        <v>May</v>
      </c>
      <c r="C188" s="68">
        <f t="shared" si="56"/>
        <v>22</v>
      </c>
      <c r="D188" s="69">
        <f t="shared" si="47"/>
        <v>12</v>
      </c>
      <c r="E188" s="70">
        <f t="shared" si="48"/>
        <v>0</v>
      </c>
      <c r="F188" s="74"/>
      <c r="G188" s="77"/>
      <c r="H188" s="63" t="e">
        <f t="shared" si="57"/>
        <v>#VALUE!</v>
      </c>
      <c r="I188" s="64">
        <f t="shared" si="61"/>
        <v>1</v>
      </c>
      <c r="J188" s="71" t="str">
        <f t="shared" si="61"/>
        <v xml:space="preserve">Tolpis </v>
      </c>
      <c r="K188" s="71" t="str">
        <f t="shared" si="61"/>
        <v>umbellata</v>
      </c>
      <c r="L188" s="72">
        <f t="shared" si="61"/>
        <v>1</v>
      </c>
      <c r="M188" s="72">
        <f t="shared" si="61"/>
        <v>0</v>
      </c>
      <c r="N188" s="66">
        <f t="shared" si="61"/>
        <v>1</v>
      </c>
      <c r="O188" s="41"/>
      <c r="P188" s="42" t="str">
        <f t="shared" si="49"/>
        <v/>
      </c>
      <c r="Q188" s="43" t="str">
        <f t="shared" si="50"/>
        <v/>
      </c>
      <c r="R188" s="44" t="e">
        <f t="shared" si="51"/>
        <v>#VALUE!</v>
      </c>
      <c r="S188" s="45" t="e">
        <f t="shared" si="44"/>
        <v>#VALUE!</v>
      </c>
      <c r="T188" s="44" t="str">
        <f t="shared" si="52"/>
        <v/>
      </c>
      <c r="U188" s="46"/>
      <c r="V188" s="47"/>
      <c r="W188" s="48" t="e">
        <f t="shared" si="53"/>
        <v>#VALUE!</v>
      </c>
      <c r="X188" s="49"/>
      <c r="Y188" s="44" t="e">
        <f>INDEX(VISITORS[INSECT ORDER], MATCH(X188,VISITORS[NAME USED],0))</f>
        <v>#N/A</v>
      </c>
      <c r="Z188" s="44" t="e">
        <f t="shared" si="54"/>
        <v>#N/A</v>
      </c>
      <c r="AA188" s="50" t="e">
        <f>IF(SUM(#REF!,#REF!,#REF!,#REF!,#REF!,#REF!)=S188,,"")</f>
        <v>#REF!</v>
      </c>
      <c r="AB188" s="51" t="str">
        <f t="shared" si="55"/>
        <v/>
      </c>
      <c r="AC188" s="51"/>
      <c r="AD188" s="51"/>
      <c r="AE188" s="51"/>
      <c r="AF188" s="51"/>
      <c r="AG188" s="51"/>
      <c r="AH188" s="51"/>
      <c r="AI188" s="52"/>
      <c r="AJ188" s="52"/>
      <c r="AK188" s="52"/>
      <c r="AL188" s="53"/>
      <c r="AM188" s="54"/>
      <c r="AN188" s="55" t="str">
        <f>IF(P188=1,0,"")</f>
        <v/>
      </c>
      <c r="AO188" s="56" t="str">
        <f>IF(AN188=1,AB188,"")</f>
        <v/>
      </c>
      <c r="AP188" s="55" t="str">
        <f>IF(P188=1,0,"")</f>
        <v/>
      </c>
      <c r="AQ188" s="56" t="str">
        <f>IF(AP188=1,AB188,"")</f>
        <v/>
      </c>
    </row>
    <row r="189" spans="1:43" s="3" customFormat="1" x14ac:dyDescent="0.25">
      <c r="A189" s="67">
        <f t="shared" si="45"/>
        <v>2022</v>
      </c>
      <c r="B189" s="67" t="str">
        <f t="shared" si="46"/>
        <v>May</v>
      </c>
      <c r="C189" s="68">
        <f t="shared" si="56"/>
        <v>22</v>
      </c>
      <c r="D189" s="69">
        <f t="shared" si="47"/>
        <v>12</v>
      </c>
      <c r="E189" s="70">
        <f t="shared" si="48"/>
        <v>1</v>
      </c>
      <c r="F189" s="74"/>
      <c r="G189" s="77"/>
      <c r="H189" s="63" t="e">
        <f t="shared" si="57"/>
        <v>#VALUE!</v>
      </c>
      <c r="I189" s="64">
        <f t="shared" si="61"/>
        <v>1</v>
      </c>
      <c r="J189" s="71" t="str">
        <f t="shared" si="61"/>
        <v xml:space="preserve">Tolpis </v>
      </c>
      <c r="K189" s="71" t="str">
        <f t="shared" si="61"/>
        <v>umbellata</v>
      </c>
      <c r="L189" s="72">
        <f t="shared" si="61"/>
        <v>1</v>
      </c>
      <c r="M189" s="72">
        <f t="shared" si="61"/>
        <v>0</v>
      </c>
      <c r="N189" s="66">
        <f t="shared" si="61"/>
        <v>1</v>
      </c>
      <c r="O189" s="41"/>
      <c r="P189" s="42" t="str">
        <f t="shared" si="49"/>
        <v/>
      </c>
      <c r="Q189" s="43" t="str">
        <f t="shared" si="50"/>
        <v/>
      </c>
      <c r="R189" s="44" t="e">
        <f t="shared" si="51"/>
        <v>#VALUE!</v>
      </c>
      <c r="S189" s="45" t="e">
        <f t="shared" si="44"/>
        <v>#VALUE!</v>
      </c>
      <c r="T189" s="44" t="str">
        <f t="shared" si="52"/>
        <v/>
      </c>
      <c r="U189" s="46"/>
      <c r="V189" s="47"/>
      <c r="W189" s="48" t="e">
        <f t="shared" si="53"/>
        <v>#VALUE!</v>
      </c>
      <c r="X189" s="49"/>
      <c r="Y189" s="44" t="e">
        <f>INDEX(VISITORS[INSECT ORDER], MATCH(X189,VISITORS[NAME USED],0))</f>
        <v>#N/A</v>
      </c>
      <c r="Z189" s="44" t="e">
        <f t="shared" si="54"/>
        <v>#N/A</v>
      </c>
      <c r="AA189" s="50" t="e">
        <f>IF(SUM(#REF!,#REF!,#REF!,#REF!,#REF!,#REF!)=S189,,"")</f>
        <v>#REF!</v>
      </c>
      <c r="AB189" s="51" t="str">
        <f t="shared" si="55"/>
        <v/>
      </c>
      <c r="AC189" s="51"/>
      <c r="AD189" s="51"/>
      <c r="AE189" s="51"/>
      <c r="AF189" s="51"/>
      <c r="AG189" s="51"/>
      <c r="AH189" s="51"/>
      <c r="AI189" s="52"/>
      <c r="AJ189" s="52"/>
      <c r="AK189" s="52"/>
      <c r="AL189" s="53"/>
      <c r="AM189" s="54"/>
      <c r="AN189" s="55" t="str">
        <f>IF(P189=1,0,"")</f>
        <v/>
      </c>
      <c r="AO189" s="56" t="str">
        <f>IF(AN189=1,AB189,"")</f>
        <v/>
      </c>
      <c r="AP189" s="55" t="str">
        <f>IF(P189=1,0,"")</f>
        <v/>
      </c>
      <c r="AQ189" s="56" t="str">
        <f>IF(AP189=1,AB189,"")</f>
        <v/>
      </c>
    </row>
    <row r="190" spans="1:43" s="3" customFormat="1" x14ac:dyDescent="0.25">
      <c r="A190" s="67">
        <f t="shared" si="45"/>
        <v>2022</v>
      </c>
      <c r="B190" s="67" t="str">
        <f t="shared" si="46"/>
        <v>May</v>
      </c>
      <c r="C190" s="68">
        <f t="shared" si="56"/>
        <v>22</v>
      </c>
      <c r="D190" s="69">
        <f t="shared" si="47"/>
        <v>12</v>
      </c>
      <c r="E190" s="70">
        <f t="shared" si="48"/>
        <v>2</v>
      </c>
      <c r="F190" s="74"/>
      <c r="G190" s="77"/>
      <c r="H190" s="63" t="e">
        <f t="shared" si="57"/>
        <v>#VALUE!</v>
      </c>
      <c r="I190" s="64">
        <f t="shared" si="61"/>
        <v>1</v>
      </c>
      <c r="J190" s="71" t="str">
        <f t="shared" si="61"/>
        <v xml:space="preserve">Tolpis </v>
      </c>
      <c r="K190" s="71" t="str">
        <f t="shared" si="61"/>
        <v>umbellata</v>
      </c>
      <c r="L190" s="72">
        <f t="shared" si="61"/>
        <v>1</v>
      </c>
      <c r="M190" s="72">
        <f t="shared" si="61"/>
        <v>0</v>
      </c>
      <c r="N190" s="66">
        <f t="shared" si="61"/>
        <v>1</v>
      </c>
      <c r="O190" s="41"/>
      <c r="P190" s="42" t="str">
        <f t="shared" si="49"/>
        <v/>
      </c>
      <c r="Q190" s="43" t="str">
        <f t="shared" si="50"/>
        <v/>
      </c>
      <c r="R190" s="44" t="e">
        <f t="shared" si="51"/>
        <v>#VALUE!</v>
      </c>
      <c r="S190" s="45" t="e">
        <f t="shared" si="44"/>
        <v>#VALUE!</v>
      </c>
      <c r="T190" s="44" t="str">
        <f t="shared" si="52"/>
        <v/>
      </c>
      <c r="U190" s="46"/>
      <c r="V190" s="47"/>
      <c r="W190" s="48" t="e">
        <f t="shared" si="53"/>
        <v>#VALUE!</v>
      </c>
      <c r="X190" s="49"/>
      <c r="Y190" s="44" t="e">
        <f>INDEX(VISITORS[INSECT ORDER], MATCH(X190,VISITORS[NAME USED],0))</f>
        <v>#N/A</v>
      </c>
      <c r="Z190" s="44" t="e">
        <f t="shared" si="54"/>
        <v>#N/A</v>
      </c>
      <c r="AA190" s="50" t="e">
        <f>IF(SUM(#REF!,#REF!,#REF!,#REF!,#REF!,#REF!)=S190,,"")</f>
        <v>#REF!</v>
      </c>
      <c r="AB190" s="51" t="str">
        <f t="shared" si="55"/>
        <v/>
      </c>
      <c r="AC190" s="51"/>
      <c r="AD190" s="51"/>
      <c r="AE190" s="51"/>
      <c r="AF190" s="51"/>
      <c r="AG190" s="51"/>
      <c r="AH190" s="51"/>
      <c r="AI190" s="52"/>
      <c r="AJ190" s="52"/>
      <c r="AK190" s="52"/>
      <c r="AL190" s="53"/>
      <c r="AM190" s="54"/>
      <c r="AN190" s="55" t="str">
        <f>IF(P190=1,0,"")</f>
        <v/>
      </c>
      <c r="AO190" s="56" t="str">
        <f>IF(AN190=1,AB190,"")</f>
        <v/>
      </c>
      <c r="AP190" s="55" t="str">
        <f>IF(P190=1,0,"")</f>
        <v/>
      </c>
      <c r="AQ190" s="56" t="str">
        <f>IF(AP190=1,AB190,"")</f>
        <v/>
      </c>
    </row>
    <row r="191" spans="1:43" s="3" customFormat="1" x14ac:dyDescent="0.25">
      <c r="A191" s="67">
        <f t="shared" si="45"/>
        <v>2022</v>
      </c>
      <c r="B191" s="67" t="str">
        <f t="shared" si="46"/>
        <v>May</v>
      </c>
      <c r="C191" s="68">
        <f t="shared" si="56"/>
        <v>22</v>
      </c>
      <c r="D191" s="69">
        <f t="shared" si="47"/>
        <v>12</v>
      </c>
      <c r="E191" s="70">
        <f t="shared" si="48"/>
        <v>3</v>
      </c>
      <c r="F191" s="74"/>
      <c r="G191" s="77"/>
      <c r="H191" s="63" t="e">
        <f t="shared" si="57"/>
        <v>#VALUE!</v>
      </c>
      <c r="I191" s="64">
        <f t="shared" si="61"/>
        <v>1</v>
      </c>
      <c r="J191" s="71" t="str">
        <f t="shared" si="61"/>
        <v xml:space="preserve">Tolpis </v>
      </c>
      <c r="K191" s="71" t="str">
        <f t="shared" si="61"/>
        <v>umbellata</v>
      </c>
      <c r="L191" s="72">
        <f t="shared" si="61"/>
        <v>1</v>
      </c>
      <c r="M191" s="72">
        <f t="shared" si="61"/>
        <v>0</v>
      </c>
      <c r="N191" s="66">
        <f t="shared" si="61"/>
        <v>1</v>
      </c>
      <c r="O191" s="41"/>
      <c r="P191" s="42" t="str">
        <f t="shared" si="49"/>
        <v/>
      </c>
      <c r="Q191" s="43" t="str">
        <f t="shared" si="50"/>
        <v/>
      </c>
      <c r="R191" s="44" t="e">
        <f t="shared" si="51"/>
        <v>#VALUE!</v>
      </c>
      <c r="S191" s="45" t="e">
        <f t="shared" si="44"/>
        <v>#VALUE!</v>
      </c>
      <c r="T191" s="44" t="str">
        <f t="shared" si="52"/>
        <v/>
      </c>
      <c r="U191" s="46"/>
      <c r="V191" s="47"/>
      <c r="W191" s="48" t="e">
        <f t="shared" si="53"/>
        <v>#VALUE!</v>
      </c>
      <c r="X191" s="49"/>
      <c r="Y191" s="44" t="e">
        <f>INDEX(VISITORS[INSECT ORDER], MATCH(X191,VISITORS[NAME USED],0))</f>
        <v>#N/A</v>
      </c>
      <c r="Z191" s="44" t="e">
        <f t="shared" si="54"/>
        <v>#N/A</v>
      </c>
      <c r="AA191" s="50" t="e">
        <f>IF(SUM(#REF!,#REF!,#REF!,#REF!,#REF!,#REF!)=S191,,"")</f>
        <v>#REF!</v>
      </c>
      <c r="AB191" s="51" t="str">
        <f t="shared" si="55"/>
        <v/>
      </c>
      <c r="AC191" s="51"/>
      <c r="AD191" s="51"/>
      <c r="AE191" s="51"/>
      <c r="AF191" s="51"/>
      <c r="AG191" s="51"/>
      <c r="AH191" s="51"/>
      <c r="AI191" s="52"/>
      <c r="AJ191" s="52"/>
      <c r="AK191" s="52"/>
      <c r="AL191" s="53"/>
      <c r="AM191" s="54"/>
      <c r="AN191" s="55" t="str">
        <f>IF(P191=1,0,"")</f>
        <v/>
      </c>
      <c r="AO191" s="56" t="str">
        <f>IF(AN191=1,AB191,"")</f>
        <v/>
      </c>
      <c r="AP191" s="55" t="str">
        <f>IF(P191=1,0,"")</f>
        <v/>
      </c>
      <c r="AQ191" s="56" t="str">
        <f>IF(AP191=1,AB191,"")</f>
        <v/>
      </c>
    </row>
    <row r="192" spans="1:43" s="3" customFormat="1" x14ac:dyDescent="0.25">
      <c r="A192" s="67">
        <f t="shared" si="45"/>
        <v>2022</v>
      </c>
      <c r="B192" s="67" t="str">
        <f t="shared" si="46"/>
        <v>May</v>
      </c>
      <c r="C192" s="68">
        <f t="shared" si="56"/>
        <v>22</v>
      </c>
      <c r="D192" s="69">
        <f t="shared" si="47"/>
        <v>12</v>
      </c>
      <c r="E192" s="70">
        <f t="shared" si="48"/>
        <v>4</v>
      </c>
      <c r="F192" s="74"/>
      <c r="G192" s="77"/>
      <c r="H192" s="63" t="e">
        <f t="shared" si="57"/>
        <v>#VALUE!</v>
      </c>
      <c r="I192" s="64">
        <f t="shared" si="61"/>
        <v>1</v>
      </c>
      <c r="J192" s="71" t="str">
        <f t="shared" si="61"/>
        <v xml:space="preserve">Tolpis </v>
      </c>
      <c r="K192" s="71" t="str">
        <f t="shared" si="61"/>
        <v>umbellata</v>
      </c>
      <c r="L192" s="72">
        <f t="shared" si="61"/>
        <v>1</v>
      </c>
      <c r="M192" s="72">
        <f t="shared" si="61"/>
        <v>0</v>
      </c>
      <c r="N192" s="66">
        <f t="shared" si="61"/>
        <v>1</v>
      </c>
      <c r="O192" s="41"/>
      <c r="P192" s="42" t="str">
        <f t="shared" si="49"/>
        <v/>
      </c>
      <c r="Q192" s="43" t="str">
        <f t="shared" si="50"/>
        <v/>
      </c>
      <c r="R192" s="44" t="e">
        <f t="shared" si="51"/>
        <v>#VALUE!</v>
      </c>
      <c r="S192" s="45" t="e">
        <f t="shared" si="44"/>
        <v>#VALUE!</v>
      </c>
      <c r="T192" s="44" t="str">
        <f t="shared" si="52"/>
        <v/>
      </c>
      <c r="U192" s="46"/>
      <c r="V192" s="47"/>
      <c r="W192" s="48" t="e">
        <f t="shared" si="53"/>
        <v>#VALUE!</v>
      </c>
      <c r="X192" s="49"/>
      <c r="Y192" s="44" t="e">
        <f>INDEX(VISITORS[INSECT ORDER], MATCH(X192,VISITORS[NAME USED],0))</f>
        <v>#N/A</v>
      </c>
      <c r="Z192" s="44" t="e">
        <f t="shared" si="54"/>
        <v>#N/A</v>
      </c>
      <c r="AA192" s="50" t="e">
        <f>IF(SUM(#REF!,#REF!,#REF!,#REF!,#REF!,#REF!)=S192,,"")</f>
        <v>#REF!</v>
      </c>
      <c r="AB192" s="51" t="str">
        <f t="shared" si="55"/>
        <v/>
      </c>
      <c r="AC192" s="51"/>
      <c r="AD192" s="51"/>
      <c r="AE192" s="51"/>
      <c r="AF192" s="51"/>
      <c r="AG192" s="51"/>
      <c r="AH192" s="51"/>
      <c r="AI192" s="52"/>
      <c r="AJ192" s="52"/>
      <c r="AK192" s="52"/>
      <c r="AL192" s="53"/>
      <c r="AM192" s="54"/>
      <c r="AN192" s="55" t="str">
        <f>IF(P192=1,0,"")</f>
        <v/>
      </c>
      <c r="AO192" s="56" t="str">
        <f>IF(AN192=1,AB192,"")</f>
        <v/>
      </c>
      <c r="AP192" s="55" t="str">
        <f>IF(P192=1,0,"")</f>
        <v/>
      </c>
      <c r="AQ192" s="56" t="str">
        <f>IF(AP192=1,AB192,"")</f>
        <v/>
      </c>
    </row>
    <row r="193" spans="1:43" s="3" customFormat="1" x14ac:dyDescent="0.25">
      <c r="A193" s="67">
        <f t="shared" si="45"/>
        <v>2022</v>
      </c>
      <c r="B193" s="67" t="str">
        <f t="shared" si="46"/>
        <v>May</v>
      </c>
      <c r="C193" s="68">
        <f t="shared" si="56"/>
        <v>22</v>
      </c>
      <c r="D193" s="69">
        <f t="shared" si="47"/>
        <v>12</v>
      </c>
      <c r="E193" s="70">
        <f t="shared" si="48"/>
        <v>5</v>
      </c>
      <c r="F193" s="74"/>
      <c r="G193" s="77"/>
      <c r="H193" s="63" t="e">
        <f t="shared" si="57"/>
        <v>#VALUE!</v>
      </c>
      <c r="I193" s="64">
        <f t="shared" si="61"/>
        <v>1</v>
      </c>
      <c r="J193" s="71" t="str">
        <f t="shared" si="61"/>
        <v xml:space="preserve">Tolpis </v>
      </c>
      <c r="K193" s="71" t="str">
        <f t="shared" si="61"/>
        <v>umbellata</v>
      </c>
      <c r="L193" s="72">
        <f t="shared" si="61"/>
        <v>1</v>
      </c>
      <c r="M193" s="72">
        <f t="shared" si="61"/>
        <v>0</v>
      </c>
      <c r="N193" s="66">
        <f t="shared" si="61"/>
        <v>1</v>
      </c>
      <c r="O193" s="41"/>
      <c r="P193" s="42" t="str">
        <f t="shared" si="49"/>
        <v/>
      </c>
      <c r="Q193" s="43" t="str">
        <f t="shared" si="50"/>
        <v/>
      </c>
      <c r="R193" s="44" t="e">
        <f t="shared" si="51"/>
        <v>#VALUE!</v>
      </c>
      <c r="S193" s="45" t="e">
        <f t="shared" si="44"/>
        <v>#VALUE!</v>
      </c>
      <c r="T193" s="44" t="str">
        <f t="shared" si="52"/>
        <v/>
      </c>
      <c r="U193" s="46"/>
      <c r="V193" s="47"/>
      <c r="W193" s="48" t="e">
        <f t="shared" si="53"/>
        <v>#VALUE!</v>
      </c>
      <c r="X193" s="49"/>
      <c r="Y193" s="44" t="e">
        <f>INDEX(VISITORS[INSECT ORDER], MATCH(X193,VISITORS[NAME USED],0))</f>
        <v>#N/A</v>
      </c>
      <c r="Z193" s="44" t="e">
        <f t="shared" si="54"/>
        <v>#N/A</v>
      </c>
      <c r="AA193" s="50" t="e">
        <f>IF(SUM(#REF!,#REF!,#REF!,#REF!,#REF!,#REF!)=S193,,"")</f>
        <v>#REF!</v>
      </c>
      <c r="AB193" s="51" t="str">
        <f t="shared" si="55"/>
        <v/>
      </c>
      <c r="AC193" s="51"/>
      <c r="AD193" s="51"/>
      <c r="AE193" s="51"/>
      <c r="AF193" s="51"/>
      <c r="AG193" s="51"/>
      <c r="AH193" s="51"/>
      <c r="AI193" s="52"/>
      <c r="AJ193" s="52"/>
      <c r="AK193" s="52"/>
      <c r="AL193" s="53"/>
      <c r="AM193" s="54"/>
      <c r="AN193" s="55" t="str">
        <f>IF(P193=1,0,"")</f>
        <v/>
      </c>
      <c r="AO193" s="56" t="str">
        <f>IF(AN193=1,AB193,"")</f>
        <v/>
      </c>
      <c r="AP193" s="55" t="str">
        <f>IF(P193=1,0,"")</f>
        <v/>
      </c>
      <c r="AQ193" s="56" t="str">
        <f>IF(AP193=1,AB193,"")</f>
        <v/>
      </c>
    </row>
    <row r="194" spans="1:43" s="3" customFormat="1" x14ac:dyDescent="0.25">
      <c r="A194" s="67">
        <f t="shared" si="45"/>
        <v>2022</v>
      </c>
      <c r="B194" s="67" t="str">
        <f t="shared" si="46"/>
        <v>May</v>
      </c>
      <c r="C194" s="68">
        <f t="shared" si="56"/>
        <v>22</v>
      </c>
      <c r="D194" s="69">
        <f t="shared" si="47"/>
        <v>12</v>
      </c>
      <c r="E194" s="70">
        <f t="shared" si="48"/>
        <v>6</v>
      </c>
      <c r="F194" s="74"/>
      <c r="G194" s="77"/>
      <c r="H194" s="63" t="e">
        <f t="shared" si="57"/>
        <v>#VALUE!</v>
      </c>
      <c r="I194" s="64">
        <f t="shared" si="61"/>
        <v>1</v>
      </c>
      <c r="J194" s="71" t="str">
        <f t="shared" si="61"/>
        <v xml:space="preserve">Tolpis </v>
      </c>
      <c r="K194" s="71" t="str">
        <f t="shared" si="61"/>
        <v>umbellata</v>
      </c>
      <c r="L194" s="72">
        <f t="shared" si="61"/>
        <v>1</v>
      </c>
      <c r="M194" s="72">
        <f t="shared" si="61"/>
        <v>0</v>
      </c>
      <c r="N194" s="66">
        <f t="shared" si="61"/>
        <v>1</v>
      </c>
      <c r="O194" s="41"/>
      <c r="P194" s="42" t="str">
        <f t="shared" si="49"/>
        <v/>
      </c>
      <c r="Q194" s="43" t="str">
        <f t="shared" si="50"/>
        <v/>
      </c>
      <c r="R194" s="44" t="e">
        <f t="shared" si="51"/>
        <v>#VALUE!</v>
      </c>
      <c r="S194" s="45" t="e">
        <f t="shared" si="44"/>
        <v>#VALUE!</v>
      </c>
      <c r="T194" s="44" t="str">
        <f t="shared" si="52"/>
        <v/>
      </c>
      <c r="U194" s="46"/>
      <c r="V194" s="47"/>
      <c r="W194" s="48" t="e">
        <f t="shared" si="53"/>
        <v>#VALUE!</v>
      </c>
      <c r="X194" s="49"/>
      <c r="Y194" s="44" t="e">
        <f>INDEX(VISITORS[INSECT ORDER], MATCH(X194,VISITORS[NAME USED],0))</f>
        <v>#N/A</v>
      </c>
      <c r="Z194" s="44" t="e">
        <f t="shared" si="54"/>
        <v>#N/A</v>
      </c>
      <c r="AA194" s="50" t="e">
        <f>IF(SUM(#REF!,#REF!,#REF!,#REF!,#REF!,#REF!)=S194,,"")</f>
        <v>#REF!</v>
      </c>
      <c r="AB194" s="51" t="str">
        <f t="shared" si="55"/>
        <v/>
      </c>
      <c r="AC194" s="51"/>
      <c r="AD194" s="51"/>
      <c r="AE194" s="51"/>
      <c r="AF194" s="51"/>
      <c r="AG194" s="51"/>
      <c r="AH194" s="51"/>
      <c r="AI194" s="52"/>
      <c r="AJ194" s="52"/>
      <c r="AK194" s="52"/>
      <c r="AL194" s="53"/>
      <c r="AM194" s="54"/>
      <c r="AN194" s="55" t="str">
        <f>IF(P194=1,0,"")</f>
        <v/>
      </c>
      <c r="AO194" s="56" t="str">
        <f>IF(AN194=1,AB194,"")</f>
        <v/>
      </c>
      <c r="AP194" s="55" t="str">
        <f>IF(P194=1,0,"")</f>
        <v/>
      </c>
      <c r="AQ194" s="56" t="str">
        <f>IF(AP194=1,AB194,"")</f>
        <v/>
      </c>
    </row>
    <row r="195" spans="1:43" s="3" customFormat="1" x14ac:dyDescent="0.25">
      <c r="A195" s="67">
        <f t="shared" si="45"/>
        <v>2022</v>
      </c>
      <c r="B195" s="67" t="str">
        <f t="shared" si="46"/>
        <v>May</v>
      </c>
      <c r="C195" s="68">
        <f t="shared" si="56"/>
        <v>22</v>
      </c>
      <c r="D195" s="69">
        <f t="shared" si="47"/>
        <v>12</v>
      </c>
      <c r="E195" s="70">
        <f t="shared" si="48"/>
        <v>7</v>
      </c>
      <c r="F195" s="74"/>
      <c r="G195" s="77"/>
      <c r="H195" s="63" t="e">
        <f t="shared" si="57"/>
        <v>#VALUE!</v>
      </c>
      <c r="I195" s="64">
        <f t="shared" si="61"/>
        <v>1</v>
      </c>
      <c r="J195" s="71" t="str">
        <f t="shared" si="61"/>
        <v xml:space="preserve">Tolpis </v>
      </c>
      <c r="K195" s="71" t="str">
        <f t="shared" si="61"/>
        <v>umbellata</v>
      </c>
      <c r="L195" s="72">
        <f t="shared" si="61"/>
        <v>1</v>
      </c>
      <c r="M195" s="72">
        <f t="shared" si="61"/>
        <v>0</v>
      </c>
      <c r="N195" s="66">
        <f t="shared" si="61"/>
        <v>1</v>
      </c>
      <c r="O195" s="41"/>
      <c r="P195" s="42" t="str">
        <f t="shared" si="49"/>
        <v/>
      </c>
      <c r="Q195" s="43" t="str">
        <f t="shared" si="50"/>
        <v/>
      </c>
      <c r="R195" s="44" t="e">
        <f t="shared" si="51"/>
        <v>#VALUE!</v>
      </c>
      <c r="S195" s="45" t="e">
        <f t="shared" ref="S195:S258" si="62">IF(T195&lt;D195, (T195*3600+U195*60+V195)+((23*3600+59*60+60)-(D195*3600+E195*60+LEFT(F195,2))), (T195*3600+U195*60+V195)-(D195*3600+E195*60+LEFT(F195,2)))</f>
        <v>#VALUE!</v>
      </c>
      <c r="T195" s="44" t="str">
        <f t="shared" si="52"/>
        <v/>
      </c>
      <c r="U195" s="46"/>
      <c r="V195" s="47"/>
      <c r="W195" s="48" t="e">
        <f t="shared" si="53"/>
        <v>#VALUE!</v>
      </c>
      <c r="X195" s="49"/>
      <c r="Y195" s="44" t="e">
        <f>INDEX(VISITORS[INSECT ORDER], MATCH(X195,VISITORS[NAME USED],0))</f>
        <v>#N/A</v>
      </c>
      <c r="Z195" s="44" t="e">
        <f t="shared" si="54"/>
        <v>#N/A</v>
      </c>
      <c r="AA195" s="50" t="e">
        <f>IF(SUM(#REF!,#REF!,#REF!,#REF!,#REF!,#REF!)=S195,,"")</f>
        <v>#REF!</v>
      </c>
      <c r="AB195" s="51" t="str">
        <f t="shared" si="55"/>
        <v/>
      </c>
      <c r="AC195" s="51"/>
      <c r="AD195" s="51"/>
      <c r="AE195" s="51"/>
      <c r="AF195" s="51"/>
      <c r="AG195" s="51"/>
      <c r="AH195" s="51"/>
      <c r="AI195" s="52"/>
      <c r="AJ195" s="52"/>
      <c r="AK195" s="52"/>
      <c r="AL195" s="53"/>
      <c r="AM195" s="54"/>
      <c r="AN195" s="55" t="str">
        <f>IF(P195=1,0,"")</f>
        <v/>
      </c>
      <c r="AO195" s="56" t="str">
        <f>IF(AN195=1,AB195,"")</f>
        <v/>
      </c>
      <c r="AP195" s="55" t="str">
        <f>IF(P195=1,0,"")</f>
        <v/>
      </c>
      <c r="AQ195" s="56" t="str">
        <f>IF(AP195=1,AB195,"")</f>
        <v/>
      </c>
    </row>
    <row r="196" spans="1:43" s="3" customFormat="1" x14ac:dyDescent="0.25">
      <c r="A196" s="67">
        <f t="shared" ref="A196:A259" si="63">A195</f>
        <v>2022</v>
      </c>
      <c r="B196" s="67" t="str">
        <f t="shared" ref="B196:B259" si="64">IF(C195-C196&gt;0, TEXT(DATE(2016,(MONTH(DATEVALUE(B195&amp;"1"))+1),1),"mmm"), B195)</f>
        <v>May</v>
      </c>
      <c r="C196" s="68">
        <f t="shared" si="56"/>
        <v>22</v>
      </c>
      <c r="D196" s="69">
        <f t="shared" ref="D196:D259" si="65">IF(IF(E195=59,D195+1,D195)=24,0,IF(E195=59,D195+1,D195))</f>
        <v>12</v>
      </c>
      <c r="E196" s="70">
        <f t="shared" ref="E196:E259" si="66">IF(E195&lt;59,E195+1,0)</f>
        <v>8</v>
      </c>
      <c r="F196" s="74"/>
      <c r="G196" s="77"/>
      <c r="H196" s="63" t="e">
        <f t="shared" si="57"/>
        <v>#VALUE!</v>
      </c>
      <c r="I196" s="64">
        <f t="shared" si="61"/>
        <v>1</v>
      </c>
      <c r="J196" s="71" t="str">
        <f t="shared" si="61"/>
        <v xml:space="preserve">Tolpis </v>
      </c>
      <c r="K196" s="71" t="str">
        <f t="shared" si="61"/>
        <v>umbellata</v>
      </c>
      <c r="L196" s="72">
        <f t="shared" si="61"/>
        <v>1</v>
      </c>
      <c r="M196" s="72">
        <f t="shared" si="61"/>
        <v>0</v>
      </c>
      <c r="N196" s="66">
        <f t="shared" si="61"/>
        <v>1</v>
      </c>
      <c r="O196" s="41"/>
      <c r="P196" s="42" t="str">
        <f t="shared" ref="P196:P259" si="67">IF(F196="","",1)</f>
        <v/>
      </c>
      <c r="Q196" s="43" t="str">
        <f t="shared" ref="Q196:Q259" si="68">TEXT(IF(P196=1,CONCATENATE($D196,":",$E196,":",(LEFT($F196,2))),""),"hh:mm:ss")</f>
        <v/>
      </c>
      <c r="R196" s="44" t="e">
        <f t="shared" ref="R196:R259" si="69">TEXT(Q196-TIME(0,RIGHT($H196,2),$G$9)+(Q196&gt;TIME(0,RIGHT($H196,2),$G$9)),"mm:ss")</f>
        <v>#VALUE!</v>
      </c>
      <c r="S196" s="45" t="e">
        <f t="shared" si="62"/>
        <v>#VALUE!</v>
      </c>
      <c r="T196" s="44" t="str">
        <f t="shared" ref="T196:T259" si="70">TEXT(IF(P196=1,D196,""),"00")</f>
        <v/>
      </c>
      <c r="U196" s="46"/>
      <c r="V196" s="47"/>
      <c r="W196" s="48" t="e">
        <f t="shared" ref="W196:W259" si="71">IF(O196=0,TEXT(TIME(T196,U196,V196)-TIME(D196,E196,RIGHT(F196,2))+TIME(0,LEFT(R196,2),RIGHT(R196,2)),"mm:ss"),TEXT(TIME(T196,U196,V196)-TIME(D196,E196,RIGHT(F196,2))+TIME(0,LEFT(R196,2),RIGHT(R196,2))-TIME(0,($G$10*O196),0),"mm:ss"))</f>
        <v>#VALUE!</v>
      </c>
      <c r="X196" s="49"/>
      <c r="Y196" s="44" t="e">
        <f>INDEX(VISITORS[INSECT ORDER], MATCH(X196,VISITORS[NAME USED],0))</f>
        <v>#N/A</v>
      </c>
      <c r="Z196" s="44" t="e">
        <f t="shared" ref="Z196:Z259" si="72">IF(Y196&lt;&gt;0,"NA","")</f>
        <v>#N/A</v>
      </c>
      <c r="AA196" s="50" t="e">
        <f>IF(SUM(#REF!,#REF!,#REF!,#REF!,#REF!,#REF!)=S196,,"")</f>
        <v>#REF!</v>
      </c>
      <c r="AB196" s="51" t="str">
        <f t="shared" ref="AB196:AB259" si="73">IF(P196=1,1,"")</f>
        <v/>
      </c>
      <c r="AC196" s="51"/>
      <c r="AD196" s="51"/>
      <c r="AE196" s="51"/>
      <c r="AF196" s="51"/>
      <c r="AG196" s="51"/>
      <c r="AH196" s="51"/>
      <c r="AI196" s="52"/>
      <c r="AJ196" s="52"/>
      <c r="AK196" s="52"/>
      <c r="AL196" s="53"/>
      <c r="AM196" s="54"/>
      <c r="AN196" s="55" t="str">
        <f>IF(P196=1,0,"")</f>
        <v/>
      </c>
      <c r="AO196" s="56" t="str">
        <f>IF(AN196=1,AB196,"")</f>
        <v/>
      </c>
      <c r="AP196" s="55" t="str">
        <f>IF(P196=1,0,"")</f>
        <v/>
      </c>
      <c r="AQ196" s="56" t="str">
        <f>IF(AP196=1,AB196,"")</f>
        <v/>
      </c>
    </row>
    <row r="197" spans="1:43" s="3" customFormat="1" x14ac:dyDescent="0.25">
      <c r="A197" s="67">
        <f t="shared" si="63"/>
        <v>2022</v>
      </c>
      <c r="B197" s="67" t="str">
        <f t="shared" si="64"/>
        <v>May</v>
      </c>
      <c r="C197" s="68">
        <f t="shared" ref="C197:C260" si="74">IF(AND(D197=0, E197=0), IF(TEXT(C196,"dd")=TEXT(EOMONTH(DATE(A196,MONTH(DATEVALUE(B196&amp;"1")),C196),0), "dd"), 1, C196+1), C196)</f>
        <v>22</v>
      </c>
      <c r="D197" s="69">
        <f t="shared" si="65"/>
        <v>12</v>
      </c>
      <c r="E197" s="70">
        <f t="shared" si="66"/>
        <v>9</v>
      </c>
      <c r="F197" s="74"/>
      <c r="G197" s="77"/>
      <c r="H197" s="63" t="e">
        <f t="shared" ref="H197:H260" si="75">IF(AND(OR(E196=$G$3,E196=$G$4,E196=$G$5,E196=$G$6,E196=$G$7,E196=$G$8),E196&lt;&gt;RIGHT(H196,2)),CONCATENATE(LEFT(J197,3),LEFT(K197,3),L197,"_",A197,TEXT(MONTH(DATEVALUE(B197&amp;"1")),"00"),TEXT(C197,"00"),"_",TEXT(D197,"00"),"_",TEXT(E196,"00")),IF(AND(OR(E197=$G$3,E197=$G$4,E197=$G$5,E197=$G$6,E197=$G$7,E197=$G$8),OR(F197="",F197&gt;$G$9-1)),CONCATENATE(LEFT(J197,3),LEFT(K197,3),L197,"_",A197,TEXT(MONTH(DATEVALUE(B197&amp;"1")),"00"),TEXT(C197,"00"),"_",TEXT(D197,"00"),"_",TEXT(E197,"00")),H196))</f>
        <v>#VALUE!</v>
      </c>
      <c r="I197" s="64">
        <f t="shared" ref="I197:N212" si="76">I196</f>
        <v>1</v>
      </c>
      <c r="J197" s="71" t="str">
        <f t="shared" si="76"/>
        <v xml:space="preserve">Tolpis </v>
      </c>
      <c r="K197" s="71" t="str">
        <f t="shared" si="76"/>
        <v>umbellata</v>
      </c>
      <c r="L197" s="72">
        <f t="shared" si="76"/>
        <v>1</v>
      </c>
      <c r="M197" s="72">
        <f t="shared" si="76"/>
        <v>0</v>
      </c>
      <c r="N197" s="66">
        <f t="shared" si="76"/>
        <v>1</v>
      </c>
      <c r="O197" s="41"/>
      <c r="P197" s="42" t="str">
        <f t="shared" si="67"/>
        <v/>
      </c>
      <c r="Q197" s="43" t="str">
        <f t="shared" si="68"/>
        <v/>
      </c>
      <c r="R197" s="44" t="e">
        <f t="shared" si="69"/>
        <v>#VALUE!</v>
      </c>
      <c r="S197" s="45" t="e">
        <f t="shared" si="62"/>
        <v>#VALUE!</v>
      </c>
      <c r="T197" s="44" t="str">
        <f t="shared" si="70"/>
        <v/>
      </c>
      <c r="U197" s="46"/>
      <c r="V197" s="47"/>
      <c r="W197" s="48" t="e">
        <f t="shared" si="71"/>
        <v>#VALUE!</v>
      </c>
      <c r="X197" s="49"/>
      <c r="Y197" s="44" t="e">
        <f>INDEX(VISITORS[INSECT ORDER], MATCH(X197,VISITORS[NAME USED],0))</f>
        <v>#N/A</v>
      </c>
      <c r="Z197" s="44" t="e">
        <f t="shared" si="72"/>
        <v>#N/A</v>
      </c>
      <c r="AA197" s="50" t="e">
        <f>IF(SUM(#REF!,#REF!,#REF!,#REF!,#REF!,#REF!)=S197,,"")</f>
        <v>#REF!</v>
      </c>
      <c r="AB197" s="51" t="str">
        <f t="shared" si="73"/>
        <v/>
      </c>
      <c r="AC197" s="51"/>
      <c r="AD197" s="51"/>
      <c r="AE197" s="51"/>
      <c r="AF197" s="51"/>
      <c r="AG197" s="51"/>
      <c r="AH197" s="51"/>
      <c r="AI197" s="52"/>
      <c r="AJ197" s="52"/>
      <c r="AK197" s="52"/>
      <c r="AL197" s="53"/>
      <c r="AM197" s="54"/>
      <c r="AN197" s="55" t="str">
        <f>IF(P197=1,0,"")</f>
        <v/>
      </c>
      <c r="AO197" s="56" t="str">
        <f>IF(AN197=1,AB197,"")</f>
        <v/>
      </c>
      <c r="AP197" s="55" t="str">
        <f>IF(P197=1,0,"")</f>
        <v/>
      </c>
      <c r="AQ197" s="56" t="str">
        <f>IF(AP197=1,AB197,"")</f>
        <v/>
      </c>
    </row>
    <row r="198" spans="1:43" s="3" customFormat="1" x14ac:dyDescent="0.25">
      <c r="A198" s="67">
        <f t="shared" si="63"/>
        <v>2022</v>
      </c>
      <c r="B198" s="67" t="str">
        <f t="shared" si="64"/>
        <v>May</v>
      </c>
      <c r="C198" s="68">
        <f t="shared" si="74"/>
        <v>22</v>
      </c>
      <c r="D198" s="69">
        <f t="shared" si="65"/>
        <v>12</v>
      </c>
      <c r="E198" s="70">
        <f t="shared" si="66"/>
        <v>10</v>
      </c>
      <c r="F198" s="74"/>
      <c r="G198" s="77"/>
      <c r="H198" s="63" t="e">
        <f t="shared" si="75"/>
        <v>#VALUE!</v>
      </c>
      <c r="I198" s="64">
        <f t="shared" si="76"/>
        <v>1</v>
      </c>
      <c r="J198" s="71" t="str">
        <f t="shared" si="76"/>
        <v xml:space="preserve">Tolpis </v>
      </c>
      <c r="K198" s="71" t="str">
        <f t="shared" si="76"/>
        <v>umbellata</v>
      </c>
      <c r="L198" s="72">
        <f t="shared" si="76"/>
        <v>1</v>
      </c>
      <c r="M198" s="72">
        <f t="shared" si="76"/>
        <v>0</v>
      </c>
      <c r="N198" s="66">
        <f t="shared" si="76"/>
        <v>1</v>
      </c>
      <c r="O198" s="41"/>
      <c r="P198" s="42" t="str">
        <f t="shared" si="67"/>
        <v/>
      </c>
      <c r="Q198" s="43" t="str">
        <f t="shared" si="68"/>
        <v/>
      </c>
      <c r="R198" s="44" t="e">
        <f t="shared" si="69"/>
        <v>#VALUE!</v>
      </c>
      <c r="S198" s="45" t="e">
        <f t="shared" si="62"/>
        <v>#VALUE!</v>
      </c>
      <c r="T198" s="44" t="str">
        <f t="shared" si="70"/>
        <v/>
      </c>
      <c r="U198" s="46"/>
      <c r="V198" s="47"/>
      <c r="W198" s="48" t="e">
        <f t="shared" si="71"/>
        <v>#VALUE!</v>
      </c>
      <c r="X198" s="49"/>
      <c r="Y198" s="44" t="e">
        <f>INDEX(VISITORS[INSECT ORDER], MATCH(X198,VISITORS[NAME USED],0))</f>
        <v>#N/A</v>
      </c>
      <c r="Z198" s="44" t="e">
        <f t="shared" si="72"/>
        <v>#N/A</v>
      </c>
      <c r="AA198" s="50" t="e">
        <f>IF(SUM(#REF!,#REF!,#REF!,#REF!,#REF!,#REF!)=S198,,"")</f>
        <v>#REF!</v>
      </c>
      <c r="AB198" s="51" t="str">
        <f t="shared" si="73"/>
        <v/>
      </c>
      <c r="AC198" s="51"/>
      <c r="AD198" s="51"/>
      <c r="AE198" s="51"/>
      <c r="AF198" s="51"/>
      <c r="AG198" s="51"/>
      <c r="AH198" s="51"/>
      <c r="AI198" s="52"/>
      <c r="AJ198" s="52"/>
      <c r="AK198" s="52"/>
      <c r="AL198" s="53"/>
      <c r="AM198" s="54"/>
      <c r="AN198" s="55" t="str">
        <f>IF(P198=1,0,"")</f>
        <v/>
      </c>
      <c r="AO198" s="56" t="str">
        <f>IF(AN198=1,AB198,"")</f>
        <v/>
      </c>
      <c r="AP198" s="55" t="str">
        <f>IF(P198=1,0,"")</f>
        <v/>
      </c>
      <c r="AQ198" s="56" t="str">
        <f>IF(AP198=1,AB198,"")</f>
        <v/>
      </c>
    </row>
    <row r="199" spans="1:43" s="3" customFormat="1" x14ac:dyDescent="0.25">
      <c r="A199" s="67">
        <f t="shared" si="63"/>
        <v>2022</v>
      </c>
      <c r="B199" s="67" t="str">
        <f t="shared" si="64"/>
        <v>May</v>
      </c>
      <c r="C199" s="68">
        <f t="shared" si="74"/>
        <v>22</v>
      </c>
      <c r="D199" s="69">
        <f t="shared" si="65"/>
        <v>12</v>
      </c>
      <c r="E199" s="70">
        <f t="shared" si="66"/>
        <v>11</v>
      </c>
      <c r="F199" s="74"/>
      <c r="G199" s="77"/>
      <c r="H199" s="63" t="e">
        <f t="shared" si="75"/>
        <v>#VALUE!</v>
      </c>
      <c r="I199" s="64">
        <f t="shared" si="76"/>
        <v>1</v>
      </c>
      <c r="J199" s="71" t="str">
        <f t="shared" si="76"/>
        <v xml:space="preserve">Tolpis </v>
      </c>
      <c r="K199" s="71" t="str">
        <f t="shared" si="76"/>
        <v>umbellata</v>
      </c>
      <c r="L199" s="72">
        <f t="shared" si="76"/>
        <v>1</v>
      </c>
      <c r="M199" s="72">
        <f t="shared" si="76"/>
        <v>0</v>
      </c>
      <c r="N199" s="66">
        <f t="shared" si="76"/>
        <v>1</v>
      </c>
      <c r="O199" s="41"/>
      <c r="P199" s="42" t="str">
        <f t="shared" si="67"/>
        <v/>
      </c>
      <c r="Q199" s="43" t="str">
        <f t="shared" si="68"/>
        <v/>
      </c>
      <c r="R199" s="44" t="e">
        <f t="shared" si="69"/>
        <v>#VALUE!</v>
      </c>
      <c r="S199" s="45" t="e">
        <f t="shared" si="62"/>
        <v>#VALUE!</v>
      </c>
      <c r="T199" s="44" t="str">
        <f t="shared" si="70"/>
        <v/>
      </c>
      <c r="U199" s="46"/>
      <c r="V199" s="47"/>
      <c r="W199" s="48" t="e">
        <f t="shared" si="71"/>
        <v>#VALUE!</v>
      </c>
      <c r="X199" s="49"/>
      <c r="Y199" s="44" t="e">
        <f>INDEX(VISITORS[INSECT ORDER], MATCH(X199,VISITORS[NAME USED],0))</f>
        <v>#N/A</v>
      </c>
      <c r="Z199" s="44" t="e">
        <f t="shared" si="72"/>
        <v>#N/A</v>
      </c>
      <c r="AA199" s="50" t="e">
        <f>IF(SUM(#REF!,#REF!,#REF!,#REF!,#REF!,#REF!)=S199,,"")</f>
        <v>#REF!</v>
      </c>
      <c r="AB199" s="51" t="str">
        <f t="shared" si="73"/>
        <v/>
      </c>
      <c r="AC199" s="51"/>
      <c r="AD199" s="51"/>
      <c r="AE199" s="51"/>
      <c r="AF199" s="51"/>
      <c r="AG199" s="51"/>
      <c r="AH199" s="51"/>
      <c r="AI199" s="52"/>
      <c r="AJ199" s="52"/>
      <c r="AK199" s="52"/>
      <c r="AL199" s="53"/>
      <c r="AM199" s="54"/>
      <c r="AN199" s="55" t="str">
        <f>IF(P199=1,0,"")</f>
        <v/>
      </c>
      <c r="AO199" s="56" t="str">
        <f>IF(AN199=1,AB199,"")</f>
        <v/>
      </c>
      <c r="AP199" s="55" t="str">
        <f>IF(P199=1,0,"")</f>
        <v/>
      </c>
      <c r="AQ199" s="56" t="str">
        <f>IF(AP199=1,AB199,"")</f>
        <v/>
      </c>
    </row>
    <row r="200" spans="1:43" s="3" customFormat="1" x14ac:dyDescent="0.25">
      <c r="A200" s="67">
        <f t="shared" si="63"/>
        <v>2022</v>
      </c>
      <c r="B200" s="67" t="str">
        <f t="shared" si="64"/>
        <v>May</v>
      </c>
      <c r="C200" s="68">
        <f t="shared" si="74"/>
        <v>22</v>
      </c>
      <c r="D200" s="69">
        <f t="shared" si="65"/>
        <v>12</v>
      </c>
      <c r="E200" s="70">
        <f t="shared" si="66"/>
        <v>12</v>
      </c>
      <c r="F200" s="74"/>
      <c r="G200" s="77"/>
      <c r="H200" s="63" t="e">
        <f t="shared" si="75"/>
        <v>#VALUE!</v>
      </c>
      <c r="I200" s="64">
        <f t="shared" si="76"/>
        <v>1</v>
      </c>
      <c r="J200" s="71" t="str">
        <f t="shared" si="76"/>
        <v xml:space="preserve">Tolpis </v>
      </c>
      <c r="K200" s="71" t="str">
        <f t="shared" si="76"/>
        <v>umbellata</v>
      </c>
      <c r="L200" s="72">
        <f t="shared" si="76"/>
        <v>1</v>
      </c>
      <c r="M200" s="72">
        <f t="shared" si="76"/>
        <v>0</v>
      </c>
      <c r="N200" s="66">
        <f t="shared" si="76"/>
        <v>1</v>
      </c>
      <c r="O200" s="41"/>
      <c r="P200" s="42" t="str">
        <f t="shared" si="67"/>
        <v/>
      </c>
      <c r="Q200" s="43" t="str">
        <f t="shared" si="68"/>
        <v/>
      </c>
      <c r="R200" s="44" t="e">
        <f t="shared" si="69"/>
        <v>#VALUE!</v>
      </c>
      <c r="S200" s="45" t="e">
        <f t="shared" si="62"/>
        <v>#VALUE!</v>
      </c>
      <c r="T200" s="44" t="str">
        <f t="shared" si="70"/>
        <v/>
      </c>
      <c r="U200" s="46"/>
      <c r="V200" s="47"/>
      <c r="W200" s="48" t="e">
        <f t="shared" si="71"/>
        <v>#VALUE!</v>
      </c>
      <c r="X200" s="49"/>
      <c r="Y200" s="44" t="e">
        <f>INDEX(VISITORS[INSECT ORDER], MATCH(X200,VISITORS[NAME USED],0))</f>
        <v>#N/A</v>
      </c>
      <c r="Z200" s="44" t="e">
        <f t="shared" si="72"/>
        <v>#N/A</v>
      </c>
      <c r="AA200" s="50" t="e">
        <f>IF(SUM(#REF!,#REF!,#REF!,#REF!,#REF!,#REF!)=S200,,"")</f>
        <v>#REF!</v>
      </c>
      <c r="AB200" s="51" t="str">
        <f t="shared" si="73"/>
        <v/>
      </c>
      <c r="AC200" s="51"/>
      <c r="AD200" s="51"/>
      <c r="AE200" s="51"/>
      <c r="AF200" s="51"/>
      <c r="AG200" s="51"/>
      <c r="AH200" s="51"/>
      <c r="AI200" s="52"/>
      <c r="AJ200" s="52"/>
      <c r="AK200" s="52"/>
      <c r="AL200" s="53"/>
      <c r="AM200" s="54"/>
      <c r="AN200" s="55" t="str">
        <f>IF(P200=1,0,"")</f>
        <v/>
      </c>
      <c r="AO200" s="56" t="str">
        <f>IF(AN200=1,AB200,"")</f>
        <v/>
      </c>
      <c r="AP200" s="55" t="str">
        <f>IF(P200=1,0,"")</f>
        <v/>
      </c>
      <c r="AQ200" s="56" t="str">
        <f>IF(AP200=1,AB200,"")</f>
        <v/>
      </c>
    </row>
    <row r="201" spans="1:43" s="3" customFormat="1" x14ac:dyDescent="0.25">
      <c r="A201" s="67">
        <f t="shared" si="63"/>
        <v>2022</v>
      </c>
      <c r="B201" s="67" t="str">
        <f t="shared" si="64"/>
        <v>May</v>
      </c>
      <c r="C201" s="68">
        <f t="shared" si="74"/>
        <v>22</v>
      </c>
      <c r="D201" s="69">
        <f t="shared" si="65"/>
        <v>12</v>
      </c>
      <c r="E201" s="70">
        <f t="shared" si="66"/>
        <v>13</v>
      </c>
      <c r="F201" s="74"/>
      <c r="G201" s="77"/>
      <c r="H201" s="63" t="e">
        <f t="shared" si="75"/>
        <v>#VALUE!</v>
      </c>
      <c r="I201" s="64">
        <f t="shared" si="76"/>
        <v>1</v>
      </c>
      <c r="J201" s="71" t="str">
        <f t="shared" si="76"/>
        <v xml:space="preserve">Tolpis </v>
      </c>
      <c r="K201" s="71" t="str">
        <f t="shared" si="76"/>
        <v>umbellata</v>
      </c>
      <c r="L201" s="72">
        <f t="shared" si="76"/>
        <v>1</v>
      </c>
      <c r="M201" s="72">
        <f t="shared" si="76"/>
        <v>0</v>
      </c>
      <c r="N201" s="66">
        <f t="shared" si="76"/>
        <v>1</v>
      </c>
      <c r="O201" s="41"/>
      <c r="P201" s="42" t="str">
        <f t="shared" si="67"/>
        <v/>
      </c>
      <c r="Q201" s="43" t="str">
        <f t="shared" si="68"/>
        <v/>
      </c>
      <c r="R201" s="44" t="e">
        <f t="shared" si="69"/>
        <v>#VALUE!</v>
      </c>
      <c r="S201" s="45" t="e">
        <f t="shared" si="62"/>
        <v>#VALUE!</v>
      </c>
      <c r="T201" s="44" t="str">
        <f t="shared" si="70"/>
        <v/>
      </c>
      <c r="U201" s="46"/>
      <c r="V201" s="47"/>
      <c r="W201" s="48" t="e">
        <f t="shared" si="71"/>
        <v>#VALUE!</v>
      </c>
      <c r="X201" s="49"/>
      <c r="Y201" s="44" t="e">
        <f>INDEX(VISITORS[INSECT ORDER], MATCH(X201,VISITORS[NAME USED],0))</f>
        <v>#N/A</v>
      </c>
      <c r="Z201" s="44" t="e">
        <f t="shared" si="72"/>
        <v>#N/A</v>
      </c>
      <c r="AA201" s="50" t="e">
        <f>IF(SUM(#REF!,#REF!,#REF!,#REF!,#REF!,#REF!)=S201,,"")</f>
        <v>#REF!</v>
      </c>
      <c r="AB201" s="51" t="str">
        <f t="shared" si="73"/>
        <v/>
      </c>
      <c r="AC201" s="51"/>
      <c r="AD201" s="51"/>
      <c r="AE201" s="51"/>
      <c r="AF201" s="51"/>
      <c r="AG201" s="51"/>
      <c r="AH201" s="51"/>
      <c r="AI201" s="52"/>
      <c r="AJ201" s="52"/>
      <c r="AK201" s="52"/>
      <c r="AL201" s="53"/>
      <c r="AM201" s="54"/>
      <c r="AN201" s="55" t="str">
        <f>IF(P201=1,0,"")</f>
        <v/>
      </c>
      <c r="AO201" s="56" t="str">
        <f>IF(AN201=1,AB201,"")</f>
        <v/>
      </c>
      <c r="AP201" s="55" t="str">
        <f>IF(P201=1,0,"")</f>
        <v/>
      </c>
      <c r="AQ201" s="56" t="str">
        <f>IF(AP201=1,AB201,"")</f>
        <v/>
      </c>
    </row>
    <row r="202" spans="1:43" s="3" customFormat="1" x14ac:dyDescent="0.25">
      <c r="A202" s="67">
        <f t="shared" si="63"/>
        <v>2022</v>
      </c>
      <c r="B202" s="67" t="str">
        <f t="shared" si="64"/>
        <v>May</v>
      </c>
      <c r="C202" s="68">
        <f t="shared" si="74"/>
        <v>22</v>
      </c>
      <c r="D202" s="69">
        <f t="shared" si="65"/>
        <v>12</v>
      </c>
      <c r="E202" s="70">
        <f t="shared" si="66"/>
        <v>14</v>
      </c>
      <c r="F202" s="74"/>
      <c r="G202" s="77"/>
      <c r="H202" s="63" t="e">
        <f t="shared" si="75"/>
        <v>#VALUE!</v>
      </c>
      <c r="I202" s="64">
        <f t="shared" si="76"/>
        <v>1</v>
      </c>
      <c r="J202" s="71" t="str">
        <f t="shared" si="76"/>
        <v xml:space="preserve">Tolpis </v>
      </c>
      <c r="K202" s="71" t="str">
        <f t="shared" si="76"/>
        <v>umbellata</v>
      </c>
      <c r="L202" s="72">
        <f t="shared" si="76"/>
        <v>1</v>
      </c>
      <c r="M202" s="72">
        <f t="shared" si="76"/>
        <v>0</v>
      </c>
      <c r="N202" s="66">
        <f t="shared" si="76"/>
        <v>1</v>
      </c>
      <c r="O202" s="41"/>
      <c r="P202" s="42" t="str">
        <f t="shared" si="67"/>
        <v/>
      </c>
      <c r="Q202" s="43" t="str">
        <f t="shared" si="68"/>
        <v/>
      </c>
      <c r="R202" s="44" t="e">
        <f t="shared" si="69"/>
        <v>#VALUE!</v>
      </c>
      <c r="S202" s="45" t="e">
        <f t="shared" si="62"/>
        <v>#VALUE!</v>
      </c>
      <c r="T202" s="44" t="str">
        <f t="shared" si="70"/>
        <v/>
      </c>
      <c r="U202" s="46"/>
      <c r="V202" s="47"/>
      <c r="W202" s="48" t="e">
        <f t="shared" si="71"/>
        <v>#VALUE!</v>
      </c>
      <c r="X202" s="49"/>
      <c r="Y202" s="44" t="e">
        <f>INDEX(VISITORS[INSECT ORDER], MATCH(X202,VISITORS[NAME USED],0))</f>
        <v>#N/A</v>
      </c>
      <c r="Z202" s="44" t="e">
        <f t="shared" si="72"/>
        <v>#N/A</v>
      </c>
      <c r="AA202" s="50" t="e">
        <f>IF(SUM(#REF!,#REF!,#REF!,#REF!,#REF!,#REF!)=S202,,"")</f>
        <v>#REF!</v>
      </c>
      <c r="AB202" s="51" t="str">
        <f t="shared" si="73"/>
        <v/>
      </c>
      <c r="AC202" s="51"/>
      <c r="AD202" s="51"/>
      <c r="AE202" s="51"/>
      <c r="AF202" s="51"/>
      <c r="AG202" s="51"/>
      <c r="AH202" s="51"/>
      <c r="AI202" s="52"/>
      <c r="AJ202" s="52"/>
      <c r="AK202" s="52"/>
      <c r="AL202" s="53"/>
      <c r="AM202" s="54"/>
      <c r="AN202" s="55" t="str">
        <f>IF(P202=1,0,"")</f>
        <v/>
      </c>
      <c r="AO202" s="56" t="str">
        <f>IF(AN202=1,AB202,"")</f>
        <v/>
      </c>
      <c r="AP202" s="55" t="str">
        <f>IF(P202=1,0,"")</f>
        <v/>
      </c>
      <c r="AQ202" s="56" t="str">
        <f>IF(AP202=1,AB202,"")</f>
        <v/>
      </c>
    </row>
    <row r="203" spans="1:43" s="3" customFormat="1" x14ac:dyDescent="0.25">
      <c r="A203" s="67">
        <f t="shared" si="63"/>
        <v>2022</v>
      </c>
      <c r="B203" s="67" t="str">
        <f t="shared" si="64"/>
        <v>May</v>
      </c>
      <c r="C203" s="68">
        <f t="shared" si="74"/>
        <v>22</v>
      </c>
      <c r="D203" s="69">
        <f t="shared" si="65"/>
        <v>12</v>
      </c>
      <c r="E203" s="70">
        <f t="shared" si="66"/>
        <v>15</v>
      </c>
      <c r="F203" s="74"/>
      <c r="G203" s="77"/>
      <c r="H203" s="63" t="e">
        <f t="shared" si="75"/>
        <v>#VALUE!</v>
      </c>
      <c r="I203" s="64">
        <f t="shared" si="76"/>
        <v>1</v>
      </c>
      <c r="J203" s="71" t="str">
        <f t="shared" si="76"/>
        <v xml:space="preserve">Tolpis </v>
      </c>
      <c r="K203" s="71" t="str">
        <f t="shared" si="76"/>
        <v>umbellata</v>
      </c>
      <c r="L203" s="72">
        <f t="shared" si="76"/>
        <v>1</v>
      </c>
      <c r="M203" s="72">
        <f t="shared" si="76"/>
        <v>0</v>
      </c>
      <c r="N203" s="66">
        <f t="shared" si="76"/>
        <v>1</v>
      </c>
      <c r="O203" s="41"/>
      <c r="P203" s="42" t="str">
        <f t="shared" si="67"/>
        <v/>
      </c>
      <c r="Q203" s="43" t="str">
        <f t="shared" si="68"/>
        <v/>
      </c>
      <c r="R203" s="44" t="e">
        <f t="shared" si="69"/>
        <v>#VALUE!</v>
      </c>
      <c r="S203" s="45" t="e">
        <f t="shared" si="62"/>
        <v>#VALUE!</v>
      </c>
      <c r="T203" s="44" t="str">
        <f t="shared" si="70"/>
        <v/>
      </c>
      <c r="U203" s="46"/>
      <c r="V203" s="47"/>
      <c r="W203" s="48" t="e">
        <f t="shared" si="71"/>
        <v>#VALUE!</v>
      </c>
      <c r="X203" s="49"/>
      <c r="Y203" s="44" t="e">
        <f>INDEX(VISITORS[INSECT ORDER], MATCH(X203,VISITORS[NAME USED],0))</f>
        <v>#N/A</v>
      </c>
      <c r="Z203" s="44" t="e">
        <f t="shared" si="72"/>
        <v>#N/A</v>
      </c>
      <c r="AA203" s="50" t="e">
        <f>IF(SUM(#REF!,#REF!,#REF!,#REF!,#REF!,#REF!)=S203,,"")</f>
        <v>#REF!</v>
      </c>
      <c r="AB203" s="51" t="str">
        <f t="shared" si="73"/>
        <v/>
      </c>
      <c r="AC203" s="51"/>
      <c r="AD203" s="51"/>
      <c r="AE203" s="51"/>
      <c r="AF203" s="51"/>
      <c r="AG203" s="51"/>
      <c r="AH203" s="51"/>
      <c r="AI203" s="52"/>
      <c r="AJ203" s="52"/>
      <c r="AK203" s="52"/>
      <c r="AL203" s="53"/>
      <c r="AM203" s="54"/>
      <c r="AN203" s="55" t="str">
        <f>IF(P203=1,0,"")</f>
        <v/>
      </c>
      <c r="AO203" s="56" t="str">
        <f>IF(AN203=1,AB203,"")</f>
        <v/>
      </c>
      <c r="AP203" s="55" t="str">
        <f>IF(P203=1,0,"")</f>
        <v/>
      </c>
      <c r="AQ203" s="56" t="str">
        <f>IF(AP203=1,AB203,"")</f>
        <v/>
      </c>
    </row>
    <row r="204" spans="1:43" s="3" customFormat="1" x14ac:dyDescent="0.25">
      <c r="A204" s="67">
        <f t="shared" si="63"/>
        <v>2022</v>
      </c>
      <c r="B204" s="67" t="str">
        <f t="shared" si="64"/>
        <v>May</v>
      </c>
      <c r="C204" s="68">
        <f t="shared" si="74"/>
        <v>22</v>
      </c>
      <c r="D204" s="69">
        <f t="shared" si="65"/>
        <v>12</v>
      </c>
      <c r="E204" s="70">
        <f t="shared" si="66"/>
        <v>16</v>
      </c>
      <c r="F204" s="74"/>
      <c r="G204" s="77"/>
      <c r="H204" s="63" t="e">
        <f t="shared" si="75"/>
        <v>#VALUE!</v>
      </c>
      <c r="I204" s="64">
        <f t="shared" si="76"/>
        <v>1</v>
      </c>
      <c r="J204" s="71" t="str">
        <f t="shared" si="76"/>
        <v xml:space="preserve">Tolpis </v>
      </c>
      <c r="K204" s="71" t="str">
        <f t="shared" si="76"/>
        <v>umbellata</v>
      </c>
      <c r="L204" s="72">
        <f t="shared" si="76"/>
        <v>1</v>
      </c>
      <c r="M204" s="72">
        <f t="shared" si="76"/>
        <v>0</v>
      </c>
      <c r="N204" s="66">
        <f t="shared" si="76"/>
        <v>1</v>
      </c>
      <c r="O204" s="41"/>
      <c r="P204" s="42" t="str">
        <f t="shared" si="67"/>
        <v/>
      </c>
      <c r="Q204" s="43" t="str">
        <f t="shared" si="68"/>
        <v/>
      </c>
      <c r="R204" s="44" t="e">
        <f t="shared" si="69"/>
        <v>#VALUE!</v>
      </c>
      <c r="S204" s="45" t="e">
        <f t="shared" si="62"/>
        <v>#VALUE!</v>
      </c>
      <c r="T204" s="44" t="str">
        <f t="shared" si="70"/>
        <v/>
      </c>
      <c r="U204" s="46"/>
      <c r="V204" s="47"/>
      <c r="W204" s="48" t="e">
        <f t="shared" si="71"/>
        <v>#VALUE!</v>
      </c>
      <c r="X204" s="49"/>
      <c r="Y204" s="44" t="e">
        <f>INDEX(VISITORS[INSECT ORDER], MATCH(X204,VISITORS[NAME USED],0))</f>
        <v>#N/A</v>
      </c>
      <c r="Z204" s="44" t="e">
        <f t="shared" si="72"/>
        <v>#N/A</v>
      </c>
      <c r="AA204" s="50" t="e">
        <f>IF(SUM(#REF!,#REF!,#REF!,#REF!,#REF!,#REF!)=S204,,"")</f>
        <v>#REF!</v>
      </c>
      <c r="AB204" s="51" t="str">
        <f t="shared" si="73"/>
        <v/>
      </c>
      <c r="AC204" s="51"/>
      <c r="AD204" s="51"/>
      <c r="AE204" s="51"/>
      <c r="AF204" s="51"/>
      <c r="AG204" s="51"/>
      <c r="AH204" s="51"/>
      <c r="AI204" s="52"/>
      <c r="AJ204" s="52"/>
      <c r="AK204" s="52"/>
      <c r="AL204" s="53"/>
      <c r="AM204" s="54"/>
      <c r="AN204" s="55" t="str">
        <f>IF(P204=1,0,"")</f>
        <v/>
      </c>
      <c r="AO204" s="56" t="str">
        <f>IF(AN204=1,AB204,"")</f>
        <v/>
      </c>
      <c r="AP204" s="55" t="str">
        <f>IF(P204=1,0,"")</f>
        <v/>
      </c>
      <c r="AQ204" s="56" t="str">
        <f>IF(AP204=1,AB204,"")</f>
        <v/>
      </c>
    </row>
    <row r="205" spans="1:43" s="3" customFormat="1" x14ac:dyDescent="0.25">
      <c r="A205" s="67">
        <f t="shared" si="63"/>
        <v>2022</v>
      </c>
      <c r="B205" s="67" t="str">
        <f t="shared" si="64"/>
        <v>May</v>
      </c>
      <c r="C205" s="68">
        <f t="shared" si="74"/>
        <v>22</v>
      </c>
      <c r="D205" s="69">
        <f t="shared" si="65"/>
        <v>12</v>
      </c>
      <c r="E205" s="70">
        <f t="shared" si="66"/>
        <v>17</v>
      </c>
      <c r="F205" s="74"/>
      <c r="G205" s="77"/>
      <c r="H205" s="63" t="e">
        <f t="shared" si="75"/>
        <v>#VALUE!</v>
      </c>
      <c r="I205" s="64">
        <f t="shared" si="76"/>
        <v>1</v>
      </c>
      <c r="J205" s="71" t="str">
        <f t="shared" si="76"/>
        <v xml:space="preserve">Tolpis </v>
      </c>
      <c r="K205" s="71" t="str">
        <f t="shared" si="76"/>
        <v>umbellata</v>
      </c>
      <c r="L205" s="72">
        <f t="shared" si="76"/>
        <v>1</v>
      </c>
      <c r="M205" s="72">
        <f t="shared" si="76"/>
        <v>0</v>
      </c>
      <c r="N205" s="66">
        <f t="shared" si="76"/>
        <v>1</v>
      </c>
      <c r="O205" s="41"/>
      <c r="P205" s="42" t="str">
        <f t="shared" si="67"/>
        <v/>
      </c>
      <c r="Q205" s="43" t="str">
        <f t="shared" si="68"/>
        <v/>
      </c>
      <c r="R205" s="44" t="e">
        <f t="shared" si="69"/>
        <v>#VALUE!</v>
      </c>
      <c r="S205" s="45" t="e">
        <f t="shared" si="62"/>
        <v>#VALUE!</v>
      </c>
      <c r="T205" s="44" t="str">
        <f t="shared" si="70"/>
        <v/>
      </c>
      <c r="U205" s="46"/>
      <c r="V205" s="47"/>
      <c r="W205" s="48" t="e">
        <f t="shared" si="71"/>
        <v>#VALUE!</v>
      </c>
      <c r="X205" s="49"/>
      <c r="Y205" s="44" t="e">
        <f>INDEX(VISITORS[INSECT ORDER], MATCH(X205,VISITORS[NAME USED],0))</f>
        <v>#N/A</v>
      </c>
      <c r="Z205" s="44" t="e">
        <f t="shared" si="72"/>
        <v>#N/A</v>
      </c>
      <c r="AA205" s="50" t="e">
        <f>IF(SUM(#REF!,#REF!,#REF!,#REF!,#REF!,#REF!)=S205,,"")</f>
        <v>#REF!</v>
      </c>
      <c r="AB205" s="51" t="str">
        <f t="shared" si="73"/>
        <v/>
      </c>
      <c r="AC205" s="51"/>
      <c r="AD205" s="51"/>
      <c r="AE205" s="51"/>
      <c r="AF205" s="51"/>
      <c r="AG205" s="51"/>
      <c r="AH205" s="51"/>
      <c r="AI205" s="52"/>
      <c r="AJ205" s="52"/>
      <c r="AK205" s="52"/>
      <c r="AL205" s="53"/>
      <c r="AM205" s="54"/>
      <c r="AN205" s="55" t="str">
        <f>IF(P205=1,0,"")</f>
        <v/>
      </c>
      <c r="AO205" s="56" t="str">
        <f>IF(AN205=1,AB205,"")</f>
        <v/>
      </c>
      <c r="AP205" s="55" t="str">
        <f>IF(P205=1,0,"")</f>
        <v/>
      </c>
      <c r="AQ205" s="56" t="str">
        <f>IF(AP205=1,AB205,"")</f>
        <v/>
      </c>
    </row>
    <row r="206" spans="1:43" s="3" customFormat="1" x14ac:dyDescent="0.25">
      <c r="A206" s="67">
        <f t="shared" si="63"/>
        <v>2022</v>
      </c>
      <c r="B206" s="67" t="str">
        <f t="shared" si="64"/>
        <v>May</v>
      </c>
      <c r="C206" s="68">
        <f t="shared" si="74"/>
        <v>22</v>
      </c>
      <c r="D206" s="69">
        <f t="shared" si="65"/>
        <v>12</v>
      </c>
      <c r="E206" s="70">
        <f t="shared" si="66"/>
        <v>18</v>
      </c>
      <c r="F206" s="74"/>
      <c r="G206" s="77"/>
      <c r="H206" s="63" t="e">
        <f t="shared" si="75"/>
        <v>#VALUE!</v>
      </c>
      <c r="I206" s="64">
        <f t="shared" si="76"/>
        <v>1</v>
      </c>
      <c r="J206" s="71" t="str">
        <f t="shared" si="76"/>
        <v xml:space="preserve">Tolpis </v>
      </c>
      <c r="K206" s="71" t="str">
        <f t="shared" si="76"/>
        <v>umbellata</v>
      </c>
      <c r="L206" s="72">
        <f t="shared" si="76"/>
        <v>1</v>
      </c>
      <c r="M206" s="72">
        <f t="shared" si="76"/>
        <v>0</v>
      </c>
      <c r="N206" s="66">
        <f t="shared" si="76"/>
        <v>1</v>
      </c>
      <c r="O206" s="41"/>
      <c r="P206" s="42" t="str">
        <f t="shared" si="67"/>
        <v/>
      </c>
      <c r="Q206" s="43" t="str">
        <f t="shared" si="68"/>
        <v/>
      </c>
      <c r="R206" s="44" t="e">
        <f t="shared" si="69"/>
        <v>#VALUE!</v>
      </c>
      <c r="S206" s="45" t="e">
        <f t="shared" si="62"/>
        <v>#VALUE!</v>
      </c>
      <c r="T206" s="44" t="str">
        <f t="shared" si="70"/>
        <v/>
      </c>
      <c r="U206" s="46"/>
      <c r="V206" s="47"/>
      <c r="W206" s="48" t="e">
        <f t="shared" si="71"/>
        <v>#VALUE!</v>
      </c>
      <c r="X206" s="49"/>
      <c r="Y206" s="44" t="e">
        <f>INDEX(VISITORS[INSECT ORDER], MATCH(X206,VISITORS[NAME USED],0))</f>
        <v>#N/A</v>
      </c>
      <c r="Z206" s="44" t="e">
        <f t="shared" si="72"/>
        <v>#N/A</v>
      </c>
      <c r="AA206" s="50" t="e">
        <f>IF(SUM(#REF!,#REF!,#REF!,#REF!,#REF!,#REF!)=S206,,"")</f>
        <v>#REF!</v>
      </c>
      <c r="AB206" s="51" t="str">
        <f t="shared" si="73"/>
        <v/>
      </c>
      <c r="AC206" s="51"/>
      <c r="AD206" s="51"/>
      <c r="AE206" s="51"/>
      <c r="AF206" s="51"/>
      <c r="AG206" s="51"/>
      <c r="AH206" s="51"/>
      <c r="AI206" s="52"/>
      <c r="AJ206" s="52"/>
      <c r="AK206" s="52"/>
      <c r="AL206" s="53"/>
      <c r="AM206" s="54"/>
      <c r="AN206" s="55" t="str">
        <f>IF(P206=1,0,"")</f>
        <v/>
      </c>
      <c r="AO206" s="56" t="str">
        <f>IF(AN206=1,AB206,"")</f>
        <v/>
      </c>
      <c r="AP206" s="55" t="str">
        <f>IF(P206=1,0,"")</f>
        <v/>
      </c>
      <c r="AQ206" s="56" t="str">
        <f>IF(AP206=1,AB206,"")</f>
        <v/>
      </c>
    </row>
    <row r="207" spans="1:43" s="3" customFormat="1" x14ac:dyDescent="0.25">
      <c r="A207" s="67">
        <f t="shared" si="63"/>
        <v>2022</v>
      </c>
      <c r="B207" s="67" t="str">
        <f t="shared" si="64"/>
        <v>May</v>
      </c>
      <c r="C207" s="68">
        <f t="shared" si="74"/>
        <v>22</v>
      </c>
      <c r="D207" s="69">
        <f t="shared" si="65"/>
        <v>12</v>
      </c>
      <c r="E207" s="70">
        <f t="shared" si="66"/>
        <v>19</v>
      </c>
      <c r="F207" s="74"/>
      <c r="G207" s="77"/>
      <c r="H207" s="63" t="e">
        <f t="shared" si="75"/>
        <v>#VALUE!</v>
      </c>
      <c r="I207" s="64">
        <f t="shared" si="76"/>
        <v>1</v>
      </c>
      <c r="J207" s="71" t="str">
        <f t="shared" si="76"/>
        <v xml:space="preserve">Tolpis </v>
      </c>
      <c r="K207" s="71" t="str">
        <f t="shared" si="76"/>
        <v>umbellata</v>
      </c>
      <c r="L207" s="72">
        <f t="shared" si="76"/>
        <v>1</v>
      </c>
      <c r="M207" s="72">
        <f t="shared" si="76"/>
        <v>0</v>
      </c>
      <c r="N207" s="66">
        <f t="shared" si="76"/>
        <v>1</v>
      </c>
      <c r="O207" s="41"/>
      <c r="P207" s="42" t="str">
        <f t="shared" si="67"/>
        <v/>
      </c>
      <c r="Q207" s="43" t="str">
        <f t="shared" si="68"/>
        <v/>
      </c>
      <c r="R207" s="44" t="e">
        <f t="shared" si="69"/>
        <v>#VALUE!</v>
      </c>
      <c r="S207" s="45" t="e">
        <f t="shared" si="62"/>
        <v>#VALUE!</v>
      </c>
      <c r="T207" s="44" t="str">
        <f t="shared" si="70"/>
        <v/>
      </c>
      <c r="U207" s="46"/>
      <c r="V207" s="47"/>
      <c r="W207" s="48" t="e">
        <f t="shared" si="71"/>
        <v>#VALUE!</v>
      </c>
      <c r="X207" s="49"/>
      <c r="Y207" s="44" t="e">
        <f>INDEX(VISITORS[INSECT ORDER], MATCH(X207,VISITORS[NAME USED],0))</f>
        <v>#N/A</v>
      </c>
      <c r="Z207" s="44" t="e">
        <f t="shared" si="72"/>
        <v>#N/A</v>
      </c>
      <c r="AA207" s="50" t="e">
        <f>IF(SUM(#REF!,#REF!,#REF!,#REF!,#REF!,#REF!)=S207,,"")</f>
        <v>#REF!</v>
      </c>
      <c r="AB207" s="51" t="str">
        <f t="shared" si="73"/>
        <v/>
      </c>
      <c r="AC207" s="51"/>
      <c r="AD207" s="51"/>
      <c r="AE207" s="51"/>
      <c r="AF207" s="51"/>
      <c r="AG207" s="51"/>
      <c r="AH207" s="51"/>
      <c r="AI207" s="52"/>
      <c r="AJ207" s="52"/>
      <c r="AK207" s="52"/>
      <c r="AL207" s="53"/>
      <c r="AM207" s="54"/>
      <c r="AN207" s="55" t="str">
        <f>IF(P207=1,0,"")</f>
        <v/>
      </c>
      <c r="AO207" s="56" t="str">
        <f>IF(AN207=1,AB207,"")</f>
        <v/>
      </c>
      <c r="AP207" s="55" t="str">
        <f>IF(P207=1,0,"")</f>
        <v/>
      </c>
      <c r="AQ207" s="56" t="str">
        <f>IF(AP207=1,AB207,"")</f>
        <v/>
      </c>
    </row>
    <row r="208" spans="1:43" s="3" customFormat="1" x14ac:dyDescent="0.25">
      <c r="A208" s="67">
        <f t="shared" si="63"/>
        <v>2022</v>
      </c>
      <c r="B208" s="67" t="str">
        <f t="shared" si="64"/>
        <v>May</v>
      </c>
      <c r="C208" s="68">
        <f t="shared" si="74"/>
        <v>22</v>
      </c>
      <c r="D208" s="69">
        <f t="shared" si="65"/>
        <v>12</v>
      </c>
      <c r="E208" s="70">
        <f t="shared" si="66"/>
        <v>20</v>
      </c>
      <c r="F208" s="74"/>
      <c r="G208" s="77"/>
      <c r="H208" s="63" t="e">
        <f t="shared" si="75"/>
        <v>#VALUE!</v>
      </c>
      <c r="I208" s="64">
        <f t="shared" si="76"/>
        <v>1</v>
      </c>
      <c r="J208" s="71" t="str">
        <f t="shared" si="76"/>
        <v xml:space="preserve">Tolpis </v>
      </c>
      <c r="K208" s="71" t="str">
        <f t="shared" si="76"/>
        <v>umbellata</v>
      </c>
      <c r="L208" s="72">
        <f t="shared" si="76"/>
        <v>1</v>
      </c>
      <c r="M208" s="72">
        <f t="shared" si="76"/>
        <v>0</v>
      </c>
      <c r="N208" s="66">
        <f t="shared" si="76"/>
        <v>1</v>
      </c>
      <c r="O208" s="41"/>
      <c r="P208" s="42" t="str">
        <f t="shared" si="67"/>
        <v/>
      </c>
      <c r="Q208" s="43" t="str">
        <f t="shared" si="68"/>
        <v/>
      </c>
      <c r="R208" s="44" t="e">
        <f t="shared" si="69"/>
        <v>#VALUE!</v>
      </c>
      <c r="S208" s="45" t="e">
        <f t="shared" si="62"/>
        <v>#VALUE!</v>
      </c>
      <c r="T208" s="44" t="str">
        <f t="shared" si="70"/>
        <v/>
      </c>
      <c r="U208" s="46"/>
      <c r="V208" s="47"/>
      <c r="W208" s="48" t="e">
        <f t="shared" si="71"/>
        <v>#VALUE!</v>
      </c>
      <c r="X208" s="49"/>
      <c r="Y208" s="44" t="e">
        <f>INDEX(VISITORS[INSECT ORDER], MATCH(X208,VISITORS[NAME USED],0))</f>
        <v>#N/A</v>
      </c>
      <c r="Z208" s="44" t="e">
        <f t="shared" si="72"/>
        <v>#N/A</v>
      </c>
      <c r="AA208" s="50" t="e">
        <f>IF(SUM(#REF!,#REF!,#REF!,#REF!,#REF!,#REF!)=S208,,"")</f>
        <v>#REF!</v>
      </c>
      <c r="AB208" s="51" t="str">
        <f t="shared" si="73"/>
        <v/>
      </c>
      <c r="AC208" s="51"/>
      <c r="AD208" s="51"/>
      <c r="AE208" s="51"/>
      <c r="AF208" s="51"/>
      <c r="AG208" s="51"/>
      <c r="AH208" s="51"/>
      <c r="AI208" s="52"/>
      <c r="AJ208" s="52"/>
      <c r="AK208" s="52"/>
      <c r="AL208" s="53"/>
      <c r="AM208" s="54"/>
      <c r="AN208" s="55" t="str">
        <f>IF(P208=1,0,"")</f>
        <v/>
      </c>
      <c r="AO208" s="56" t="str">
        <f>IF(AN208=1,AB208,"")</f>
        <v/>
      </c>
      <c r="AP208" s="55" t="str">
        <f>IF(P208=1,0,"")</f>
        <v/>
      </c>
      <c r="AQ208" s="56" t="str">
        <f>IF(AP208=1,AB208,"")</f>
        <v/>
      </c>
    </row>
    <row r="209" spans="1:43" s="3" customFormat="1" x14ac:dyDescent="0.25">
      <c r="A209" s="67">
        <f t="shared" si="63"/>
        <v>2022</v>
      </c>
      <c r="B209" s="67" t="str">
        <f t="shared" si="64"/>
        <v>May</v>
      </c>
      <c r="C209" s="68">
        <f t="shared" si="74"/>
        <v>22</v>
      </c>
      <c r="D209" s="69">
        <f t="shared" si="65"/>
        <v>12</v>
      </c>
      <c r="E209" s="70">
        <f t="shared" si="66"/>
        <v>21</v>
      </c>
      <c r="F209" s="74"/>
      <c r="G209" s="77"/>
      <c r="H209" s="63" t="e">
        <f t="shared" si="75"/>
        <v>#VALUE!</v>
      </c>
      <c r="I209" s="64">
        <f t="shared" si="76"/>
        <v>1</v>
      </c>
      <c r="J209" s="71" t="str">
        <f t="shared" si="76"/>
        <v xml:space="preserve">Tolpis </v>
      </c>
      <c r="K209" s="71" t="str">
        <f t="shared" si="76"/>
        <v>umbellata</v>
      </c>
      <c r="L209" s="72">
        <f t="shared" si="76"/>
        <v>1</v>
      </c>
      <c r="M209" s="72">
        <f t="shared" si="76"/>
        <v>0</v>
      </c>
      <c r="N209" s="66">
        <f t="shared" si="76"/>
        <v>1</v>
      </c>
      <c r="O209" s="41"/>
      <c r="P209" s="42" t="str">
        <f t="shared" si="67"/>
        <v/>
      </c>
      <c r="Q209" s="43" t="str">
        <f t="shared" si="68"/>
        <v/>
      </c>
      <c r="R209" s="44" t="e">
        <f t="shared" si="69"/>
        <v>#VALUE!</v>
      </c>
      <c r="S209" s="45" t="e">
        <f t="shared" si="62"/>
        <v>#VALUE!</v>
      </c>
      <c r="T209" s="44" t="str">
        <f t="shared" si="70"/>
        <v/>
      </c>
      <c r="U209" s="46"/>
      <c r="V209" s="47"/>
      <c r="W209" s="48" t="e">
        <f t="shared" si="71"/>
        <v>#VALUE!</v>
      </c>
      <c r="X209" s="49"/>
      <c r="Y209" s="44" t="e">
        <f>INDEX(VISITORS[INSECT ORDER], MATCH(X209,VISITORS[NAME USED],0))</f>
        <v>#N/A</v>
      </c>
      <c r="Z209" s="44" t="e">
        <f t="shared" si="72"/>
        <v>#N/A</v>
      </c>
      <c r="AA209" s="50" t="e">
        <f>IF(SUM(#REF!,#REF!,#REF!,#REF!,#REF!,#REF!)=S209,,"")</f>
        <v>#REF!</v>
      </c>
      <c r="AB209" s="51" t="str">
        <f t="shared" si="73"/>
        <v/>
      </c>
      <c r="AC209" s="51"/>
      <c r="AD209" s="51"/>
      <c r="AE209" s="51"/>
      <c r="AF209" s="51"/>
      <c r="AG209" s="51"/>
      <c r="AH209" s="51"/>
      <c r="AI209" s="52"/>
      <c r="AJ209" s="52"/>
      <c r="AK209" s="52"/>
      <c r="AL209" s="53"/>
      <c r="AM209" s="54"/>
      <c r="AN209" s="55" t="str">
        <f>IF(P209=1,0,"")</f>
        <v/>
      </c>
      <c r="AO209" s="56" t="str">
        <f>IF(AN209=1,AB209,"")</f>
        <v/>
      </c>
      <c r="AP209" s="55" t="str">
        <f>IF(P209=1,0,"")</f>
        <v/>
      </c>
      <c r="AQ209" s="56" t="str">
        <f>IF(AP209=1,AB209,"")</f>
        <v/>
      </c>
    </row>
    <row r="210" spans="1:43" s="3" customFormat="1" x14ac:dyDescent="0.25">
      <c r="A210" s="67">
        <f t="shared" si="63"/>
        <v>2022</v>
      </c>
      <c r="B210" s="67" t="str">
        <f t="shared" si="64"/>
        <v>May</v>
      </c>
      <c r="C210" s="68">
        <f t="shared" si="74"/>
        <v>22</v>
      </c>
      <c r="D210" s="69">
        <f t="shared" si="65"/>
        <v>12</v>
      </c>
      <c r="E210" s="70">
        <f t="shared" si="66"/>
        <v>22</v>
      </c>
      <c r="F210" s="74"/>
      <c r="G210" s="77"/>
      <c r="H210" s="63" t="e">
        <f t="shared" si="75"/>
        <v>#VALUE!</v>
      </c>
      <c r="I210" s="64">
        <f t="shared" si="76"/>
        <v>1</v>
      </c>
      <c r="J210" s="71" t="str">
        <f t="shared" si="76"/>
        <v xml:space="preserve">Tolpis </v>
      </c>
      <c r="K210" s="71" t="str">
        <f t="shared" si="76"/>
        <v>umbellata</v>
      </c>
      <c r="L210" s="72">
        <f t="shared" si="76"/>
        <v>1</v>
      </c>
      <c r="M210" s="72">
        <f t="shared" si="76"/>
        <v>0</v>
      </c>
      <c r="N210" s="66">
        <v>0</v>
      </c>
      <c r="O210" s="41"/>
      <c r="P210" s="42" t="str">
        <f t="shared" si="67"/>
        <v/>
      </c>
      <c r="Q210" s="43" t="str">
        <f t="shared" si="68"/>
        <v/>
      </c>
      <c r="R210" s="44" t="e">
        <f t="shared" si="69"/>
        <v>#VALUE!</v>
      </c>
      <c r="S210" s="45" t="e">
        <f t="shared" si="62"/>
        <v>#VALUE!</v>
      </c>
      <c r="T210" s="44" t="str">
        <f t="shared" si="70"/>
        <v/>
      </c>
      <c r="U210" s="46"/>
      <c r="V210" s="47"/>
      <c r="W210" s="48" t="e">
        <f t="shared" si="71"/>
        <v>#VALUE!</v>
      </c>
      <c r="X210" s="49"/>
      <c r="Y210" s="44" t="e">
        <f>INDEX(VISITORS[INSECT ORDER], MATCH(X210,VISITORS[NAME USED],0))</f>
        <v>#N/A</v>
      </c>
      <c r="Z210" s="44" t="e">
        <f t="shared" si="72"/>
        <v>#N/A</v>
      </c>
      <c r="AA210" s="50" t="e">
        <f>IF(SUM(#REF!,#REF!,#REF!,#REF!,#REF!,#REF!)=S210,,"")</f>
        <v>#REF!</v>
      </c>
      <c r="AB210" s="51" t="str">
        <f t="shared" si="73"/>
        <v/>
      </c>
      <c r="AC210" s="51"/>
      <c r="AD210" s="51"/>
      <c r="AE210" s="51"/>
      <c r="AF210" s="51"/>
      <c r="AG210" s="51"/>
      <c r="AH210" s="51"/>
      <c r="AI210" s="52"/>
      <c r="AJ210" s="52"/>
      <c r="AK210" s="52"/>
      <c r="AL210" s="53"/>
      <c r="AM210" s="54"/>
      <c r="AN210" s="55" t="str">
        <f>IF(P210=1,0,"")</f>
        <v/>
      </c>
      <c r="AO210" s="56" t="str">
        <f>IF(AN210=1,AB210,"")</f>
        <v/>
      </c>
      <c r="AP210" s="55" t="str">
        <f>IF(P210=1,0,"")</f>
        <v/>
      </c>
      <c r="AQ210" s="56" t="str">
        <f>IF(AP210=1,AB210,"")</f>
        <v/>
      </c>
    </row>
    <row r="211" spans="1:43" s="3" customFormat="1" x14ac:dyDescent="0.25">
      <c r="A211" s="67">
        <f t="shared" si="63"/>
        <v>2022</v>
      </c>
      <c r="B211" s="67" t="str">
        <f t="shared" si="64"/>
        <v>May</v>
      </c>
      <c r="C211" s="68">
        <f t="shared" si="74"/>
        <v>22</v>
      </c>
      <c r="D211" s="69">
        <f t="shared" si="65"/>
        <v>12</v>
      </c>
      <c r="E211" s="70">
        <f t="shared" si="66"/>
        <v>23</v>
      </c>
      <c r="F211" s="74"/>
      <c r="G211" s="77"/>
      <c r="H211" s="63" t="e">
        <f t="shared" si="75"/>
        <v>#VALUE!</v>
      </c>
      <c r="I211" s="64">
        <f t="shared" si="76"/>
        <v>1</v>
      </c>
      <c r="J211" s="71" t="str">
        <f t="shared" si="76"/>
        <v xml:space="preserve">Tolpis </v>
      </c>
      <c r="K211" s="71" t="str">
        <f t="shared" si="76"/>
        <v>umbellata</v>
      </c>
      <c r="L211" s="72">
        <f t="shared" si="76"/>
        <v>1</v>
      </c>
      <c r="M211" s="72">
        <f t="shared" si="76"/>
        <v>0</v>
      </c>
      <c r="N211" s="66">
        <f t="shared" si="76"/>
        <v>0</v>
      </c>
      <c r="O211" s="41"/>
      <c r="P211" s="42" t="str">
        <f t="shared" si="67"/>
        <v/>
      </c>
      <c r="Q211" s="43" t="str">
        <f t="shared" si="68"/>
        <v/>
      </c>
      <c r="R211" s="44" t="e">
        <f t="shared" si="69"/>
        <v>#VALUE!</v>
      </c>
      <c r="S211" s="45" t="e">
        <f t="shared" si="62"/>
        <v>#VALUE!</v>
      </c>
      <c r="T211" s="44" t="str">
        <f t="shared" si="70"/>
        <v/>
      </c>
      <c r="U211" s="46"/>
      <c r="V211" s="47"/>
      <c r="W211" s="48" t="e">
        <f t="shared" si="71"/>
        <v>#VALUE!</v>
      </c>
      <c r="X211" s="49"/>
      <c r="Y211" s="44" t="e">
        <f>INDEX(VISITORS[INSECT ORDER], MATCH(X211,VISITORS[NAME USED],0))</f>
        <v>#N/A</v>
      </c>
      <c r="Z211" s="44" t="e">
        <f t="shared" si="72"/>
        <v>#N/A</v>
      </c>
      <c r="AA211" s="50" t="e">
        <f>IF(SUM(#REF!,#REF!,#REF!,#REF!,#REF!,#REF!)=S211,,"")</f>
        <v>#REF!</v>
      </c>
      <c r="AB211" s="51" t="str">
        <f t="shared" si="73"/>
        <v/>
      </c>
      <c r="AC211" s="51"/>
      <c r="AD211" s="51"/>
      <c r="AE211" s="51"/>
      <c r="AF211" s="51"/>
      <c r="AG211" s="51"/>
      <c r="AH211" s="51"/>
      <c r="AI211" s="52"/>
      <c r="AJ211" s="52"/>
      <c r="AK211" s="52"/>
      <c r="AL211" s="53"/>
      <c r="AM211" s="54"/>
      <c r="AN211" s="55" t="str">
        <f>IF(P211=1,0,"")</f>
        <v/>
      </c>
      <c r="AO211" s="56" t="str">
        <f>IF(AN211=1,AB211,"")</f>
        <v/>
      </c>
      <c r="AP211" s="55" t="str">
        <f>IF(P211=1,0,"")</f>
        <v/>
      </c>
      <c r="AQ211" s="56" t="str">
        <f>IF(AP211=1,AB211,"")</f>
        <v/>
      </c>
    </row>
    <row r="212" spans="1:43" s="3" customFormat="1" x14ac:dyDescent="0.25">
      <c r="A212" s="67">
        <f t="shared" si="63"/>
        <v>2022</v>
      </c>
      <c r="B212" s="67" t="str">
        <f t="shared" si="64"/>
        <v>May</v>
      </c>
      <c r="C212" s="68">
        <f t="shared" si="74"/>
        <v>22</v>
      </c>
      <c r="D212" s="69">
        <f t="shared" si="65"/>
        <v>12</v>
      </c>
      <c r="E212" s="70">
        <f t="shared" si="66"/>
        <v>24</v>
      </c>
      <c r="F212" s="74"/>
      <c r="G212" s="77"/>
      <c r="H212" s="63" t="e">
        <f t="shared" si="75"/>
        <v>#VALUE!</v>
      </c>
      <c r="I212" s="64">
        <f t="shared" si="76"/>
        <v>1</v>
      </c>
      <c r="J212" s="71" t="str">
        <f t="shared" si="76"/>
        <v xml:space="preserve">Tolpis </v>
      </c>
      <c r="K212" s="71" t="str">
        <f t="shared" si="76"/>
        <v>umbellata</v>
      </c>
      <c r="L212" s="72">
        <f t="shared" si="76"/>
        <v>1</v>
      </c>
      <c r="M212" s="72">
        <f t="shared" si="76"/>
        <v>0</v>
      </c>
      <c r="N212" s="66">
        <f t="shared" si="76"/>
        <v>0</v>
      </c>
      <c r="O212" s="41"/>
      <c r="P212" s="42" t="str">
        <f t="shared" si="67"/>
        <v/>
      </c>
      <c r="Q212" s="43" t="str">
        <f t="shared" si="68"/>
        <v/>
      </c>
      <c r="R212" s="44" t="e">
        <f t="shared" si="69"/>
        <v>#VALUE!</v>
      </c>
      <c r="S212" s="45" t="e">
        <f t="shared" si="62"/>
        <v>#VALUE!</v>
      </c>
      <c r="T212" s="44" t="str">
        <f t="shared" si="70"/>
        <v/>
      </c>
      <c r="U212" s="46"/>
      <c r="V212" s="47"/>
      <c r="W212" s="48" t="e">
        <f t="shared" si="71"/>
        <v>#VALUE!</v>
      </c>
      <c r="X212" s="49"/>
      <c r="Y212" s="44" t="e">
        <f>INDEX(VISITORS[INSECT ORDER], MATCH(X212,VISITORS[NAME USED],0))</f>
        <v>#N/A</v>
      </c>
      <c r="Z212" s="44" t="e">
        <f t="shared" si="72"/>
        <v>#N/A</v>
      </c>
      <c r="AA212" s="50" t="e">
        <f>IF(SUM(#REF!,#REF!,#REF!,#REF!,#REF!,#REF!)=S212,,"")</f>
        <v>#REF!</v>
      </c>
      <c r="AB212" s="51" t="str">
        <f t="shared" si="73"/>
        <v/>
      </c>
      <c r="AC212" s="51"/>
      <c r="AD212" s="51"/>
      <c r="AE212" s="51"/>
      <c r="AF212" s="51"/>
      <c r="AG212" s="51"/>
      <c r="AH212" s="51"/>
      <c r="AI212" s="52"/>
      <c r="AJ212" s="52"/>
      <c r="AK212" s="52"/>
      <c r="AL212" s="53"/>
      <c r="AM212" s="54"/>
      <c r="AN212" s="55" t="str">
        <f>IF(P212=1,0,"")</f>
        <v/>
      </c>
      <c r="AO212" s="56" t="str">
        <f>IF(AN212=1,AB212,"")</f>
        <v/>
      </c>
      <c r="AP212" s="55" t="str">
        <f>IF(P212=1,0,"")</f>
        <v/>
      </c>
      <c r="AQ212" s="56" t="str">
        <f>IF(AP212=1,AB212,"")</f>
        <v/>
      </c>
    </row>
    <row r="213" spans="1:43" s="3" customFormat="1" x14ac:dyDescent="0.25">
      <c r="A213" s="67">
        <f t="shared" si="63"/>
        <v>2022</v>
      </c>
      <c r="B213" s="67" t="str">
        <f t="shared" si="64"/>
        <v>May</v>
      </c>
      <c r="C213" s="68">
        <f t="shared" si="74"/>
        <v>22</v>
      </c>
      <c r="D213" s="69">
        <f t="shared" si="65"/>
        <v>12</v>
      </c>
      <c r="E213" s="70">
        <f t="shared" si="66"/>
        <v>25</v>
      </c>
      <c r="F213" s="74"/>
      <c r="G213" s="77"/>
      <c r="H213" s="63" t="e">
        <f t="shared" si="75"/>
        <v>#VALUE!</v>
      </c>
      <c r="I213" s="64">
        <f t="shared" ref="I213:N228" si="77">I212</f>
        <v>1</v>
      </c>
      <c r="J213" s="71" t="str">
        <f t="shared" si="77"/>
        <v xml:space="preserve">Tolpis </v>
      </c>
      <c r="K213" s="71" t="str">
        <f t="shared" si="77"/>
        <v>umbellata</v>
      </c>
      <c r="L213" s="72">
        <f t="shared" si="77"/>
        <v>1</v>
      </c>
      <c r="M213" s="72">
        <f t="shared" si="77"/>
        <v>0</v>
      </c>
      <c r="N213" s="66">
        <f t="shared" si="77"/>
        <v>0</v>
      </c>
      <c r="O213" s="41"/>
      <c r="P213" s="42" t="str">
        <f t="shared" si="67"/>
        <v/>
      </c>
      <c r="Q213" s="43" t="str">
        <f t="shared" si="68"/>
        <v/>
      </c>
      <c r="R213" s="44" t="e">
        <f t="shared" si="69"/>
        <v>#VALUE!</v>
      </c>
      <c r="S213" s="45" t="e">
        <f t="shared" si="62"/>
        <v>#VALUE!</v>
      </c>
      <c r="T213" s="44" t="str">
        <f t="shared" si="70"/>
        <v/>
      </c>
      <c r="U213" s="46"/>
      <c r="V213" s="47"/>
      <c r="W213" s="48" t="e">
        <f t="shared" si="71"/>
        <v>#VALUE!</v>
      </c>
      <c r="X213" s="49"/>
      <c r="Y213" s="44" t="e">
        <f>INDEX(VISITORS[INSECT ORDER], MATCH(X213,VISITORS[NAME USED],0))</f>
        <v>#N/A</v>
      </c>
      <c r="Z213" s="44" t="e">
        <f t="shared" si="72"/>
        <v>#N/A</v>
      </c>
      <c r="AA213" s="50" t="e">
        <f>IF(SUM(#REF!,#REF!,#REF!,#REF!,#REF!,#REF!)=S213,,"")</f>
        <v>#REF!</v>
      </c>
      <c r="AB213" s="51" t="str">
        <f t="shared" si="73"/>
        <v/>
      </c>
      <c r="AC213" s="51"/>
      <c r="AD213" s="51"/>
      <c r="AE213" s="51"/>
      <c r="AF213" s="51"/>
      <c r="AG213" s="51"/>
      <c r="AH213" s="51"/>
      <c r="AI213" s="52"/>
      <c r="AJ213" s="52"/>
      <c r="AK213" s="52"/>
      <c r="AL213" s="53"/>
      <c r="AM213" s="54"/>
      <c r="AN213" s="55" t="str">
        <f>IF(P213=1,0,"")</f>
        <v/>
      </c>
      <c r="AO213" s="56" t="str">
        <f>IF(AN213=1,AB213,"")</f>
        <v/>
      </c>
      <c r="AP213" s="55" t="str">
        <f>IF(P213=1,0,"")</f>
        <v/>
      </c>
      <c r="AQ213" s="56" t="str">
        <f>IF(AP213=1,AB213,"")</f>
        <v/>
      </c>
    </row>
    <row r="214" spans="1:43" s="3" customFormat="1" x14ac:dyDescent="0.25">
      <c r="A214" s="67">
        <f t="shared" si="63"/>
        <v>2022</v>
      </c>
      <c r="B214" s="67" t="str">
        <f t="shared" si="64"/>
        <v>May</v>
      </c>
      <c r="C214" s="68">
        <f t="shared" si="74"/>
        <v>22</v>
      </c>
      <c r="D214" s="69">
        <f t="shared" si="65"/>
        <v>12</v>
      </c>
      <c r="E214" s="70">
        <f t="shared" si="66"/>
        <v>26</v>
      </c>
      <c r="F214" s="74"/>
      <c r="G214" s="77"/>
      <c r="H214" s="63" t="e">
        <f t="shared" si="75"/>
        <v>#VALUE!</v>
      </c>
      <c r="I214" s="64">
        <f t="shared" si="77"/>
        <v>1</v>
      </c>
      <c r="J214" s="71" t="str">
        <f t="shared" si="77"/>
        <v xml:space="preserve">Tolpis </v>
      </c>
      <c r="K214" s="71" t="str">
        <f t="shared" si="77"/>
        <v>umbellata</v>
      </c>
      <c r="L214" s="72">
        <f t="shared" si="77"/>
        <v>1</v>
      </c>
      <c r="M214" s="72">
        <f t="shared" si="77"/>
        <v>0</v>
      </c>
      <c r="N214" s="66">
        <f t="shared" si="77"/>
        <v>0</v>
      </c>
      <c r="O214" s="41"/>
      <c r="P214" s="42" t="str">
        <f t="shared" si="67"/>
        <v/>
      </c>
      <c r="Q214" s="43" t="str">
        <f t="shared" si="68"/>
        <v/>
      </c>
      <c r="R214" s="44" t="e">
        <f t="shared" si="69"/>
        <v>#VALUE!</v>
      </c>
      <c r="S214" s="45" t="e">
        <f t="shared" si="62"/>
        <v>#VALUE!</v>
      </c>
      <c r="T214" s="44" t="str">
        <f t="shared" si="70"/>
        <v/>
      </c>
      <c r="U214" s="46"/>
      <c r="V214" s="47"/>
      <c r="W214" s="48" t="e">
        <f t="shared" si="71"/>
        <v>#VALUE!</v>
      </c>
      <c r="X214" s="49"/>
      <c r="Y214" s="44" t="e">
        <f>INDEX(VISITORS[INSECT ORDER], MATCH(X214,VISITORS[NAME USED],0))</f>
        <v>#N/A</v>
      </c>
      <c r="Z214" s="44" t="e">
        <f t="shared" si="72"/>
        <v>#N/A</v>
      </c>
      <c r="AA214" s="50" t="e">
        <f>IF(SUM(#REF!,#REF!,#REF!,#REF!,#REF!,#REF!)=S214,,"")</f>
        <v>#REF!</v>
      </c>
      <c r="AB214" s="51" t="str">
        <f t="shared" si="73"/>
        <v/>
      </c>
      <c r="AC214" s="51"/>
      <c r="AD214" s="51"/>
      <c r="AE214" s="51"/>
      <c r="AF214" s="51"/>
      <c r="AG214" s="51"/>
      <c r="AH214" s="51"/>
      <c r="AI214" s="52"/>
      <c r="AJ214" s="52"/>
      <c r="AK214" s="52"/>
      <c r="AL214" s="53"/>
      <c r="AM214" s="54"/>
      <c r="AN214" s="55" t="str">
        <f>IF(P214=1,0,"")</f>
        <v/>
      </c>
      <c r="AO214" s="56" t="str">
        <f>IF(AN214=1,AB214,"")</f>
        <v/>
      </c>
      <c r="AP214" s="55" t="str">
        <f>IF(P214=1,0,"")</f>
        <v/>
      </c>
      <c r="AQ214" s="56" t="str">
        <f>IF(AP214=1,AB214,"")</f>
        <v/>
      </c>
    </row>
    <row r="215" spans="1:43" s="3" customFormat="1" x14ac:dyDescent="0.25">
      <c r="A215" s="67">
        <f t="shared" si="63"/>
        <v>2022</v>
      </c>
      <c r="B215" s="67" t="str">
        <f t="shared" si="64"/>
        <v>May</v>
      </c>
      <c r="C215" s="68">
        <f t="shared" si="74"/>
        <v>22</v>
      </c>
      <c r="D215" s="69">
        <f t="shared" si="65"/>
        <v>12</v>
      </c>
      <c r="E215" s="70">
        <f t="shared" si="66"/>
        <v>27</v>
      </c>
      <c r="F215" s="74"/>
      <c r="G215" s="77"/>
      <c r="H215" s="63" t="e">
        <f t="shared" si="75"/>
        <v>#VALUE!</v>
      </c>
      <c r="I215" s="64">
        <f t="shared" si="77"/>
        <v>1</v>
      </c>
      <c r="J215" s="71" t="str">
        <f t="shared" si="77"/>
        <v xml:space="preserve">Tolpis </v>
      </c>
      <c r="K215" s="71" t="str">
        <f t="shared" si="77"/>
        <v>umbellata</v>
      </c>
      <c r="L215" s="72">
        <f t="shared" si="77"/>
        <v>1</v>
      </c>
      <c r="M215" s="72">
        <f t="shared" si="77"/>
        <v>0</v>
      </c>
      <c r="N215" s="66">
        <f t="shared" si="77"/>
        <v>0</v>
      </c>
      <c r="O215" s="41"/>
      <c r="P215" s="42" t="str">
        <f t="shared" si="67"/>
        <v/>
      </c>
      <c r="Q215" s="43" t="str">
        <f t="shared" si="68"/>
        <v/>
      </c>
      <c r="R215" s="44" t="e">
        <f t="shared" si="69"/>
        <v>#VALUE!</v>
      </c>
      <c r="S215" s="45" t="e">
        <f t="shared" si="62"/>
        <v>#VALUE!</v>
      </c>
      <c r="T215" s="44" t="str">
        <f t="shared" si="70"/>
        <v/>
      </c>
      <c r="U215" s="46"/>
      <c r="V215" s="47"/>
      <c r="W215" s="48" t="e">
        <f t="shared" si="71"/>
        <v>#VALUE!</v>
      </c>
      <c r="X215" s="49"/>
      <c r="Y215" s="44" t="e">
        <f>INDEX(VISITORS[INSECT ORDER], MATCH(X215,VISITORS[NAME USED],0))</f>
        <v>#N/A</v>
      </c>
      <c r="Z215" s="44" t="e">
        <f t="shared" si="72"/>
        <v>#N/A</v>
      </c>
      <c r="AA215" s="50" t="e">
        <f>IF(SUM(#REF!,#REF!,#REF!,#REF!,#REF!,#REF!)=S215,,"")</f>
        <v>#REF!</v>
      </c>
      <c r="AB215" s="51" t="str">
        <f t="shared" si="73"/>
        <v/>
      </c>
      <c r="AC215" s="51"/>
      <c r="AD215" s="51"/>
      <c r="AE215" s="51"/>
      <c r="AF215" s="51"/>
      <c r="AG215" s="51"/>
      <c r="AH215" s="51"/>
      <c r="AI215" s="52"/>
      <c r="AJ215" s="52"/>
      <c r="AK215" s="52"/>
      <c r="AL215" s="53"/>
      <c r="AM215" s="54"/>
      <c r="AN215" s="55" t="str">
        <f>IF(P215=1,0,"")</f>
        <v/>
      </c>
      <c r="AO215" s="56" t="str">
        <f>IF(AN215=1,AB215,"")</f>
        <v/>
      </c>
      <c r="AP215" s="55" t="str">
        <f>IF(P215=1,0,"")</f>
        <v/>
      </c>
      <c r="AQ215" s="56" t="str">
        <f>IF(AP215=1,AB215,"")</f>
        <v/>
      </c>
    </row>
    <row r="216" spans="1:43" s="3" customFormat="1" x14ac:dyDescent="0.25">
      <c r="A216" s="67">
        <f t="shared" si="63"/>
        <v>2022</v>
      </c>
      <c r="B216" s="67" t="str">
        <f t="shared" si="64"/>
        <v>May</v>
      </c>
      <c r="C216" s="68">
        <f t="shared" si="74"/>
        <v>22</v>
      </c>
      <c r="D216" s="69">
        <f t="shared" si="65"/>
        <v>12</v>
      </c>
      <c r="E216" s="70">
        <f t="shared" si="66"/>
        <v>28</v>
      </c>
      <c r="F216" s="74"/>
      <c r="G216" s="77"/>
      <c r="H216" s="63" t="e">
        <f t="shared" si="75"/>
        <v>#VALUE!</v>
      </c>
      <c r="I216" s="64">
        <f t="shared" si="77"/>
        <v>1</v>
      </c>
      <c r="J216" s="71" t="str">
        <f t="shared" si="77"/>
        <v xml:space="preserve">Tolpis </v>
      </c>
      <c r="K216" s="71" t="str">
        <f t="shared" si="77"/>
        <v>umbellata</v>
      </c>
      <c r="L216" s="72">
        <f t="shared" si="77"/>
        <v>1</v>
      </c>
      <c r="M216" s="72">
        <f t="shared" si="77"/>
        <v>0</v>
      </c>
      <c r="N216" s="66">
        <f t="shared" si="77"/>
        <v>0</v>
      </c>
      <c r="O216" s="41"/>
      <c r="P216" s="42" t="str">
        <f t="shared" si="67"/>
        <v/>
      </c>
      <c r="Q216" s="43" t="str">
        <f t="shared" si="68"/>
        <v/>
      </c>
      <c r="R216" s="44" t="e">
        <f t="shared" si="69"/>
        <v>#VALUE!</v>
      </c>
      <c r="S216" s="45" t="e">
        <f t="shared" si="62"/>
        <v>#VALUE!</v>
      </c>
      <c r="T216" s="44" t="str">
        <f t="shared" si="70"/>
        <v/>
      </c>
      <c r="U216" s="46"/>
      <c r="V216" s="47"/>
      <c r="W216" s="48" t="e">
        <f t="shared" si="71"/>
        <v>#VALUE!</v>
      </c>
      <c r="X216" s="49"/>
      <c r="Y216" s="44" t="e">
        <f>INDEX(VISITORS[INSECT ORDER], MATCH(X216,VISITORS[NAME USED],0))</f>
        <v>#N/A</v>
      </c>
      <c r="Z216" s="44" t="e">
        <f t="shared" si="72"/>
        <v>#N/A</v>
      </c>
      <c r="AA216" s="50" t="e">
        <f>IF(SUM(#REF!,#REF!,#REF!,#REF!,#REF!,#REF!)=S216,,"")</f>
        <v>#REF!</v>
      </c>
      <c r="AB216" s="51" t="str">
        <f t="shared" si="73"/>
        <v/>
      </c>
      <c r="AC216" s="51"/>
      <c r="AD216" s="51"/>
      <c r="AE216" s="51"/>
      <c r="AF216" s="51"/>
      <c r="AG216" s="51"/>
      <c r="AH216" s="51"/>
      <c r="AI216" s="52"/>
      <c r="AJ216" s="52"/>
      <c r="AK216" s="52"/>
      <c r="AL216" s="53"/>
      <c r="AM216" s="54"/>
      <c r="AN216" s="55" t="str">
        <f>IF(P216=1,0,"")</f>
        <v/>
      </c>
      <c r="AO216" s="56" t="str">
        <f>IF(AN216=1,AB216,"")</f>
        <v/>
      </c>
      <c r="AP216" s="55" t="str">
        <f>IF(P216=1,0,"")</f>
        <v/>
      </c>
      <c r="AQ216" s="56" t="str">
        <f>IF(AP216=1,AB216,"")</f>
        <v/>
      </c>
    </row>
    <row r="217" spans="1:43" s="3" customFormat="1" x14ac:dyDescent="0.25">
      <c r="A217" s="67">
        <f t="shared" si="63"/>
        <v>2022</v>
      </c>
      <c r="B217" s="67" t="str">
        <f t="shared" si="64"/>
        <v>May</v>
      </c>
      <c r="C217" s="68">
        <f t="shared" si="74"/>
        <v>22</v>
      </c>
      <c r="D217" s="69">
        <f t="shared" si="65"/>
        <v>12</v>
      </c>
      <c r="E217" s="70">
        <f t="shared" si="66"/>
        <v>29</v>
      </c>
      <c r="F217" s="74"/>
      <c r="G217" s="77"/>
      <c r="H217" s="63" t="e">
        <f t="shared" si="75"/>
        <v>#VALUE!</v>
      </c>
      <c r="I217" s="64">
        <f t="shared" si="77"/>
        <v>1</v>
      </c>
      <c r="J217" s="71" t="str">
        <f t="shared" si="77"/>
        <v xml:space="preserve">Tolpis </v>
      </c>
      <c r="K217" s="71" t="str">
        <f t="shared" si="77"/>
        <v>umbellata</v>
      </c>
      <c r="L217" s="72">
        <f t="shared" si="77"/>
        <v>1</v>
      </c>
      <c r="M217" s="72">
        <f t="shared" si="77"/>
        <v>0</v>
      </c>
      <c r="N217" s="66">
        <f t="shared" si="77"/>
        <v>0</v>
      </c>
      <c r="O217" s="41"/>
      <c r="P217" s="42" t="str">
        <f t="shared" si="67"/>
        <v/>
      </c>
      <c r="Q217" s="43" t="str">
        <f t="shared" si="68"/>
        <v/>
      </c>
      <c r="R217" s="44" t="e">
        <f t="shared" si="69"/>
        <v>#VALUE!</v>
      </c>
      <c r="S217" s="45" t="e">
        <f t="shared" si="62"/>
        <v>#VALUE!</v>
      </c>
      <c r="T217" s="44" t="str">
        <f t="shared" si="70"/>
        <v/>
      </c>
      <c r="U217" s="46"/>
      <c r="V217" s="47"/>
      <c r="W217" s="48" t="e">
        <f t="shared" si="71"/>
        <v>#VALUE!</v>
      </c>
      <c r="X217" s="49"/>
      <c r="Y217" s="44" t="e">
        <f>INDEX(VISITORS[INSECT ORDER], MATCH(X217,VISITORS[NAME USED],0))</f>
        <v>#N/A</v>
      </c>
      <c r="Z217" s="44" t="e">
        <f t="shared" si="72"/>
        <v>#N/A</v>
      </c>
      <c r="AA217" s="50" t="e">
        <f>IF(SUM(#REF!,#REF!,#REF!,#REF!,#REF!,#REF!)=S217,,"")</f>
        <v>#REF!</v>
      </c>
      <c r="AB217" s="51" t="str">
        <f t="shared" si="73"/>
        <v/>
      </c>
      <c r="AC217" s="51"/>
      <c r="AD217" s="51"/>
      <c r="AE217" s="51"/>
      <c r="AF217" s="51"/>
      <c r="AG217" s="51"/>
      <c r="AH217" s="51"/>
      <c r="AI217" s="52"/>
      <c r="AJ217" s="52"/>
      <c r="AK217" s="52"/>
      <c r="AL217" s="53"/>
      <c r="AM217" s="54"/>
      <c r="AN217" s="55" t="str">
        <f>IF(P217=1,0,"")</f>
        <v/>
      </c>
      <c r="AO217" s="56" t="str">
        <f>IF(AN217=1,AB217,"")</f>
        <v/>
      </c>
      <c r="AP217" s="55" t="str">
        <f>IF(P217=1,0,"")</f>
        <v/>
      </c>
      <c r="AQ217" s="56" t="str">
        <f>IF(AP217=1,AB217,"")</f>
        <v/>
      </c>
    </row>
    <row r="218" spans="1:43" s="3" customFormat="1" x14ac:dyDescent="0.25">
      <c r="A218" s="67">
        <f t="shared" si="63"/>
        <v>2022</v>
      </c>
      <c r="B218" s="67" t="str">
        <f t="shared" si="64"/>
        <v>May</v>
      </c>
      <c r="C218" s="68">
        <f t="shared" si="74"/>
        <v>22</v>
      </c>
      <c r="D218" s="69">
        <f t="shared" si="65"/>
        <v>12</v>
      </c>
      <c r="E218" s="70">
        <f t="shared" si="66"/>
        <v>30</v>
      </c>
      <c r="F218" s="74"/>
      <c r="G218" s="77"/>
      <c r="H218" s="63" t="e">
        <f t="shared" si="75"/>
        <v>#VALUE!</v>
      </c>
      <c r="I218" s="64">
        <f t="shared" si="77"/>
        <v>1</v>
      </c>
      <c r="J218" s="71" t="str">
        <f t="shared" si="77"/>
        <v xml:space="preserve">Tolpis </v>
      </c>
      <c r="K218" s="71" t="str">
        <f t="shared" si="77"/>
        <v>umbellata</v>
      </c>
      <c r="L218" s="72">
        <f t="shared" si="77"/>
        <v>1</v>
      </c>
      <c r="M218" s="72">
        <f t="shared" si="77"/>
        <v>0</v>
      </c>
      <c r="N218" s="66">
        <f t="shared" si="77"/>
        <v>0</v>
      </c>
      <c r="O218" s="41"/>
      <c r="P218" s="42" t="str">
        <f t="shared" si="67"/>
        <v/>
      </c>
      <c r="Q218" s="43" t="str">
        <f t="shared" si="68"/>
        <v/>
      </c>
      <c r="R218" s="44" t="e">
        <f t="shared" si="69"/>
        <v>#VALUE!</v>
      </c>
      <c r="S218" s="45" t="e">
        <f t="shared" si="62"/>
        <v>#VALUE!</v>
      </c>
      <c r="T218" s="44" t="str">
        <f t="shared" si="70"/>
        <v/>
      </c>
      <c r="U218" s="46"/>
      <c r="V218" s="47"/>
      <c r="W218" s="48" t="e">
        <f t="shared" si="71"/>
        <v>#VALUE!</v>
      </c>
      <c r="X218" s="49"/>
      <c r="Y218" s="44" t="e">
        <f>INDEX(VISITORS[INSECT ORDER], MATCH(X218,VISITORS[NAME USED],0))</f>
        <v>#N/A</v>
      </c>
      <c r="Z218" s="44" t="e">
        <f t="shared" si="72"/>
        <v>#N/A</v>
      </c>
      <c r="AA218" s="50" t="e">
        <f>IF(SUM(#REF!,#REF!,#REF!,#REF!,#REF!,#REF!)=S218,,"")</f>
        <v>#REF!</v>
      </c>
      <c r="AB218" s="51" t="str">
        <f t="shared" si="73"/>
        <v/>
      </c>
      <c r="AC218" s="51"/>
      <c r="AD218" s="51"/>
      <c r="AE218" s="51"/>
      <c r="AF218" s="51"/>
      <c r="AG218" s="51"/>
      <c r="AH218" s="51"/>
      <c r="AI218" s="52"/>
      <c r="AJ218" s="52"/>
      <c r="AK218" s="52"/>
      <c r="AL218" s="53"/>
      <c r="AM218" s="54"/>
      <c r="AN218" s="55" t="str">
        <f>IF(P218=1,0,"")</f>
        <v/>
      </c>
      <c r="AO218" s="56" t="str">
        <f>IF(AN218=1,AB218,"")</f>
        <v/>
      </c>
      <c r="AP218" s="55" t="str">
        <f>IF(P218=1,0,"")</f>
        <v/>
      </c>
      <c r="AQ218" s="56" t="str">
        <f>IF(AP218=1,AB218,"")</f>
        <v/>
      </c>
    </row>
    <row r="219" spans="1:43" s="3" customFormat="1" x14ac:dyDescent="0.25">
      <c r="A219" s="67">
        <f t="shared" si="63"/>
        <v>2022</v>
      </c>
      <c r="B219" s="67" t="str">
        <f t="shared" si="64"/>
        <v>May</v>
      </c>
      <c r="C219" s="68">
        <f t="shared" si="74"/>
        <v>22</v>
      </c>
      <c r="D219" s="69">
        <f t="shared" si="65"/>
        <v>12</v>
      </c>
      <c r="E219" s="70">
        <f t="shared" si="66"/>
        <v>31</v>
      </c>
      <c r="F219" s="74"/>
      <c r="G219" s="77"/>
      <c r="H219" s="63" t="e">
        <f t="shared" si="75"/>
        <v>#VALUE!</v>
      </c>
      <c r="I219" s="64">
        <f t="shared" si="77"/>
        <v>1</v>
      </c>
      <c r="J219" s="71" t="str">
        <f t="shared" si="77"/>
        <v xml:space="preserve">Tolpis </v>
      </c>
      <c r="K219" s="71" t="str">
        <f t="shared" si="77"/>
        <v>umbellata</v>
      </c>
      <c r="L219" s="72">
        <f t="shared" si="77"/>
        <v>1</v>
      </c>
      <c r="M219" s="72">
        <f t="shared" si="77"/>
        <v>0</v>
      </c>
      <c r="N219" s="66">
        <f t="shared" si="77"/>
        <v>0</v>
      </c>
      <c r="O219" s="41"/>
      <c r="P219" s="42" t="str">
        <f t="shared" si="67"/>
        <v/>
      </c>
      <c r="Q219" s="43" t="str">
        <f t="shared" si="68"/>
        <v/>
      </c>
      <c r="R219" s="44" t="e">
        <f t="shared" si="69"/>
        <v>#VALUE!</v>
      </c>
      <c r="S219" s="45" t="e">
        <f t="shared" si="62"/>
        <v>#VALUE!</v>
      </c>
      <c r="T219" s="44" t="str">
        <f t="shared" si="70"/>
        <v/>
      </c>
      <c r="U219" s="46"/>
      <c r="V219" s="47"/>
      <c r="W219" s="48" t="e">
        <f t="shared" si="71"/>
        <v>#VALUE!</v>
      </c>
      <c r="X219" s="49"/>
      <c r="Y219" s="44" t="e">
        <f>INDEX(VISITORS[INSECT ORDER], MATCH(X219,VISITORS[NAME USED],0))</f>
        <v>#N/A</v>
      </c>
      <c r="Z219" s="44" t="e">
        <f t="shared" si="72"/>
        <v>#N/A</v>
      </c>
      <c r="AA219" s="50" t="e">
        <f>IF(SUM(#REF!,#REF!,#REF!,#REF!,#REF!,#REF!)=S219,,"")</f>
        <v>#REF!</v>
      </c>
      <c r="AB219" s="51" t="str">
        <f t="shared" si="73"/>
        <v/>
      </c>
      <c r="AC219" s="51"/>
      <c r="AD219" s="51"/>
      <c r="AE219" s="51"/>
      <c r="AF219" s="51"/>
      <c r="AG219" s="51"/>
      <c r="AH219" s="51"/>
      <c r="AI219" s="52"/>
      <c r="AJ219" s="52"/>
      <c r="AK219" s="52"/>
      <c r="AL219" s="53"/>
      <c r="AM219" s="54"/>
      <c r="AN219" s="55" t="str">
        <f>IF(P219=1,0,"")</f>
        <v/>
      </c>
      <c r="AO219" s="56" t="str">
        <f>IF(AN219=1,AB219,"")</f>
        <v/>
      </c>
      <c r="AP219" s="55" t="str">
        <f>IF(P219=1,0,"")</f>
        <v/>
      </c>
      <c r="AQ219" s="56" t="str">
        <f>IF(AP219=1,AB219,"")</f>
        <v/>
      </c>
    </row>
    <row r="220" spans="1:43" s="3" customFormat="1" x14ac:dyDescent="0.25">
      <c r="A220" s="67">
        <f t="shared" si="63"/>
        <v>2022</v>
      </c>
      <c r="B220" s="67" t="str">
        <f t="shared" si="64"/>
        <v>May</v>
      </c>
      <c r="C220" s="68">
        <f t="shared" si="74"/>
        <v>22</v>
      </c>
      <c r="D220" s="69">
        <f t="shared" si="65"/>
        <v>12</v>
      </c>
      <c r="E220" s="70">
        <f t="shared" si="66"/>
        <v>32</v>
      </c>
      <c r="F220" s="74"/>
      <c r="G220" s="77"/>
      <c r="H220" s="63" t="e">
        <f t="shared" si="75"/>
        <v>#VALUE!</v>
      </c>
      <c r="I220" s="64">
        <f t="shared" si="77"/>
        <v>1</v>
      </c>
      <c r="J220" s="71" t="str">
        <f t="shared" si="77"/>
        <v xml:space="preserve">Tolpis </v>
      </c>
      <c r="K220" s="71" t="str">
        <f t="shared" si="77"/>
        <v>umbellata</v>
      </c>
      <c r="L220" s="72">
        <f t="shared" si="77"/>
        <v>1</v>
      </c>
      <c r="M220" s="72">
        <f t="shared" si="77"/>
        <v>0</v>
      </c>
      <c r="N220" s="66">
        <f t="shared" si="77"/>
        <v>0</v>
      </c>
      <c r="O220" s="41"/>
      <c r="P220" s="42" t="str">
        <f t="shared" si="67"/>
        <v/>
      </c>
      <c r="Q220" s="43" t="str">
        <f t="shared" si="68"/>
        <v/>
      </c>
      <c r="R220" s="44" t="e">
        <f t="shared" si="69"/>
        <v>#VALUE!</v>
      </c>
      <c r="S220" s="45" t="e">
        <f t="shared" si="62"/>
        <v>#VALUE!</v>
      </c>
      <c r="T220" s="44" t="str">
        <f t="shared" si="70"/>
        <v/>
      </c>
      <c r="U220" s="46"/>
      <c r="V220" s="47"/>
      <c r="W220" s="48" t="e">
        <f t="shared" si="71"/>
        <v>#VALUE!</v>
      </c>
      <c r="X220" s="49"/>
      <c r="Y220" s="44" t="e">
        <f>INDEX(VISITORS[INSECT ORDER], MATCH(X220,VISITORS[NAME USED],0))</f>
        <v>#N/A</v>
      </c>
      <c r="Z220" s="44" t="e">
        <f t="shared" si="72"/>
        <v>#N/A</v>
      </c>
      <c r="AA220" s="50" t="e">
        <f>IF(SUM(#REF!,#REF!,#REF!,#REF!,#REF!,#REF!)=S220,,"")</f>
        <v>#REF!</v>
      </c>
      <c r="AB220" s="51" t="str">
        <f t="shared" si="73"/>
        <v/>
      </c>
      <c r="AC220" s="51"/>
      <c r="AD220" s="51"/>
      <c r="AE220" s="51"/>
      <c r="AF220" s="51"/>
      <c r="AG220" s="51"/>
      <c r="AH220" s="51"/>
      <c r="AI220" s="52"/>
      <c r="AJ220" s="52"/>
      <c r="AK220" s="52"/>
      <c r="AL220" s="53"/>
      <c r="AM220" s="54"/>
      <c r="AN220" s="55" t="str">
        <f>IF(P220=1,0,"")</f>
        <v/>
      </c>
      <c r="AO220" s="56" t="str">
        <f>IF(AN220=1,AB220,"")</f>
        <v/>
      </c>
      <c r="AP220" s="55" t="str">
        <f>IF(P220=1,0,"")</f>
        <v/>
      </c>
      <c r="AQ220" s="56" t="str">
        <f>IF(AP220=1,AB220,"")</f>
        <v/>
      </c>
    </row>
    <row r="221" spans="1:43" s="3" customFormat="1" x14ac:dyDescent="0.25">
      <c r="A221" s="67">
        <f t="shared" si="63"/>
        <v>2022</v>
      </c>
      <c r="B221" s="67" t="str">
        <f t="shared" si="64"/>
        <v>May</v>
      </c>
      <c r="C221" s="68">
        <f t="shared" si="74"/>
        <v>22</v>
      </c>
      <c r="D221" s="69">
        <f t="shared" si="65"/>
        <v>12</v>
      </c>
      <c r="E221" s="70">
        <f t="shared" si="66"/>
        <v>33</v>
      </c>
      <c r="F221" s="74"/>
      <c r="G221" s="77"/>
      <c r="H221" s="63" t="e">
        <f t="shared" si="75"/>
        <v>#VALUE!</v>
      </c>
      <c r="I221" s="64">
        <f t="shared" si="77"/>
        <v>1</v>
      </c>
      <c r="J221" s="71" t="str">
        <f t="shared" si="77"/>
        <v xml:space="preserve">Tolpis </v>
      </c>
      <c r="K221" s="71" t="str">
        <f t="shared" si="77"/>
        <v>umbellata</v>
      </c>
      <c r="L221" s="72">
        <f t="shared" si="77"/>
        <v>1</v>
      </c>
      <c r="M221" s="72">
        <f t="shared" si="77"/>
        <v>0</v>
      </c>
      <c r="N221" s="66">
        <f t="shared" si="77"/>
        <v>0</v>
      </c>
      <c r="O221" s="41"/>
      <c r="P221" s="42" t="str">
        <f t="shared" si="67"/>
        <v/>
      </c>
      <c r="Q221" s="43" t="str">
        <f t="shared" si="68"/>
        <v/>
      </c>
      <c r="R221" s="44" t="e">
        <f t="shared" si="69"/>
        <v>#VALUE!</v>
      </c>
      <c r="S221" s="45" t="e">
        <f t="shared" si="62"/>
        <v>#VALUE!</v>
      </c>
      <c r="T221" s="44" t="str">
        <f t="shared" si="70"/>
        <v/>
      </c>
      <c r="U221" s="46"/>
      <c r="V221" s="47"/>
      <c r="W221" s="48" t="e">
        <f t="shared" si="71"/>
        <v>#VALUE!</v>
      </c>
      <c r="X221" s="49"/>
      <c r="Y221" s="44" t="e">
        <f>INDEX(VISITORS[INSECT ORDER], MATCH(X221,VISITORS[NAME USED],0))</f>
        <v>#N/A</v>
      </c>
      <c r="Z221" s="44" t="e">
        <f t="shared" si="72"/>
        <v>#N/A</v>
      </c>
      <c r="AA221" s="50" t="e">
        <f>IF(SUM(#REF!,#REF!,#REF!,#REF!,#REF!,#REF!)=S221,,"")</f>
        <v>#REF!</v>
      </c>
      <c r="AB221" s="51" t="str">
        <f t="shared" si="73"/>
        <v/>
      </c>
      <c r="AC221" s="51"/>
      <c r="AD221" s="51"/>
      <c r="AE221" s="51"/>
      <c r="AF221" s="51"/>
      <c r="AG221" s="51"/>
      <c r="AH221" s="51"/>
      <c r="AI221" s="52"/>
      <c r="AJ221" s="52"/>
      <c r="AK221" s="52"/>
      <c r="AL221" s="53"/>
      <c r="AM221" s="54"/>
      <c r="AN221" s="55" t="str">
        <f>IF(P221=1,0,"")</f>
        <v/>
      </c>
      <c r="AO221" s="56" t="str">
        <f>IF(AN221=1,AB221,"")</f>
        <v/>
      </c>
      <c r="AP221" s="55" t="str">
        <f>IF(P221=1,0,"")</f>
        <v/>
      </c>
      <c r="AQ221" s="56" t="str">
        <f>IF(AP221=1,AB221,"")</f>
        <v/>
      </c>
    </row>
    <row r="222" spans="1:43" s="3" customFormat="1" x14ac:dyDescent="0.25">
      <c r="A222" s="67">
        <f t="shared" si="63"/>
        <v>2022</v>
      </c>
      <c r="B222" s="67" t="str">
        <f t="shared" si="64"/>
        <v>May</v>
      </c>
      <c r="C222" s="68">
        <f t="shared" si="74"/>
        <v>22</v>
      </c>
      <c r="D222" s="69">
        <f t="shared" si="65"/>
        <v>12</v>
      </c>
      <c r="E222" s="70">
        <f t="shared" si="66"/>
        <v>34</v>
      </c>
      <c r="F222" s="74"/>
      <c r="G222" s="77"/>
      <c r="H222" s="63" t="e">
        <f t="shared" si="75"/>
        <v>#VALUE!</v>
      </c>
      <c r="I222" s="64">
        <f t="shared" si="77"/>
        <v>1</v>
      </c>
      <c r="J222" s="71" t="str">
        <f t="shared" si="77"/>
        <v xml:space="preserve">Tolpis </v>
      </c>
      <c r="K222" s="71" t="str">
        <f t="shared" si="77"/>
        <v>umbellata</v>
      </c>
      <c r="L222" s="72">
        <f t="shared" si="77"/>
        <v>1</v>
      </c>
      <c r="M222" s="72">
        <f t="shared" si="77"/>
        <v>0</v>
      </c>
      <c r="N222" s="66">
        <f t="shared" si="77"/>
        <v>0</v>
      </c>
      <c r="O222" s="41"/>
      <c r="P222" s="42" t="str">
        <f t="shared" si="67"/>
        <v/>
      </c>
      <c r="Q222" s="43" t="str">
        <f t="shared" si="68"/>
        <v/>
      </c>
      <c r="R222" s="44" t="e">
        <f t="shared" si="69"/>
        <v>#VALUE!</v>
      </c>
      <c r="S222" s="45" t="e">
        <f t="shared" si="62"/>
        <v>#VALUE!</v>
      </c>
      <c r="T222" s="44" t="str">
        <f t="shared" si="70"/>
        <v/>
      </c>
      <c r="U222" s="46"/>
      <c r="V222" s="47"/>
      <c r="W222" s="48" t="e">
        <f t="shared" si="71"/>
        <v>#VALUE!</v>
      </c>
      <c r="X222" s="49"/>
      <c r="Y222" s="44" t="e">
        <f>INDEX(VISITORS[INSECT ORDER], MATCH(X222,VISITORS[NAME USED],0))</f>
        <v>#N/A</v>
      </c>
      <c r="Z222" s="44" t="e">
        <f t="shared" si="72"/>
        <v>#N/A</v>
      </c>
      <c r="AA222" s="50" t="e">
        <f>IF(SUM(#REF!,#REF!,#REF!,#REF!,#REF!,#REF!)=S222,,"")</f>
        <v>#REF!</v>
      </c>
      <c r="AB222" s="51" t="str">
        <f t="shared" si="73"/>
        <v/>
      </c>
      <c r="AC222" s="51"/>
      <c r="AD222" s="51"/>
      <c r="AE222" s="51"/>
      <c r="AF222" s="51"/>
      <c r="AG222" s="51"/>
      <c r="AH222" s="51"/>
      <c r="AI222" s="52"/>
      <c r="AJ222" s="52"/>
      <c r="AK222" s="52"/>
      <c r="AL222" s="53"/>
      <c r="AM222" s="54"/>
      <c r="AN222" s="55" t="str">
        <f>IF(P222=1,0,"")</f>
        <v/>
      </c>
      <c r="AO222" s="56" t="str">
        <f>IF(AN222=1,AB222,"")</f>
        <v/>
      </c>
      <c r="AP222" s="55" t="str">
        <f>IF(P222=1,0,"")</f>
        <v/>
      </c>
      <c r="AQ222" s="56" t="str">
        <f>IF(AP222=1,AB222,"")</f>
        <v/>
      </c>
    </row>
    <row r="223" spans="1:43" s="3" customFormat="1" x14ac:dyDescent="0.25">
      <c r="A223" s="67">
        <f t="shared" si="63"/>
        <v>2022</v>
      </c>
      <c r="B223" s="67" t="str">
        <f t="shared" si="64"/>
        <v>May</v>
      </c>
      <c r="C223" s="68">
        <f t="shared" si="74"/>
        <v>22</v>
      </c>
      <c r="D223" s="69">
        <f t="shared" si="65"/>
        <v>12</v>
      </c>
      <c r="E223" s="70">
        <f t="shared" si="66"/>
        <v>35</v>
      </c>
      <c r="F223" s="74"/>
      <c r="G223" s="77"/>
      <c r="H223" s="63" t="e">
        <f t="shared" si="75"/>
        <v>#VALUE!</v>
      </c>
      <c r="I223" s="64">
        <f t="shared" si="77"/>
        <v>1</v>
      </c>
      <c r="J223" s="71" t="str">
        <f t="shared" si="77"/>
        <v xml:space="preserve">Tolpis </v>
      </c>
      <c r="K223" s="71" t="str">
        <f t="shared" si="77"/>
        <v>umbellata</v>
      </c>
      <c r="L223" s="72">
        <f t="shared" si="77"/>
        <v>1</v>
      </c>
      <c r="M223" s="72">
        <f t="shared" si="77"/>
        <v>0</v>
      </c>
      <c r="N223" s="66">
        <f t="shared" si="77"/>
        <v>0</v>
      </c>
      <c r="O223" s="41"/>
      <c r="P223" s="42" t="str">
        <f t="shared" si="67"/>
        <v/>
      </c>
      <c r="Q223" s="43" t="str">
        <f t="shared" si="68"/>
        <v/>
      </c>
      <c r="R223" s="44" t="e">
        <f t="shared" si="69"/>
        <v>#VALUE!</v>
      </c>
      <c r="S223" s="45" t="e">
        <f t="shared" si="62"/>
        <v>#VALUE!</v>
      </c>
      <c r="T223" s="44" t="str">
        <f t="shared" si="70"/>
        <v/>
      </c>
      <c r="U223" s="46"/>
      <c r="V223" s="47"/>
      <c r="W223" s="48" t="e">
        <f t="shared" si="71"/>
        <v>#VALUE!</v>
      </c>
      <c r="X223" s="49"/>
      <c r="Y223" s="44" t="e">
        <f>INDEX(VISITORS[INSECT ORDER], MATCH(X223,VISITORS[NAME USED],0))</f>
        <v>#N/A</v>
      </c>
      <c r="Z223" s="44" t="e">
        <f t="shared" si="72"/>
        <v>#N/A</v>
      </c>
      <c r="AA223" s="50" t="e">
        <f>IF(SUM(#REF!,#REF!,#REF!,#REF!,#REF!,#REF!)=S223,,"")</f>
        <v>#REF!</v>
      </c>
      <c r="AB223" s="51" t="str">
        <f t="shared" si="73"/>
        <v/>
      </c>
      <c r="AC223" s="51"/>
      <c r="AD223" s="51"/>
      <c r="AE223" s="51"/>
      <c r="AF223" s="51"/>
      <c r="AG223" s="51"/>
      <c r="AH223" s="51"/>
      <c r="AI223" s="52"/>
      <c r="AJ223" s="52"/>
      <c r="AK223" s="52"/>
      <c r="AL223" s="53"/>
      <c r="AM223" s="54"/>
      <c r="AN223" s="55" t="str">
        <f>IF(P223=1,0,"")</f>
        <v/>
      </c>
      <c r="AO223" s="56" t="str">
        <f>IF(AN223=1,AB223,"")</f>
        <v/>
      </c>
      <c r="AP223" s="55" t="str">
        <f>IF(P223=1,0,"")</f>
        <v/>
      </c>
      <c r="AQ223" s="56" t="str">
        <f>IF(AP223=1,AB223,"")</f>
        <v/>
      </c>
    </row>
    <row r="224" spans="1:43" s="3" customFormat="1" x14ac:dyDescent="0.25">
      <c r="A224" s="67">
        <f t="shared" si="63"/>
        <v>2022</v>
      </c>
      <c r="B224" s="67" t="str">
        <f t="shared" si="64"/>
        <v>May</v>
      </c>
      <c r="C224" s="68">
        <f t="shared" si="74"/>
        <v>22</v>
      </c>
      <c r="D224" s="69">
        <f t="shared" si="65"/>
        <v>12</v>
      </c>
      <c r="E224" s="70">
        <f t="shared" si="66"/>
        <v>36</v>
      </c>
      <c r="F224" s="74"/>
      <c r="G224" s="77"/>
      <c r="H224" s="63" t="e">
        <f t="shared" si="75"/>
        <v>#VALUE!</v>
      </c>
      <c r="I224" s="64">
        <f t="shared" si="77"/>
        <v>1</v>
      </c>
      <c r="J224" s="71" t="str">
        <f t="shared" si="77"/>
        <v xml:space="preserve">Tolpis </v>
      </c>
      <c r="K224" s="71" t="str">
        <f t="shared" si="77"/>
        <v>umbellata</v>
      </c>
      <c r="L224" s="72">
        <f t="shared" si="77"/>
        <v>1</v>
      </c>
      <c r="M224" s="72">
        <f t="shared" si="77"/>
        <v>0</v>
      </c>
      <c r="N224" s="66">
        <f t="shared" si="77"/>
        <v>0</v>
      </c>
      <c r="O224" s="41"/>
      <c r="P224" s="42" t="str">
        <f t="shared" si="67"/>
        <v/>
      </c>
      <c r="Q224" s="43" t="str">
        <f t="shared" si="68"/>
        <v/>
      </c>
      <c r="R224" s="44" t="e">
        <f t="shared" si="69"/>
        <v>#VALUE!</v>
      </c>
      <c r="S224" s="45" t="e">
        <f t="shared" si="62"/>
        <v>#VALUE!</v>
      </c>
      <c r="T224" s="44" t="str">
        <f t="shared" si="70"/>
        <v/>
      </c>
      <c r="U224" s="46"/>
      <c r="V224" s="47"/>
      <c r="W224" s="48" t="e">
        <f t="shared" si="71"/>
        <v>#VALUE!</v>
      </c>
      <c r="X224" s="49"/>
      <c r="Y224" s="44" t="e">
        <f>INDEX(VISITORS[INSECT ORDER], MATCH(X224,VISITORS[NAME USED],0))</f>
        <v>#N/A</v>
      </c>
      <c r="Z224" s="44" t="e">
        <f t="shared" si="72"/>
        <v>#N/A</v>
      </c>
      <c r="AA224" s="50" t="e">
        <f>IF(SUM(#REF!,#REF!,#REF!,#REF!,#REF!,#REF!)=S224,,"")</f>
        <v>#REF!</v>
      </c>
      <c r="AB224" s="51" t="str">
        <f t="shared" si="73"/>
        <v/>
      </c>
      <c r="AC224" s="51"/>
      <c r="AD224" s="51"/>
      <c r="AE224" s="51"/>
      <c r="AF224" s="51"/>
      <c r="AG224" s="51"/>
      <c r="AH224" s="51"/>
      <c r="AI224" s="52"/>
      <c r="AJ224" s="52"/>
      <c r="AK224" s="52"/>
      <c r="AL224" s="53"/>
      <c r="AM224" s="54"/>
      <c r="AN224" s="55" t="str">
        <f>IF(P224=1,0,"")</f>
        <v/>
      </c>
      <c r="AO224" s="56" t="str">
        <f>IF(AN224=1,AB224,"")</f>
        <v/>
      </c>
      <c r="AP224" s="55" t="str">
        <f>IF(P224=1,0,"")</f>
        <v/>
      </c>
      <c r="AQ224" s="56" t="str">
        <f>IF(AP224=1,AB224,"")</f>
        <v/>
      </c>
    </row>
    <row r="225" spans="1:43" s="3" customFormat="1" x14ac:dyDescent="0.25">
      <c r="A225" s="67">
        <f t="shared" si="63"/>
        <v>2022</v>
      </c>
      <c r="B225" s="67" t="str">
        <f t="shared" si="64"/>
        <v>May</v>
      </c>
      <c r="C225" s="68">
        <f t="shared" si="74"/>
        <v>22</v>
      </c>
      <c r="D225" s="69">
        <f t="shared" si="65"/>
        <v>12</v>
      </c>
      <c r="E225" s="70">
        <f t="shared" si="66"/>
        <v>37</v>
      </c>
      <c r="F225" s="74"/>
      <c r="G225" s="77"/>
      <c r="H225" s="63" t="e">
        <f t="shared" si="75"/>
        <v>#VALUE!</v>
      </c>
      <c r="I225" s="64">
        <f t="shared" si="77"/>
        <v>1</v>
      </c>
      <c r="J225" s="71" t="str">
        <f t="shared" si="77"/>
        <v xml:space="preserve">Tolpis </v>
      </c>
      <c r="K225" s="71" t="str">
        <f t="shared" si="77"/>
        <v>umbellata</v>
      </c>
      <c r="L225" s="72">
        <f t="shared" si="77"/>
        <v>1</v>
      </c>
      <c r="M225" s="72">
        <f t="shared" si="77"/>
        <v>0</v>
      </c>
      <c r="N225" s="66">
        <f t="shared" si="77"/>
        <v>0</v>
      </c>
      <c r="O225" s="41"/>
      <c r="P225" s="42" t="str">
        <f t="shared" si="67"/>
        <v/>
      </c>
      <c r="Q225" s="43" t="str">
        <f t="shared" si="68"/>
        <v/>
      </c>
      <c r="R225" s="44" t="e">
        <f t="shared" si="69"/>
        <v>#VALUE!</v>
      </c>
      <c r="S225" s="45" t="e">
        <f t="shared" si="62"/>
        <v>#VALUE!</v>
      </c>
      <c r="T225" s="44" t="str">
        <f t="shared" si="70"/>
        <v/>
      </c>
      <c r="U225" s="46"/>
      <c r="V225" s="47"/>
      <c r="W225" s="48" t="e">
        <f t="shared" si="71"/>
        <v>#VALUE!</v>
      </c>
      <c r="X225" s="49"/>
      <c r="Y225" s="44" t="e">
        <f>INDEX(VISITORS[INSECT ORDER], MATCH(X225,VISITORS[NAME USED],0))</f>
        <v>#N/A</v>
      </c>
      <c r="Z225" s="44" t="e">
        <f t="shared" si="72"/>
        <v>#N/A</v>
      </c>
      <c r="AA225" s="50" t="e">
        <f>IF(SUM(#REF!,#REF!,#REF!,#REF!,#REF!,#REF!)=S225,,"")</f>
        <v>#REF!</v>
      </c>
      <c r="AB225" s="51" t="str">
        <f t="shared" si="73"/>
        <v/>
      </c>
      <c r="AC225" s="51"/>
      <c r="AD225" s="51"/>
      <c r="AE225" s="51"/>
      <c r="AF225" s="51"/>
      <c r="AG225" s="51"/>
      <c r="AH225" s="51"/>
      <c r="AI225" s="52"/>
      <c r="AJ225" s="52"/>
      <c r="AK225" s="52"/>
      <c r="AL225" s="53"/>
      <c r="AM225" s="54"/>
      <c r="AN225" s="55" t="str">
        <f>IF(P225=1,0,"")</f>
        <v/>
      </c>
      <c r="AO225" s="56" t="str">
        <f>IF(AN225=1,AB225,"")</f>
        <v/>
      </c>
      <c r="AP225" s="55" t="str">
        <f>IF(P225=1,0,"")</f>
        <v/>
      </c>
      <c r="AQ225" s="56" t="str">
        <f>IF(AP225=1,AB225,"")</f>
        <v/>
      </c>
    </row>
    <row r="226" spans="1:43" s="3" customFormat="1" x14ac:dyDescent="0.25">
      <c r="A226" s="67">
        <f t="shared" si="63"/>
        <v>2022</v>
      </c>
      <c r="B226" s="67" t="str">
        <f t="shared" si="64"/>
        <v>May</v>
      </c>
      <c r="C226" s="68">
        <f t="shared" si="74"/>
        <v>22</v>
      </c>
      <c r="D226" s="69">
        <f t="shared" si="65"/>
        <v>12</v>
      </c>
      <c r="E226" s="70">
        <f t="shared" si="66"/>
        <v>38</v>
      </c>
      <c r="F226" s="74"/>
      <c r="G226" s="77"/>
      <c r="H226" s="63" t="e">
        <f t="shared" si="75"/>
        <v>#VALUE!</v>
      </c>
      <c r="I226" s="64">
        <f t="shared" si="77"/>
        <v>1</v>
      </c>
      <c r="J226" s="71" t="str">
        <f t="shared" si="77"/>
        <v xml:space="preserve">Tolpis </v>
      </c>
      <c r="K226" s="71" t="str">
        <f t="shared" si="77"/>
        <v>umbellata</v>
      </c>
      <c r="L226" s="72">
        <f t="shared" si="77"/>
        <v>1</v>
      </c>
      <c r="M226" s="72">
        <f t="shared" si="77"/>
        <v>0</v>
      </c>
      <c r="N226" s="66">
        <f t="shared" si="77"/>
        <v>0</v>
      </c>
      <c r="O226" s="41"/>
      <c r="P226" s="42" t="str">
        <f t="shared" si="67"/>
        <v/>
      </c>
      <c r="Q226" s="43" t="str">
        <f t="shared" si="68"/>
        <v/>
      </c>
      <c r="R226" s="44" t="e">
        <f t="shared" si="69"/>
        <v>#VALUE!</v>
      </c>
      <c r="S226" s="45" t="e">
        <f t="shared" si="62"/>
        <v>#VALUE!</v>
      </c>
      <c r="T226" s="44" t="str">
        <f t="shared" si="70"/>
        <v/>
      </c>
      <c r="U226" s="46"/>
      <c r="V226" s="47"/>
      <c r="W226" s="48" t="e">
        <f t="shared" si="71"/>
        <v>#VALUE!</v>
      </c>
      <c r="X226" s="49"/>
      <c r="Y226" s="44" t="e">
        <f>INDEX(VISITORS[INSECT ORDER], MATCH(X226,VISITORS[NAME USED],0))</f>
        <v>#N/A</v>
      </c>
      <c r="Z226" s="44" t="e">
        <f t="shared" si="72"/>
        <v>#N/A</v>
      </c>
      <c r="AA226" s="50" t="e">
        <f>IF(SUM(#REF!,#REF!,#REF!,#REF!,#REF!,#REF!)=S226,,"")</f>
        <v>#REF!</v>
      </c>
      <c r="AB226" s="51" t="str">
        <f t="shared" si="73"/>
        <v/>
      </c>
      <c r="AC226" s="51"/>
      <c r="AD226" s="51"/>
      <c r="AE226" s="51"/>
      <c r="AF226" s="51"/>
      <c r="AG226" s="51"/>
      <c r="AH226" s="51"/>
      <c r="AI226" s="52"/>
      <c r="AJ226" s="52"/>
      <c r="AK226" s="52"/>
      <c r="AL226" s="53"/>
      <c r="AM226" s="54"/>
      <c r="AN226" s="55" t="str">
        <f>IF(P226=1,0,"")</f>
        <v/>
      </c>
      <c r="AO226" s="56" t="str">
        <f>IF(AN226=1,AB226,"")</f>
        <v/>
      </c>
      <c r="AP226" s="55" t="str">
        <f>IF(P226=1,0,"")</f>
        <v/>
      </c>
      <c r="AQ226" s="56" t="str">
        <f>IF(AP226=1,AB226,"")</f>
        <v/>
      </c>
    </row>
    <row r="227" spans="1:43" s="3" customFormat="1" x14ac:dyDescent="0.25">
      <c r="A227" s="67">
        <f t="shared" si="63"/>
        <v>2022</v>
      </c>
      <c r="B227" s="67" t="str">
        <f t="shared" si="64"/>
        <v>May</v>
      </c>
      <c r="C227" s="68">
        <f t="shared" si="74"/>
        <v>22</v>
      </c>
      <c r="D227" s="69">
        <f t="shared" si="65"/>
        <v>12</v>
      </c>
      <c r="E227" s="70">
        <f t="shared" si="66"/>
        <v>39</v>
      </c>
      <c r="F227" s="74"/>
      <c r="G227" s="77"/>
      <c r="H227" s="63" t="e">
        <f t="shared" si="75"/>
        <v>#VALUE!</v>
      </c>
      <c r="I227" s="64">
        <f t="shared" si="77"/>
        <v>1</v>
      </c>
      <c r="J227" s="71" t="str">
        <f t="shared" si="77"/>
        <v xml:space="preserve">Tolpis </v>
      </c>
      <c r="K227" s="71" t="str">
        <f t="shared" si="77"/>
        <v>umbellata</v>
      </c>
      <c r="L227" s="72">
        <f t="shared" si="77"/>
        <v>1</v>
      </c>
      <c r="M227" s="72">
        <f t="shared" si="77"/>
        <v>0</v>
      </c>
      <c r="N227" s="66">
        <f t="shared" si="77"/>
        <v>0</v>
      </c>
      <c r="O227" s="41"/>
      <c r="P227" s="42" t="str">
        <f t="shared" si="67"/>
        <v/>
      </c>
      <c r="Q227" s="43" t="str">
        <f t="shared" si="68"/>
        <v/>
      </c>
      <c r="R227" s="44" t="e">
        <f t="shared" si="69"/>
        <v>#VALUE!</v>
      </c>
      <c r="S227" s="45" t="e">
        <f t="shared" si="62"/>
        <v>#VALUE!</v>
      </c>
      <c r="T227" s="44" t="str">
        <f t="shared" si="70"/>
        <v/>
      </c>
      <c r="U227" s="46"/>
      <c r="V227" s="47"/>
      <c r="W227" s="48" t="e">
        <f t="shared" si="71"/>
        <v>#VALUE!</v>
      </c>
      <c r="X227" s="49"/>
      <c r="Y227" s="44" t="e">
        <f>INDEX(VISITORS[INSECT ORDER], MATCH(X227,VISITORS[NAME USED],0))</f>
        <v>#N/A</v>
      </c>
      <c r="Z227" s="44" t="e">
        <f t="shared" si="72"/>
        <v>#N/A</v>
      </c>
      <c r="AA227" s="50" t="e">
        <f>IF(SUM(#REF!,#REF!,#REF!,#REF!,#REF!,#REF!)=S227,,"")</f>
        <v>#REF!</v>
      </c>
      <c r="AB227" s="51" t="str">
        <f t="shared" si="73"/>
        <v/>
      </c>
      <c r="AC227" s="51"/>
      <c r="AD227" s="51"/>
      <c r="AE227" s="51"/>
      <c r="AF227" s="51"/>
      <c r="AG227" s="51"/>
      <c r="AH227" s="51"/>
      <c r="AI227" s="52"/>
      <c r="AJ227" s="52"/>
      <c r="AK227" s="52"/>
      <c r="AL227" s="53"/>
      <c r="AM227" s="54"/>
      <c r="AN227" s="55" t="str">
        <f>IF(P227=1,0,"")</f>
        <v/>
      </c>
      <c r="AO227" s="56" t="str">
        <f>IF(AN227=1,AB227,"")</f>
        <v/>
      </c>
      <c r="AP227" s="55" t="str">
        <f>IF(P227=1,0,"")</f>
        <v/>
      </c>
      <c r="AQ227" s="56" t="str">
        <f>IF(AP227=1,AB227,"")</f>
        <v/>
      </c>
    </row>
    <row r="228" spans="1:43" s="3" customFormat="1" x14ac:dyDescent="0.25">
      <c r="A228" s="67">
        <f t="shared" si="63"/>
        <v>2022</v>
      </c>
      <c r="B228" s="67" t="str">
        <f t="shared" si="64"/>
        <v>May</v>
      </c>
      <c r="C228" s="68">
        <f t="shared" si="74"/>
        <v>22</v>
      </c>
      <c r="D228" s="69">
        <f t="shared" si="65"/>
        <v>12</v>
      </c>
      <c r="E228" s="70">
        <f t="shared" si="66"/>
        <v>40</v>
      </c>
      <c r="F228" s="74"/>
      <c r="G228" s="77"/>
      <c r="H228" s="63" t="e">
        <f t="shared" si="75"/>
        <v>#VALUE!</v>
      </c>
      <c r="I228" s="64">
        <f t="shared" si="77"/>
        <v>1</v>
      </c>
      <c r="J228" s="71" t="str">
        <f t="shared" si="77"/>
        <v xml:space="preserve">Tolpis </v>
      </c>
      <c r="K228" s="71" t="str">
        <f t="shared" si="77"/>
        <v>umbellata</v>
      </c>
      <c r="L228" s="72">
        <f t="shared" si="77"/>
        <v>1</v>
      </c>
      <c r="M228" s="72">
        <f t="shared" si="77"/>
        <v>0</v>
      </c>
      <c r="N228" s="66">
        <f t="shared" si="77"/>
        <v>0</v>
      </c>
      <c r="O228" s="41"/>
      <c r="P228" s="42" t="str">
        <f t="shared" si="67"/>
        <v/>
      </c>
      <c r="Q228" s="43" t="str">
        <f t="shared" si="68"/>
        <v/>
      </c>
      <c r="R228" s="44" t="e">
        <f t="shared" si="69"/>
        <v>#VALUE!</v>
      </c>
      <c r="S228" s="45" t="e">
        <f t="shared" si="62"/>
        <v>#VALUE!</v>
      </c>
      <c r="T228" s="44" t="str">
        <f t="shared" si="70"/>
        <v/>
      </c>
      <c r="U228" s="46"/>
      <c r="V228" s="47"/>
      <c r="W228" s="48" t="e">
        <f t="shared" si="71"/>
        <v>#VALUE!</v>
      </c>
      <c r="X228" s="49"/>
      <c r="Y228" s="44" t="e">
        <f>INDEX(VISITORS[INSECT ORDER], MATCH(X228,VISITORS[NAME USED],0))</f>
        <v>#N/A</v>
      </c>
      <c r="Z228" s="44" t="e">
        <f t="shared" si="72"/>
        <v>#N/A</v>
      </c>
      <c r="AA228" s="50" t="e">
        <f>IF(SUM(#REF!,#REF!,#REF!,#REF!,#REF!,#REF!)=S228,,"")</f>
        <v>#REF!</v>
      </c>
      <c r="AB228" s="51" t="str">
        <f t="shared" si="73"/>
        <v/>
      </c>
      <c r="AC228" s="51"/>
      <c r="AD228" s="51"/>
      <c r="AE228" s="51"/>
      <c r="AF228" s="51"/>
      <c r="AG228" s="51"/>
      <c r="AH228" s="51"/>
      <c r="AI228" s="52"/>
      <c r="AJ228" s="52"/>
      <c r="AK228" s="52"/>
      <c r="AL228" s="53"/>
      <c r="AM228" s="54"/>
      <c r="AN228" s="55" t="str">
        <f>IF(P228=1,0,"")</f>
        <v/>
      </c>
      <c r="AO228" s="56" t="str">
        <f>IF(AN228=1,AB228,"")</f>
        <v/>
      </c>
      <c r="AP228" s="55" t="str">
        <f>IF(P228=1,0,"")</f>
        <v/>
      </c>
      <c r="AQ228" s="56" t="str">
        <f>IF(AP228=1,AB228,"")</f>
        <v/>
      </c>
    </row>
    <row r="229" spans="1:43" s="3" customFormat="1" x14ac:dyDescent="0.25">
      <c r="A229" s="67">
        <f t="shared" si="63"/>
        <v>2022</v>
      </c>
      <c r="B229" s="67" t="str">
        <f t="shared" si="64"/>
        <v>May</v>
      </c>
      <c r="C229" s="68">
        <f t="shared" si="74"/>
        <v>22</v>
      </c>
      <c r="D229" s="69">
        <f t="shared" si="65"/>
        <v>12</v>
      </c>
      <c r="E229" s="70">
        <f t="shared" si="66"/>
        <v>41</v>
      </c>
      <c r="F229" s="74"/>
      <c r="G229" s="77"/>
      <c r="H229" s="63" t="e">
        <f t="shared" si="75"/>
        <v>#VALUE!</v>
      </c>
      <c r="I229" s="64">
        <f t="shared" ref="I229:N244" si="78">I228</f>
        <v>1</v>
      </c>
      <c r="J229" s="71" t="str">
        <f t="shared" si="78"/>
        <v xml:space="preserve">Tolpis </v>
      </c>
      <c r="K229" s="71" t="str">
        <f t="shared" si="78"/>
        <v>umbellata</v>
      </c>
      <c r="L229" s="72">
        <f t="shared" si="78"/>
        <v>1</v>
      </c>
      <c r="M229" s="72">
        <f t="shared" si="78"/>
        <v>0</v>
      </c>
      <c r="N229" s="66">
        <f t="shared" si="78"/>
        <v>0</v>
      </c>
      <c r="O229" s="41"/>
      <c r="P229" s="42" t="str">
        <f t="shared" si="67"/>
        <v/>
      </c>
      <c r="Q229" s="43" t="str">
        <f t="shared" si="68"/>
        <v/>
      </c>
      <c r="R229" s="44" t="e">
        <f t="shared" si="69"/>
        <v>#VALUE!</v>
      </c>
      <c r="S229" s="45" t="e">
        <f t="shared" si="62"/>
        <v>#VALUE!</v>
      </c>
      <c r="T229" s="44" t="str">
        <f t="shared" si="70"/>
        <v/>
      </c>
      <c r="U229" s="46"/>
      <c r="V229" s="47"/>
      <c r="W229" s="48" t="e">
        <f t="shared" si="71"/>
        <v>#VALUE!</v>
      </c>
      <c r="X229" s="49"/>
      <c r="Y229" s="44" t="e">
        <f>INDEX(VISITORS[INSECT ORDER], MATCH(X229,VISITORS[NAME USED],0))</f>
        <v>#N/A</v>
      </c>
      <c r="Z229" s="44" t="e">
        <f t="shared" si="72"/>
        <v>#N/A</v>
      </c>
      <c r="AA229" s="50" t="e">
        <f>IF(SUM(#REF!,#REF!,#REF!,#REF!,#REF!,#REF!)=S229,,"")</f>
        <v>#REF!</v>
      </c>
      <c r="AB229" s="51" t="str">
        <f t="shared" si="73"/>
        <v/>
      </c>
      <c r="AC229" s="51"/>
      <c r="AD229" s="51"/>
      <c r="AE229" s="51"/>
      <c r="AF229" s="51"/>
      <c r="AG229" s="51"/>
      <c r="AH229" s="51"/>
      <c r="AI229" s="52"/>
      <c r="AJ229" s="52"/>
      <c r="AK229" s="52"/>
      <c r="AL229" s="53"/>
      <c r="AM229" s="54"/>
      <c r="AN229" s="55" t="str">
        <f>IF(P229=1,0,"")</f>
        <v/>
      </c>
      <c r="AO229" s="56" t="str">
        <f>IF(AN229=1,AB229,"")</f>
        <v/>
      </c>
      <c r="AP229" s="55" t="str">
        <f>IF(P229=1,0,"")</f>
        <v/>
      </c>
      <c r="AQ229" s="56" t="str">
        <f>IF(AP229=1,AB229,"")</f>
        <v/>
      </c>
    </row>
    <row r="230" spans="1:43" s="3" customFormat="1" x14ac:dyDescent="0.25">
      <c r="A230" s="67">
        <f t="shared" si="63"/>
        <v>2022</v>
      </c>
      <c r="B230" s="67" t="str">
        <f t="shared" si="64"/>
        <v>May</v>
      </c>
      <c r="C230" s="68">
        <f t="shared" si="74"/>
        <v>22</v>
      </c>
      <c r="D230" s="69">
        <f t="shared" si="65"/>
        <v>12</v>
      </c>
      <c r="E230" s="70">
        <f t="shared" si="66"/>
        <v>42</v>
      </c>
      <c r="F230" s="74"/>
      <c r="G230" s="77"/>
      <c r="H230" s="63" t="e">
        <f t="shared" si="75"/>
        <v>#VALUE!</v>
      </c>
      <c r="I230" s="64">
        <f t="shared" si="78"/>
        <v>1</v>
      </c>
      <c r="J230" s="71" t="str">
        <f t="shared" si="78"/>
        <v xml:space="preserve">Tolpis </v>
      </c>
      <c r="K230" s="71" t="str">
        <f t="shared" si="78"/>
        <v>umbellata</v>
      </c>
      <c r="L230" s="72">
        <f t="shared" si="78"/>
        <v>1</v>
      </c>
      <c r="M230" s="72">
        <f t="shared" si="78"/>
        <v>0</v>
      </c>
      <c r="N230" s="66">
        <f t="shared" si="78"/>
        <v>0</v>
      </c>
      <c r="O230" s="41"/>
      <c r="P230" s="42" t="str">
        <f t="shared" si="67"/>
        <v/>
      </c>
      <c r="Q230" s="43" t="str">
        <f t="shared" si="68"/>
        <v/>
      </c>
      <c r="R230" s="44" t="e">
        <f t="shared" si="69"/>
        <v>#VALUE!</v>
      </c>
      <c r="S230" s="45" t="e">
        <f t="shared" si="62"/>
        <v>#VALUE!</v>
      </c>
      <c r="T230" s="44" t="str">
        <f t="shared" si="70"/>
        <v/>
      </c>
      <c r="U230" s="46"/>
      <c r="V230" s="47"/>
      <c r="W230" s="48" t="e">
        <f t="shared" si="71"/>
        <v>#VALUE!</v>
      </c>
      <c r="X230" s="49"/>
      <c r="Y230" s="44" t="e">
        <f>INDEX(VISITORS[INSECT ORDER], MATCH(X230,VISITORS[NAME USED],0))</f>
        <v>#N/A</v>
      </c>
      <c r="Z230" s="44" t="e">
        <f t="shared" si="72"/>
        <v>#N/A</v>
      </c>
      <c r="AA230" s="50" t="e">
        <f>IF(SUM(#REF!,#REF!,#REF!,#REF!,#REF!,#REF!)=S230,,"")</f>
        <v>#REF!</v>
      </c>
      <c r="AB230" s="51" t="str">
        <f t="shared" si="73"/>
        <v/>
      </c>
      <c r="AC230" s="51"/>
      <c r="AD230" s="51"/>
      <c r="AE230" s="51"/>
      <c r="AF230" s="51"/>
      <c r="AG230" s="51"/>
      <c r="AH230" s="51"/>
      <c r="AI230" s="52"/>
      <c r="AJ230" s="52"/>
      <c r="AK230" s="52"/>
      <c r="AL230" s="53"/>
      <c r="AM230" s="54"/>
      <c r="AN230" s="55" t="str">
        <f>IF(P230=1,0,"")</f>
        <v/>
      </c>
      <c r="AO230" s="56" t="str">
        <f>IF(AN230=1,AB230,"")</f>
        <v/>
      </c>
      <c r="AP230" s="55" t="str">
        <f>IF(P230=1,0,"")</f>
        <v/>
      </c>
      <c r="AQ230" s="56" t="str">
        <f>IF(AP230=1,AB230,"")</f>
        <v/>
      </c>
    </row>
    <row r="231" spans="1:43" s="3" customFormat="1" x14ac:dyDescent="0.25">
      <c r="A231" s="67">
        <f t="shared" si="63"/>
        <v>2022</v>
      </c>
      <c r="B231" s="67" t="str">
        <f t="shared" si="64"/>
        <v>May</v>
      </c>
      <c r="C231" s="68">
        <f t="shared" si="74"/>
        <v>22</v>
      </c>
      <c r="D231" s="69">
        <f t="shared" si="65"/>
        <v>12</v>
      </c>
      <c r="E231" s="70">
        <f t="shared" si="66"/>
        <v>43</v>
      </c>
      <c r="F231" s="74"/>
      <c r="G231" s="77"/>
      <c r="H231" s="63" t="e">
        <f t="shared" si="75"/>
        <v>#VALUE!</v>
      </c>
      <c r="I231" s="64">
        <f t="shared" si="78"/>
        <v>1</v>
      </c>
      <c r="J231" s="71" t="str">
        <f t="shared" si="78"/>
        <v xml:space="preserve">Tolpis </v>
      </c>
      <c r="K231" s="71" t="str">
        <f t="shared" si="78"/>
        <v>umbellata</v>
      </c>
      <c r="L231" s="72">
        <f t="shared" si="78"/>
        <v>1</v>
      </c>
      <c r="M231" s="72">
        <f t="shared" si="78"/>
        <v>0</v>
      </c>
      <c r="N231" s="66">
        <f t="shared" si="78"/>
        <v>0</v>
      </c>
      <c r="O231" s="41"/>
      <c r="P231" s="42" t="str">
        <f t="shared" si="67"/>
        <v/>
      </c>
      <c r="Q231" s="43" t="str">
        <f t="shared" si="68"/>
        <v/>
      </c>
      <c r="R231" s="44" t="e">
        <f t="shared" si="69"/>
        <v>#VALUE!</v>
      </c>
      <c r="S231" s="45" t="e">
        <f t="shared" si="62"/>
        <v>#VALUE!</v>
      </c>
      <c r="T231" s="44" t="str">
        <f t="shared" si="70"/>
        <v/>
      </c>
      <c r="U231" s="46"/>
      <c r="V231" s="47"/>
      <c r="W231" s="48" t="e">
        <f t="shared" si="71"/>
        <v>#VALUE!</v>
      </c>
      <c r="X231" s="49"/>
      <c r="Y231" s="44" t="e">
        <f>INDEX(VISITORS[INSECT ORDER], MATCH(X231,VISITORS[NAME USED],0))</f>
        <v>#N/A</v>
      </c>
      <c r="Z231" s="44" t="e">
        <f t="shared" si="72"/>
        <v>#N/A</v>
      </c>
      <c r="AA231" s="50" t="e">
        <f>IF(SUM(#REF!,#REF!,#REF!,#REF!,#REF!,#REF!)=S231,,"")</f>
        <v>#REF!</v>
      </c>
      <c r="AB231" s="51" t="str">
        <f t="shared" si="73"/>
        <v/>
      </c>
      <c r="AC231" s="51"/>
      <c r="AD231" s="51"/>
      <c r="AE231" s="51"/>
      <c r="AF231" s="51"/>
      <c r="AG231" s="51"/>
      <c r="AH231" s="51"/>
      <c r="AI231" s="52"/>
      <c r="AJ231" s="52"/>
      <c r="AK231" s="52"/>
      <c r="AL231" s="53"/>
      <c r="AM231" s="54"/>
      <c r="AN231" s="55" t="str">
        <f>IF(P231=1,0,"")</f>
        <v/>
      </c>
      <c r="AO231" s="56" t="str">
        <f>IF(AN231=1,AB231,"")</f>
        <v/>
      </c>
      <c r="AP231" s="55" t="str">
        <f>IF(P231=1,0,"")</f>
        <v/>
      </c>
      <c r="AQ231" s="56" t="str">
        <f>IF(AP231=1,AB231,"")</f>
        <v/>
      </c>
    </row>
    <row r="232" spans="1:43" s="3" customFormat="1" x14ac:dyDescent="0.25">
      <c r="A232" s="67">
        <f t="shared" si="63"/>
        <v>2022</v>
      </c>
      <c r="B232" s="67" t="str">
        <f t="shared" si="64"/>
        <v>May</v>
      </c>
      <c r="C232" s="68">
        <f t="shared" si="74"/>
        <v>22</v>
      </c>
      <c r="D232" s="69">
        <f t="shared" si="65"/>
        <v>12</v>
      </c>
      <c r="E232" s="70">
        <f t="shared" si="66"/>
        <v>44</v>
      </c>
      <c r="F232" s="74"/>
      <c r="G232" s="77"/>
      <c r="H232" s="63" t="e">
        <f t="shared" si="75"/>
        <v>#VALUE!</v>
      </c>
      <c r="I232" s="64">
        <f t="shared" si="78"/>
        <v>1</v>
      </c>
      <c r="J232" s="71" t="str">
        <f t="shared" si="78"/>
        <v xml:space="preserve">Tolpis </v>
      </c>
      <c r="K232" s="71" t="str">
        <f t="shared" si="78"/>
        <v>umbellata</v>
      </c>
      <c r="L232" s="72">
        <f t="shared" si="78"/>
        <v>1</v>
      </c>
      <c r="M232" s="72">
        <f t="shared" si="78"/>
        <v>0</v>
      </c>
      <c r="N232" s="66">
        <f t="shared" si="78"/>
        <v>0</v>
      </c>
      <c r="O232" s="41"/>
      <c r="P232" s="42" t="str">
        <f t="shared" si="67"/>
        <v/>
      </c>
      <c r="Q232" s="43" t="str">
        <f t="shared" si="68"/>
        <v/>
      </c>
      <c r="R232" s="44" t="e">
        <f t="shared" si="69"/>
        <v>#VALUE!</v>
      </c>
      <c r="S232" s="45" t="e">
        <f t="shared" si="62"/>
        <v>#VALUE!</v>
      </c>
      <c r="T232" s="44" t="str">
        <f t="shared" si="70"/>
        <v/>
      </c>
      <c r="U232" s="46"/>
      <c r="V232" s="47"/>
      <c r="W232" s="48" t="e">
        <f t="shared" si="71"/>
        <v>#VALUE!</v>
      </c>
      <c r="X232" s="49"/>
      <c r="Y232" s="44" t="e">
        <f>INDEX(VISITORS[INSECT ORDER], MATCH(X232,VISITORS[NAME USED],0))</f>
        <v>#N/A</v>
      </c>
      <c r="Z232" s="44" t="e">
        <f t="shared" si="72"/>
        <v>#N/A</v>
      </c>
      <c r="AA232" s="50" t="e">
        <f>IF(SUM(#REF!,#REF!,#REF!,#REF!,#REF!,#REF!)=S232,,"")</f>
        <v>#REF!</v>
      </c>
      <c r="AB232" s="51" t="str">
        <f t="shared" si="73"/>
        <v/>
      </c>
      <c r="AC232" s="51"/>
      <c r="AD232" s="51"/>
      <c r="AE232" s="51"/>
      <c r="AF232" s="51"/>
      <c r="AG232" s="51"/>
      <c r="AH232" s="51"/>
      <c r="AI232" s="52"/>
      <c r="AJ232" s="52"/>
      <c r="AK232" s="52"/>
      <c r="AL232" s="53"/>
      <c r="AM232" s="54"/>
      <c r="AN232" s="55" t="str">
        <f>IF(P232=1,0,"")</f>
        <v/>
      </c>
      <c r="AO232" s="56" t="str">
        <f>IF(AN232=1,AB232,"")</f>
        <v/>
      </c>
      <c r="AP232" s="55" t="str">
        <f>IF(P232=1,0,"")</f>
        <v/>
      </c>
      <c r="AQ232" s="56" t="str">
        <f>IF(AP232=1,AB232,"")</f>
        <v/>
      </c>
    </row>
    <row r="233" spans="1:43" s="3" customFormat="1" x14ac:dyDescent="0.25">
      <c r="A233" s="67">
        <f t="shared" si="63"/>
        <v>2022</v>
      </c>
      <c r="B233" s="67" t="str">
        <f t="shared" si="64"/>
        <v>May</v>
      </c>
      <c r="C233" s="68">
        <f t="shared" si="74"/>
        <v>22</v>
      </c>
      <c r="D233" s="69">
        <f t="shared" si="65"/>
        <v>12</v>
      </c>
      <c r="E233" s="70">
        <f t="shared" si="66"/>
        <v>45</v>
      </c>
      <c r="F233" s="74"/>
      <c r="G233" s="77"/>
      <c r="H233" s="63" t="e">
        <f t="shared" si="75"/>
        <v>#VALUE!</v>
      </c>
      <c r="I233" s="64">
        <f t="shared" si="78"/>
        <v>1</v>
      </c>
      <c r="J233" s="71" t="str">
        <f t="shared" si="78"/>
        <v xml:space="preserve">Tolpis </v>
      </c>
      <c r="K233" s="71" t="str">
        <f t="shared" si="78"/>
        <v>umbellata</v>
      </c>
      <c r="L233" s="72">
        <f t="shared" si="78"/>
        <v>1</v>
      </c>
      <c r="M233" s="72">
        <f t="shared" si="78"/>
        <v>0</v>
      </c>
      <c r="N233" s="66">
        <f t="shared" si="78"/>
        <v>0</v>
      </c>
      <c r="O233" s="41"/>
      <c r="P233" s="42" t="str">
        <f t="shared" si="67"/>
        <v/>
      </c>
      <c r="Q233" s="43" t="str">
        <f t="shared" si="68"/>
        <v/>
      </c>
      <c r="R233" s="44" t="e">
        <f t="shared" si="69"/>
        <v>#VALUE!</v>
      </c>
      <c r="S233" s="45" t="e">
        <f t="shared" si="62"/>
        <v>#VALUE!</v>
      </c>
      <c r="T233" s="44" t="str">
        <f t="shared" si="70"/>
        <v/>
      </c>
      <c r="U233" s="46"/>
      <c r="V233" s="47"/>
      <c r="W233" s="48" t="e">
        <f t="shared" si="71"/>
        <v>#VALUE!</v>
      </c>
      <c r="X233" s="49"/>
      <c r="Y233" s="44" t="e">
        <f>INDEX(VISITORS[INSECT ORDER], MATCH(X233,VISITORS[NAME USED],0))</f>
        <v>#N/A</v>
      </c>
      <c r="Z233" s="44" t="e">
        <f t="shared" si="72"/>
        <v>#N/A</v>
      </c>
      <c r="AA233" s="50" t="e">
        <f>IF(SUM(#REF!,#REF!,#REF!,#REF!,#REF!,#REF!)=S233,,"")</f>
        <v>#REF!</v>
      </c>
      <c r="AB233" s="51" t="str">
        <f t="shared" si="73"/>
        <v/>
      </c>
      <c r="AC233" s="51"/>
      <c r="AD233" s="51"/>
      <c r="AE233" s="51"/>
      <c r="AF233" s="51"/>
      <c r="AG233" s="51"/>
      <c r="AH233" s="51"/>
      <c r="AI233" s="52"/>
      <c r="AJ233" s="52"/>
      <c r="AK233" s="52"/>
      <c r="AL233" s="53"/>
      <c r="AM233" s="54"/>
      <c r="AN233" s="55" t="str">
        <f>IF(P233=1,0,"")</f>
        <v/>
      </c>
      <c r="AO233" s="56" t="str">
        <f>IF(AN233=1,AB233,"")</f>
        <v/>
      </c>
      <c r="AP233" s="55" t="str">
        <f>IF(P233=1,0,"")</f>
        <v/>
      </c>
      <c r="AQ233" s="56" t="str">
        <f>IF(AP233=1,AB233,"")</f>
        <v/>
      </c>
    </row>
    <row r="234" spans="1:43" s="3" customFormat="1" x14ac:dyDescent="0.25">
      <c r="A234" s="67">
        <f t="shared" si="63"/>
        <v>2022</v>
      </c>
      <c r="B234" s="67" t="str">
        <f t="shared" si="64"/>
        <v>May</v>
      </c>
      <c r="C234" s="68">
        <f t="shared" si="74"/>
        <v>22</v>
      </c>
      <c r="D234" s="69">
        <f t="shared" si="65"/>
        <v>12</v>
      </c>
      <c r="E234" s="70">
        <f t="shared" si="66"/>
        <v>46</v>
      </c>
      <c r="F234" s="74"/>
      <c r="G234" s="77"/>
      <c r="H234" s="63" t="e">
        <f t="shared" si="75"/>
        <v>#VALUE!</v>
      </c>
      <c r="I234" s="64">
        <f t="shared" si="78"/>
        <v>1</v>
      </c>
      <c r="J234" s="71" t="str">
        <f t="shared" si="78"/>
        <v xml:space="preserve">Tolpis </v>
      </c>
      <c r="K234" s="71" t="str">
        <f t="shared" si="78"/>
        <v>umbellata</v>
      </c>
      <c r="L234" s="72">
        <f t="shared" si="78"/>
        <v>1</v>
      </c>
      <c r="M234" s="72">
        <f t="shared" si="78"/>
        <v>0</v>
      </c>
      <c r="N234" s="66">
        <f t="shared" si="78"/>
        <v>0</v>
      </c>
      <c r="O234" s="41"/>
      <c r="P234" s="42" t="str">
        <f t="shared" si="67"/>
        <v/>
      </c>
      <c r="Q234" s="43" t="str">
        <f t="shared" si="68"/>
        <v/>
      </c>
      <c r="R234" s="44" t="e">
        <f t="shared" si="69"/>
        <v>#VALUE!</v>
      </c>
      <c r="S234" s="45" t="e">
        <f t="shared" si="62"/>
        <v>#VALUE!</v>
      </c>
      <c r="T234" s="44" t="str">
        <f t="shared" si="70"/>
        <v/>
      </c>
      <c r="U234" s="46"/>
      <c r="V234" s="47"/>
      <c r="W234" s="48" t="e">
        <f t="shared" si="71"/>
        <v>#VALUE!</v>
      </c>
      <c r="X234" s="49"/>
      <c r="Y234" s="44" t="e">
        <f>INDEX(VISITORS[INSECT ORDER], MATCH(X234,VISITORS[NAME USED],0))</f>
        <v>#N/A</v>
      </c>
      <c r="Z234" s="44" t="e">
        <f t="shared" si="72"/>
        <v>#N/A</v>
      </c>
      <c r="AA234" s="50" t="e">
        <f>IF(SUM(#REF!,#REF!,#REF!,#REF!,#REF!,#REF!)=S234,,"")</f>
        <v>#REF!</v>
      </c>
      <c r="AB234" s="51" t="str">
        <f t="shared" si="73"/>
        <v/>
      </c>
      <c r="AC234" s="51"/>
      <c r="AD234" s="51"/>
      <c r="AE234" s="51"/>
      <c r="AF234" s="51"/>
      <c r="AG234" s="51"/>
      <c r="AH234" s="51"/>
      <c r="AI234" s="52"/>
      <c r="AJ234" s="52"/>
      <c r="AK234" s="52"/>
      <c r="AL234" s="53"/>
      <c r="AM234" s="54"/>
      <c r="AN234" s="55" t="str">
        <f>IF(P234=1,0,"")</f>
        <v/>
      </c>
      <c r="AO234" s="56" t="str">
        <f>IF(AN234=1,AB234,"")</f>
        <v/>
      </c>
      <c r="AP234" s="55" t="str">
        <f>IF(P234=1,0,"")</f>
        <v/>
      </c>
      <c r="AQ234" s="56" t="str">
        <f>IF(AP234=1,AB234,"")</f>
        <v/>
      </c>
    </row>
    <row r="235" spans="1:43" s="3" customFormat="1" x14ac:dyDescent="0.25">
      <c r="A235" s="67">
        <f t="shared" si="63"/>
        <v>2022</v>
      </c>
      <c r="B235" s="67" t="str">
        <f t="shared" si="64"/>
        <v>May</v>
      </c>
      <c r="C235" s="68">
        <f t="shared" si="74"/>
        <v>22</v>
      </c>
      <c r="D235" s="69">
        <f t="shared" si="65"/>
        <v>12</v>
      </c>
      <c r="E235" s="70">
        <f t="shared" si="66"/>
        <v>47</v>
      </c>
      <c r="F235" s="74"/>
      <c r="G235" s="77"/>
      <c r="H235" s="63" t="e">
        <f t="shared" si="75"/>
        <v>#VALUE!</v>
      </c>
      <c r="I235" s="64">
        <f t="shared" si="78"/>
        <v>1</v>
      </c>
      <c r="J235" s="71" t="str">
        <f t="shared" si="78"/>
        <v xml:space="preserve">Tolpis </v>
      </c>
      <c r="K235" s="71" t="str">
        <f t="shared" si="78"/>
        <v>umbellata</v>
      </c>
      <c r="L235" s="72">
        <f t="shared" si="78"/>
        <v>1</v>
      </c>
      <c r="M235" s="72">
        <f t="shared" si="78"/>
        <v>0</v>
      </c>
      <c r="N235" s="66">
        <f t="shared" si="78"/>
        <v>0</v>
      </c>
      <c r="O235" s="41"/>
      <c r="P235" s="42" t="str">
        <f t="shared" si="67"/>
        <v/>
      </c>
      <c r="Q235" s="43" t="str">
        <f t="shared" si="68"/>
        <v/>
      </c>
      <c r="R235" s="44" t="e">
        <f t="shared" si="69"/>
        <v>#VALUE!</v>
      </c>
      <c r="S235" s="45" t="e">
        <f t="shared" si="62"/>
        <v>#VALUE!</v>
      </c>
      <c r="T235" s="44" t="str">
        <f t="shared" si="70"/>
        <v/>
      </c>
      <c r="U235" s="46"/>
      <c r="V235" s="47"/>
      <c r="W235" s="48" t="e">
        <f t="shared" si="71"/>
        <v>#VALUE!</v>
      </c>
      <c r="X235" s="49"/>
      <c r="Y235" s="44" t="e">
        <f>INDEX(VISITORS[INSECT ORDER], MATCH(X235,VISITORS[NAME USED],0))</f>
        <v>#N/A</v>
      </c>
      <c r="Z235" s="44" t="e">
        <f t="shared" si="72"/>
        <v>#N/A</v>
      </c>
      <c r="AA235" s="50" t="e">
        <f>IF(SUM(#REF!,#REF!,#REF!,#REF!,#REF!,#REF!)=S235,,"")</f>
        <v>#REF!</v>
      </c>
      <c r="AB235" s="51" t="str">
        <f t="shared" si="73"/>
        <v/>
      </c>
      <c r="AC235" s="51"/>
      <c r="AD235" s="51"/>
      <c r="AE235" s="51"/>
      <c r="AF235" s="51"/>
      <c r="AG235" s="51"/>
      <c r="AH235" s="51"/>
      <c r="AI235" s="52"/>
      <c r="AJ235" s="52"/>
      <c r="AK235" s="52"/>
      <c r="AL235" s="53"/>
      <c r="AM235" s="54"/>
      <c r="AN235" s="55" t="str">
        <f>IF(P235=1,0,"")</f>
        <v/>
      </c>
      <c r="AO235" s="56" t="str">
        <f>IF(AN235=1,AB235,"")</f>
        <v/>
      </c>
      <c r="AP235" s="55" t="str">
        <f>IF(P235=1,0,"")</f>
        <v/>
      </c>
      <c r="AQ235" s="56" t="str">
        <f>IF(AP235=1,AB235,"")</f>
        <v/>
      </c>
    </row>
    <row r="236" spans="1:43" s="3" customFormat="1" x14ac:dyDescent="0.25">
      <c r="A236" s="67">
        <f t="shared" si="63"/>
        <v>2022</v>
      </c>
      <c r="B236" s="67" t="str">
        <f t="shared" si="64"/>
        <v>May</v>
      </c>
      <c r="C236" s="68">
        <f t="shared" si="74"/>
        <v>22</v>
      </c>
      <c r="D236" s="69">
        <f t="shared" si="65"/>
        <v>12</v>
      </c>
      <c r="E236" s="70">
        <f t="shared" si="66"/>
        <v>48</v>
      </c>
      <c r="F236" s="74"/>
      <c r="G236" s="77"/>
      <c r="H236" s="63" t="e">
        <f t="shared" si="75"/>
        <v>#VALUE!</v>
      </c>
      <c r="I236" s="64">
        <f t="shared" si="78"/>
        <v>1</v>
      </c>
      <c r="J236" s="71" t="str">
        <f t="shared" si="78"/>
        <v xml:space="preserve">Tolpis </v>
      </c>
      <c r="K236" s="71" t="str">
        <f t="shared" si="78"/>
        <v>umbellata</v>
      </c>
      <c r="L236" s="72">
        <f t="shared" si="78"/>
        <v>1</v>
      </c>
      <c r="M236" s="72">
        <f t="shared" si="78"/>
        <v>0</v>
      </c>
      <c r="N236" s="66">
        <f t="shared" si="78"/>
        <v>0</v>
      </c>
      <c r="O236" s="41"/>
      <c r="P236" s="42" t="str">
        <f t="shared" si="67"/>
        <v/>
      </c>
      <c r="Q236" s="43" t="str">
        <f t="shared" si="68"/>
        <v/>
      </c>
      <c r="R236" s="44" t="e">
        <f t="shared" si="69"/>
        <v>#VALUE!</v>
      </c>
      <c r="S236" s="45" t="e">
        <f t="shared" si="62"/>
        <v>#VALUE!</v>
      </c>
      <c r="T236" s="44" t="str">
        <f t="shared" si="70"/>
        <v/>
      </c>
      <c r="U236" s="46"/>
      <c r="V236" s="47"/>
      <c r="W236" s="48" t="e">
        <f t="shared" si="71"/>
        <v>#VALUE!</v>
      </c>
      <c r="X236" s="49"/>
      <c r="Y236" s="44" t="e">
        <f>INDEX(VISITORS[INSECT ORDER], MATCH(X236,VISITORS[NAME USED],0))</f>
        <v>#N/A</v>
      </c>
      <c r="Z236" s="44" t="e">
        <f t="shared" si="72"/>
        <v>#N/A</v>
      </c>
      <c r="AA236" s="50" t="e">
        <f>IF(SUM(#REF!,#REF!,#REF!,#REF!,#REF!,#REF!)=S236,,"")</f>
        <v>#REF!</v>
      </c>
      <c r="AB236" s="51" t="str">
        <f t="shared" si="73"/>
        <v/>
      </c>
      <c r="AC236" s="51"/>
      <c r="AD236" s="51"/>
      <c r="AE236" s="51"/>
      <c r="AF236" s="51"/>
      <c r="AG236" s="51"/>
      <c r="AH236" s="51"/>
      <c r="AI236" s="52"/>
      <c r="AJ236" s="52"/>
      <c r="AK236" s="52"/>
      <c r="AL236" s="53"/>
      <c r="AM236" s="54"/>
      <c r="AN236" s="55" t="str">
        <f>IF(P236=1,0,"")</f>
        <v/>
      </c>
      <c r="AO236" s="56" t="str">
        <f>IF(AN236=1,AB236,"")</f>
        <v/>
      </c>
      <c r="AP236" s="55" t="str">
        <f>IF(P236=1,0,"")</f>
        <v/>
      </c>
      <c r="AQ236" s="56" t="str">
        <f>IF(AP236=1,AB236,"")</f>
        <v/>
      </c>
    </row>
    <row r="237" spans="1:43" s="3" customFormat="1" x14ac:dyDescent="0.25">
      <c r="A237" s="67">
        <f t="shared" si="63"/>
        <v>2022</v>
      </c>
      <c r="B237" s="67" t="str">
        <f t="shared" si="64"/>
        <v>May</v>
      </c>
      <c r="C237" s="68">
        <f t="shared" si="74"/>
        <v>22</v>
      </c>
      <c r="D237" s="69">
        <f t="shared" si="65"/>
        <v>12</v>
      </c>
      <c r="E237" s="70">
        <f t="shared" si="66"/>
        <v>49</v>
      </c>
      <c r="F237" s="74"/>
      <c r="G237" s="77"/>
      <c r="H237" s="63" t="e">
        <f t="shared" si="75"/>
        <v>#VALUE!</v>
      </c>
      <c r="I237" s="64">
        <f t="shared" si="78"/>
        <v>1</v>
      </c>
      <c r="J237" s="71" t="str">
        <f t="shared" si="78"/>
        <v xml:space="preserve">Tolpis </v>
      </c>
      <c r="K237" s="71" t="str">
        <f t="shared" si="78"/>
        <v>umbellata</v>
      </c>
      <c r="L237" s="72">
        <f t="shared" si="78"/>
        <v>1</v>
      </c>
      <c r="M237" s="72">
        <f t="shared" si="78"/>
        <v>0</v>
      </c>
      <c r="N237" s="66">
        <f t="shared" si="78"/>
        <v>0</v>
      </c>
      <c r="O237" s="41"/>
      <c r="P237" s="42" t="str">
        <f t="shared" si="67"/>
        <v/>
      </c>
      <c r="Q237" s="43" t="str">
        <f t="shared" si="68"/>
        <v/>
      </c>
      <c r="R237" s="44" t="e">
        <f t="shared" si="69"/>
        <v>#VALUE!</v>
      </c>
      <c r="S237" s="45" t="e">
        <f t="shared" si="62"/>
        <v>#VALUE!</v>
      </c>
      <c r="T237" s="44" t="str">
        <f t="shared" si="70"/>
        <v/>
      </c>
      <c r="U237" s="46"/>
      <c r="V237" s="47"/>
      <c r="W237" s="48" t="e">
        <f t="shared" si="71"/>
        <v>#VALUE!</v>
      </c>
      <c r="X237" s="49"/>
      <c r="Y237" s="44" t="e">
        <f>INDEX(VISITORS[INSECT ORDER], MATCH(X237,VISITORS[NAME USED],0))</f>
        <v>#N/A</v>
      </c>
      <c r="Z237" s="44" t="e">
        <f t="shared" si="72"/>
        <v>#N/A</v>
      </c>
      <c r="AA237" s="50" t="e">
        <f>IF(SUM(#REF!,#REF!,#REF!,#REF!,#REF!,#REF!)=S237,,"")</f>
        <v>#REF!</v>
      </c>
      <c r="AB237" s="51" t="str">
        <f t="shared" si="73"/>
        <v/>
      </c>
      <c r="AC237" s="51"/>
      <c r="AD237" s="51"/>
      <c r="AE237" s="51"/>
      <c r="AF237" s="51"/>
      <c r="AG237" s="51"/>
      <c r="AH237" s="51"/>
      <c r="AI237" s="52"/>
      <c r="AJ237" s="52"/>
      <c r="AK237" s="52"/>
      <c r="AL237" s="53"/>
      <c r="AM237" s="54"/>
      <c r="AN237" s="55" t="str">
        <f>IF(P237=1,0,"")</f>
        <v/>
      </c>
      <c r="AO237" s="56" t="str">
        <f>IF(AN237=1,AB237,"")</f>
        <v/>
      </c>
      <c r="AP237" s="55" t="str">
        <f>IF(P237=1,0,"")</f>
        <v/>
      </c>
      <c r="AQ237" s="56" t="str">
        <f>IF(AP237=1,AB237,"")</f>
        <v/>
      </c>
    </row>
    <row r="238" spans="1:43" s="3" customFormat="1" x14ac:dyDescent="0.25">
      <c r="A238" s="67">
        <f t="shared" si="63"/>
        <v>2022</v>
      </c>
      <c r="B238" s="67" t="str">
        <f t="shared" si="64"/>
        <v>May</v>
      </c>
      <c r="C238" s="68">
        <f t="shared" si="74"/>
        <v>22</v>
      </c>
      <c r="D238" s="69">
        <f t="shared" si="65"/>
        <v>12</v>
      </c>
      <c r="E238" s="70">
        <f t="shared" si="66"/>
        <v>50</v>
      </c>
      <c r="F238" s="74"/>
      <c r="G238" s="77"/>
      <c r="H238" s="63" t="e">
        <f t="shared" si="75"/>
        <v>#VALUE!</v>
      </c>
      <c r="I238" s="64">
        <f t="shared" si="78"/>
        <v>1</v>
      </c>
      <c r="J238" s="71" t="str">
        <f t="shared" si="78"/>
        <v xml:space="preserve">Tolpis </v>
      </c>
      <c r="K238" s="71" t="str">
        <f t="shared" si="78"/>
        <v>umbellata</v>
      </c>
      <c r="L238" s="72">
        <f t="shared" si="78"/>
        <v>1</v>
      </c>
      <c r="M238" s="72">
        <f t="shared" si="78"/>
        <v>0</v>
      </c>
      <c r="N238" s="66">
        <f t="shared" si="78"/>
        <v>0</v>
      </c>
      <c r="O238" s="41"/>
      <c r="P238" s="42" t="str">
        <f t="shared" si="67"/>
        <v/>
      </c>
      <c r="Q238" s="43" t="str">
        <f t="shared" si="68"/>
        <v/>
      </c>
      <c r="R238" s="44" t="e">
        <f t="shared" si="69"/>
        <v>#VALUE!</v>
      </c>
      <c r="S238" s="45" t="e">
        <f t="shared" si="62"/>
        <v>#VALUE!</v>
      </c>
      <c r="T238" s="44" t="str">
        <f t="shared" si="70"/>
        <v/>
      </c>
      <c r="U238" s="46"/>
      <c r="V238" s="47"/>
      <c r="W238" s="48" t="e">
        <f t="shared" si="71"/>
        <v>#VALUE!</v>
      </c>
      <c r="X238" s="49"/>
      <c r="Y238" s="44" t="e">
        <f>INDEX(VISITORS[INSECT ORDER], MATCH(X238,VISITORS[NAME USED],0))</f>
        <v>#N/A</v>
      </c>
      <c r="Z238" s="44" t="e">
        <f t="shared" si="72"/>
        <v>#N/A</v>
      </c>
      <c r="AA238" s="50" t="e">
        <f>IF(SUM(#REF!,#REF!,#REF!,#REF!,#REF!,#REF!)=S238,,"")</f>
        <v>#REF!</v>
      </c>
      <c r="AB238" s="51" t="str">
        <f t="shared" si="73"/>
        <v/>
      </c>
      <c r="AC238" s="51"/>
      <c r="AD238" s="51"/>
      <c r="AE238" s="51"/>
      <c r="AF238" s="51"/>
      <c r="AG238" s="51"/>
      <c r="AH238" s="51"/>
      <c r="AI238" s="52"/>
      <c r="AJ238" s="52"/>
      <c r="AK238" s="52"/>
      <c r="AL238" s="53"/>
      <c r="AM238" s="54"/>
      <c r="AN238" s="55" t="str">
        <f>IF(P238=1,0,"")</f>
        <v/>
      </c>
      <c r="AO238" s="56" t="str">
        <f>IF(AN238=1,AB238,"")</f>
        <v/>
      </c>
      <c r="AP238" s="55" t="str">
        <f>IF(P238=1,0,"")</f>
        <v/>
      </c>
      <c r="AQ238" s="56" t="str">
        <f>IF(AP238=1,AB238,"")</f>
        <v/>
      </c>
    </row>
    <row r="239" spans="1:43" s="3" customFormat="1" x14ac:dyDescent="0.25">
      <c r="A239" s="67">
        <f t="shared" si="63"/>
        <v>2022</v>
      </c>
      <c r="B239" s="67" t="str">
        <f t="shared" si="64"/>
        <v>May</v>
      </c>
      <c r="C239" s="68">
        <f t="shared" si="74"/>
        <v>22</v>
      </c>
      <c r="D239" s="69">
        <f t="shared" si="65"/>
        <v>12</v>
      </c>
      <c r="E239" s="70">
        <f t="shared" si="66"/>
        <v>51</v>
      </c>
      <c r="F239" s="74"/>
      <c r="G239" s="77"/>
      <c r="H239" s="63" t="e">
        <f t="shared" si="75"/>
        <v>#VALUE!</v>
      </c>
      <c r="I239" s="64">
        <f t="shared" si="78"/>
        <v>1</v>
      </c>
      <c r="J239" s="71" t="str">
        <f t="shared" si="78"/>
        <v xml:space="preserve">Tolpis </v>
      </c>
      <c r="K239" s="71" t="str">
        <f t="shared" si="78"/>
        <v>umbellata</v>
      </c>
      <c r="L239" s="72">
        <f t="shared" si="78"/>
        <v>1</v>
      </c>
      <c r="M239" s="72">
        <f t="shared" si="78"/>
        <v>0</v>
      </c>
      <c r="N239" s="66">
        <f t="shared" si="78"/>
        <v>0</v>
      </c>
      <c r="O239" s="41"/>
      <c r="P239" s="42" t="str">
        <f t="shared" si="67"/>
        <v/>
      </c>
      <c r="Q239" s="43" t="str">
        <f t="shared" si="68"/>
        <v/>
      </c>
      <c r="R239" s="44" t="e">
        <f t="shared" si="69"/>
        <v>#VALUE!</v>
      </c>
      <c r="S239" s="45" t="e">
        <f t="shared" si="62"/>
        <v>#VALUE!</v>
      </c>
      <c r="T239" s="44" t="str">
        <f t="shared" si="70"/>
        <v/>
      </c>
      <c r="U239" s="46"/>
      <c r="V239" s="47"/>
      <c r="W239" s="48" t="e">
        <f t="shared" si="71"/>
        <v>#VALUE!</v>
      </c>
      <c r="X239" s="49"/>
      <c r="Y239" s="44" t="e">
        <f>INDEX(VISITORS[INSECT ORDER], MATCH(X239,VISITORS[NAME USED],0))</f>
        <v>#N/A</v>
      </c>
      <c r="Z239" s="44" t="e">
        <f t="shared" si="72"/>
        <v>#N/A</v>
      </c>
      <c r="AA239" s="50" t="e">
        <f>IF(SUM(#REF!,#REF!,#REF!,#REF!,#REF!,#REF!)=S239,,"")</f>
        <v>#REF!</v>
      </c>
      <c r="AB239" s="51" t="str">
        <f t="shared" si="73"/>
        <v/>
      </c>
      <c r="AC239" s="51"/>
      <c r="AD239" s="51"/>
      <c r="AE239" s="51"/>
      <c r="AF239" s="51"/>
      <c r="AG239" s="51"/>
      <c r="AH239" s="51"/>
      <c r="AI239" s="52"/>
      <c r="AJ239" s="52"/>
      <c r="AK239" s="52"/>
      <c r="AL239" s="53"/>
      <c r="AM239" s="54"/>
      <c r="AN239" s="55" t="str">
        <f>IF(P239=1,0,"")</f>
        <v/>
      </c>
      <c r="AO239" s="56" t="str">
        <f>IF(AN239=1,AB239,"")</f>
        <v/>
      </c>
      <c r="AP239" s="55" t="str">
        <f>IF(P239=1,0,"")</f>
        <v/>
      </c>
      <c r="AQ239" s="56" t="str">
        <f>IF(AP239=1,AB239,"")</f>
        <v/>
      </c>
    </row>
    <row r="240" spans="1:43" s="3" customFormat="1" x14ac:dyDescent="0.25">
      <c r="A240" s="67">
        <f t="shared" si="63"/>
        <v>2022</v>
      </c>
      <c r="B240" s="67" t="str">
        <f t="shared" si="64"/>
        <v>May</v>
      </c>
      <c r="C240" s="68">
        <f t="shared" si="74"/>
        <v>22</v>
      </c>
      <c r="D240" s="69">
        <f t="shared" si="65"/>
        <v>12</v>
      </c>
      <c r="E240" s="70">
        <f t="shared" si="66"/>
        <v>52</v>
      </c>
      <c r="F240" s="74"/>
      <c r="G240" s="77"/>
      <c r="H240" s="63" t="e">
        <f t="shared" si="75"/>
        <v>#VALUE!</v>
      </c>
      <c r="I240" s="64">
        <f t="shared" si="78"/>
        <v>1</v>
      </c>
      <c r="J240" s="71" t="str">
        <f t="shared" si="78"/>
        <v xml:space="preserve">Tolpis </v>
      </c>
      <c r="K240" s="71" t="str">
        <f t="shared" si="78"/>
        <v>umbellata</v>
      </c>
      <c r="L240" s="72">
        <f t="shared" si="78"/>
        <v>1</v>
      </c>
      <c r="M240" s="72">
        <f t="shared" si="78"/>
        <v>0</v>
      </c>
      <c r="N240" s="66">
        <f t="shared" si="78"/>
        <v>0</v>
      </c>
      <c r="O240" s="41"/>
      <c r="P240" s="42" t="str">
        <f t="shared" si="67"/>
        <v/>
      </c>
      <c r="Q240" s="43" t="str">
        <f t="shared" si="68"/>
        <v/>
      </c>
      <c r="R240" s="44" t="e">
        <f t="shared" si="69"/>
        <v>#VALUE!</v>
      </c>
      <c r="S240" s="45" t="e">
        <f t="shared" si="62"/>
        <v>#VALUE!</v>
      </c>
      <c r="T240" s="44" t="str">
        <f t="shared" si="70"/>
        <v/>
      </c>
      <c r="U240" s="46"/>
      <c r="V240" s="47"/>
      <c r="W240" s="48" t="e">
        <f t="shared" si="71"/>
        <v>#VALUE!</v>
      </c>
      <c r="X240" s="49"/>
      <c r="Y240" s="44" t="e">
        <f>INDEX(VISITORS[INSECT ORDER], MATCH(X240,VISITORS[NAME USED],0))</f>
        <v>#N/A</v>
      </c>
      <c r="Z240" s="44" t="e">
        <f t="shared" si="72"/>
        <v>#N/A</v>
      </c>
      <c r="AA240" s="50" t="e">
        <f>IF(SUM(#REF!,#REF!,#REF!,#REF!,#REF!,#REF!)=S240,,"")</f>
        <v>#REF!</v>
      </c>
      <c r="AB240" s="51" t="str">
        <f t="shared" si="73"/>
        <v/>
      </c>
      <c r="AC240" s="51"/>
      <c r="AD240" s="51"/>
      <c r="AE240" s="51"/>
      <c r="AF240" s="51"/>
      <c r="AG240" s="51"/>
      <c r="AH240" s="51"/>
      <c r="AI240" s="52"/>
      <c r="AJ240" s="52"/>
      <c r="AK240" s="52"/>
      <c r="AL240" s="53"/>
      <c r="AM240" s="54"/>
      <c r="AN240" s="55" t="str">
        <f>IF(P240=1,0,"")</f>
        <v/>
      </c>
      <c r="AO240" s="56" t="str">
        <f>IF(AN240=1,AB240,"")</f>
        <v/>
      </c>
      <c r="AP240" s="55" t="str">
        <f>IF(P240=1,0,"")</f>
        <v/>
      </c>
      <c r="AQ240" s="56" t="str">
        <f>IF(AP240=1,AB240,"")</f>
        <v/>
      </c>
    </row>
    <row r="241" spans="1:43" s="3" customFormat="1" x14ac:dyDescent="0.25">
      <c r="A241" s="67">
        <f t="shared" si="63"/>
        <v>2022</v>
      </c>
      <c r="B241" s="67" t="str">
        <f t="shared" si="64"/>
        <v>May</v>
      </c>
      <c r="C241" s="68">
        <f t="shared" si="74"/>
        <v>22</v>
      </c>
      <c r="D241" s="69">
        <f t="shared" si="65"/>
        <v>12</v>
      </c>
      <c r="E241" s="70">
        <f t="shared" si="66"/>
        <v>53</v>
      </c>
      <c r="F241" s="74"/>
      <c r="G241" s="77"/>
      <c r="H241" s="63" t="e">
        <f t="shared" si="75"/>
        <v>#VALUE!</v>
      </c>
      <c r="I241" s="64">
        <f t="shared" si="78"/>
        <v>1</v>
      </c>
      <c r="J241" s="71" t="str">
        <f t="shared" si="78"/>
        <v xml:space="preserve">Tolpis </v>
      </c>
      <c r="K241" s="71" t="str">
        <f t="shared" si="78"/>
        <v>umbellata</v>
      </c>
      <c r="L241" s="72">
        <f t="shared" si="78"/>
        <v>1</v>
      </c>
      <c r="M241" s="72">
        <f t="shared" si="78"/>
        <v>0</v>
      </c>
      <c r="N241" s="66">
        <f t="shared" si="78"/>
        <v>0</v>
      </c>
      <c r="O241" s="41"/>
      <c r="P241" s="42" t="str">
        <f t="shared" si="67"/>
        <v/>
      </c>
      <c r="Q241" s="43" t="str">
        <f t="shared" si="68"/>
        <v/>
      </c>
      <c r="R241" s="44" t="e">
        <f t="shared" si="69"/>
        <v>#VALUE!</v>
      </c>
      <c r="S241" s="45" t="e">
        <f t="shared" si="62"/>
        <v>#VALUE!</v>
      </c>
      <c r="T241" s="44" t="str">
        <f t="shared" si="70"/>
        <v/>
      </c>
      <c r="U241" s="46"/>
      <c r="V241" s="47"/>
      <c r="W241" s="48" t="e">
        <f t="shared" si="71"/>
        <v>#VALUE!</v>
      </c>
      <c r="X241" s="49"/>
      <c r="Y241" s="44" t="e">
        <f>INDEX(VISITORS[INSECT ORDER], MATCH(X241,VISITORS[NAME USED],0))</f>
        <v>#N/A</v>
      </c>
      <c r="Z241" s="44" t="e">
        <f t="shared" si="72"/>
        <v>#N/A</v>
      </c>
      <c r="AA241" s="50" t="e">
        <f>IF(SUM(#REF!,#REF!,#REF!,#REF!,#REF!,#REF!)=S241,,"")</f>
        <v>#REF!</v>
      </c>
      <c r="AB241" s="51" t="str">
        <f t="shared" si="73"/>
        <v/>
      </c>
      <c r="AC241" s="51"/>
      <c r="AD241" s="51"/>
      <c r="AE241" s="51"/>
      <c r="AF241" s="51"/>
      <c r="AG241" s="51"/>
      <c r="AH241" s="51"/>
      <c r="AI241" s="52"/>
      <c r="AJ241" s="52"/>
      <c r="AK241" s="52"/>
      <c r="AL241" s="53"/>
      <c r="AM241" s="54"/>
      <c r="AN241" s="55" t="str">
        <f>IF(P241=1,0,"")</f>
        <v/>
      </c>
      <c r="AO241" s="56" t="str">
        <f>IF(AN241=1,AB241,"")</f>
        <v/>
      </c>
      <c r="AP241" s="55" t="str">
        <f>IF(P241=1,0,"")</f>
        <v/>
      </c>
      <c r="AQ241" s="56" t="str">
        <f>IF(AP241=1,AB241,"")</f>
        <v/>
      </c>
    </row>
    <row r="242" spans="1:43" s="3" customFormat="1" x14ac:dyDescent="0.25">
      <c r="A242" s="67">
        <f t="shared" si="63"/>
        <v>2022</v>
      </c>
      <c r="B242" s="67" t="str">
        <f t="shared" si="64"/>
        <v>May</v>
      </c>
      <c r="C242" s="68">
        <f t="shared" si="74"/>
        <v>22</v>
      </c>
      <c r="D242" s="69">
        <f t="shared" si="65"/>
        <v>12</v>
      </c>
      <c r="E242" s="70">
        <f t="shared" si="66"/>
        <v>54</v>
      </c>
      <c r="F242" s="74"/>
      <c r="G242" s="77"/>
      <c r="H242" s="63" t="e">
        <f t="shared" si="75"/>
        <v>#VALUE!</v>
      </c>
      <c r="I242" s="64">
        <f t="shared" si="78"/>
        <v>1</v>
      </c>
      <c r="J242" s="71" t="str">
        <f t="shared" si="78"/>
        <v xml:space="preserve">Tolpis </v>
      </c>
      <c r="K242" s="71" t="str">
        <f t="shared" si="78"/>
        <v>umbellata</v>
      </c>
      <c r="L242" s="72">
        <f t="shared" si="78"/>
        <v>1</v>
      </c>
      <c r="M242" s="72">
        <f t="shared" si="78"/>
        <v>0</v>
      </c>
      <c r="N242" s="66">
        <f t="shared" si="78"/>
        <v>0</v>
      </c>
      <c r="O242" s="41"/>
      <c r="P242" s="42" t="str">
        <f t="shared" si="67"/>
        <v/>
      </c>
      <c r="Q242" s="43" t="str">
        <f t="shared" si="68"/>
        <v/>
      </c>
      <c r="R242" s="44" t="e">
        <f t="shared" si="69"/>
        <v>#VALUE!</v>
      </c>
      <c r="S242" s="45" t="e">
        <f t="shared" si="62"/>
        <v>#VALUE!</v>
      </c>
      <c r="T242" s="44" t="str">
        <f t="shared" si="70"/>
        <v/>
      </c>
      <c r="U242" s="46"/>
      <c r="V242" s="47"/>
      <c r="W242" s="48" t="e">
        <f t="shared" si="71"/>
        <v>#VALUE!</v>
      </c>
      <c r="X242" s="49"/>
      <c r="Y242" s="44" t="e">
        <f>INDEX(VISITORS[INSECT ORDER], MATCH(X242,VISITORS[NAME USED],0))</f>
        <v>#N/A</v>
      </c>
      <c r="Z242" s="44" t="e">
        <f t="shared" si="72"/>
        <v>#N/A</v>
      </c>
      <c r="AA242" s="50" t="e">
        <f>IF(SUM(#REF!,#REF!,#REF!,#REF!,#REF!,#REF!)=S242,,"")</f>
        <v>#REF!</v>
      </c>
      <c r="AB242" s="51" t="str">
        <f t="shared" si="73"/>
        <v/>
      </c>
      <c r="AC242" s="51"/>
      <c r="AD242" s="51"/>
      <c r="AE242" s="51"/>
      <c r="AF242" s="51"/>
      <c r="AG242" s="51"/>
      <c r="AH242" s="51"/>
      <c r="AI242" s="52"/>
      <c r="AJ242" s="52"/>
      <c r="AK242" s="52"/>
      <c r="AL242" s="53"/>
      <c r="AM242" s="54"/>
      <c r="AN242" s="55" t="str">
        <f>IF(P242=1,0,"")</f>
        <v/>
      </c>
      <c r="AO242" s="56" t="str">
        <f>IF(AN242=1,AB242,"")</f>
        <v/>
      </c>
      <c r="AP242" s="55" t="str">
        <f>IF(P242=1,0,"")</f>
        <v/>
      </c>
      <c r="AQ242" s="56" t="str">
        <f>IF(AP242=1,AB242,"")</f>
        <v/>
      </c>
    </row>
    <row r="243" spans="1:43" s="3" customFormat="1" x14ac:dyDescent="0.25">
      <c r="A243" s="67">
        <f t="shared" si="63"/>
        <v>2022</v>
      </c>
      <c r="B243" s="67" t="str">
        <f t="shared" si="64"/>
        <v>May</v>
      </c>
      <c r="C243" s="68">
        <f t="shared" si="74"/>
        <v>22</v>
      </c>
      <c r="D243" s="69">
        <f t="shared" si="65"/>
        <v>12</v>
      </c>
      <c r="E243" s="70">
        <f t="shared" si="66"/>
        <v>55</v>
      </c>
      <c r="F243" s="74"/>
      <c r="G243" s="77"/>
      <c r="H243" s="63" t="e">
        <f t="shared" si="75"/>
        <v>#VALUE!</v>
      </c>
      <c r="I243" s="64">
        <f t="shared" si="78"/>
        <v>1</v>
      </c>
      <c r="J243" s="71" t="str">
        <f t="shared" si="78"/>
        <v xml:space="preserve">Tolpis </v>
      </c>
      <c r="K243" s="71" t="str">
        <f t="shared" si="78"/>
        <v>umbellata</v>
      </c>
      <c r="L243" s="72">
        <f t="shared" si="78"/>
        <v>1</v>
      </c>
      <c r="M243" s="72">
        <f t="shared" si="78"/>
        <v>0</v>
      </c>
      <c r="N243" s="66">
        <f t="shared" si="78"/>
        <v>0</v>
      </c>
      <c r="O243" s="41"/>
      <c r="P243" s="42" t="str">
        <f t="shared" si="67"/>
        <v/>
      </c>
      <c r="Q243" s="43" t="str">
        <f t="shared" si="68"/>
        <v/>
      </c>
      <c r="R243" s="44" t="e">
        <f t="shared" si="69"/>
        <v>#VALUE!</v>
      </c>
      <c r="S243" s="45" t="e">
        <f t="shared" si="62"/>
        <v>#VALUE!</v>
      </c>
      <c r="T243" s="44" t="str">
        <f t="shared" si="70"/>
        <v/>
      </c>
      <c r="U243" s="46"/>
      <c r="V243" s="47"/>
      <c r="W243" s="48" t="e">
        <f t="shared" si="71"/>
        <v>#VALUE!</v>
      </c>
      <c r="X243" s="49"/>
      <c r="Y243" s="44" t="e">
        <f>INDEX(VISITORS[INSECT ORDER], MATCH(X243,VISITORS[NAME USED],0))</f>
        <v>#N/A</v>
      </c>
      <c r="Z243" s="44" t="e">
        <f t="shared" si="72"/>
        <v>#N/A</v>
      </c>
      <c r="AA243" s="50" t="e">
        <f>IF(SUM(#REF!,#REF!,#REF!,#REF!,#REF!,#REF!)=S243,,"")</f>
        <v>#REF!</v>
      </c>
      <c r="AB243" s="51" t="str">
        <f t="shared" si="73"/>
        <v/>
      </c>
      <c r="AC243" s="51"/>
      <c r="AD243" s="51"/>
      <c r="AE243" s="51"/>
      <c r="AF243" s="51"/>
      <c r="AG243" s="51"/>
      <c r="AH243" s="51"/>
      <c r="AI243" s="52"/>
      <c r="AJ243" s="52"/>
      <c r="AK243" s="52"/>
      <c r="AL243" s="53"/>
      <c r="AM243" s="54"/>
      <c r="AN243" s="55" t="str">
        <f>IF(P243=1,0,"")</f>
        <v/>
      </c>
      <c r="AO243" s="56" t="str">
        <f>IF(AN243=1,AB243,"")</f>
        <v/>
      </c>
      <c r="AP243" s="55" t="str">
        <f>IF(P243=1,0,"")</f>
        <v/>
      </c>
      <c r="AQ243" s="56" t="str">
        <f>IF(AP243=1,AB243,"")</f>
        <v/>
      </c>
    </row>
    <row r="244" spans="1:43" s="3" customFormat="1" x14ac:dyDescent="0.25">
      <c r="A244" s="67">
        <f t="shared" si="63"/>
        <v>2022</v>
      </c>
      <c r="B244" s="67" t="str">
        <f t="shared" si="64"/>
        <v>May</v>
      </c>
      <c r="C244" s="68">
        <f t="shared" si="74"/>
        <v>22</v>
      </c>
      <c r="D244" s="69">
        <f t="shared" si="65"/>
        <v>12</v>
      </c>
      <c r="E244" s="70">
        <f t="shared" si="66"/>
        <v>56</v>
      </c>
      <c r="F244" s="74"/>
      <c r="G244" s="77"/>
      <c r="H244" s="63" t="e">
        <f t="shared" si="75"/>
        <v>#VALUE!</v>
      </c>
      <c r="I244" s="64">
        <f t="shared" si="78"/>
        <v>1</v>
      </c>
      <c r="J244" s="71" t="str">
        <f t="shared" si="78"/>
        <v xml:space="preserve">Tolpis </v>
      </c>
      <c r="K244" s="71" t="str">
        <f t="shared" si="78"/>
        <v>umbellata</v>
      </c>
      <c r="L244" s="72">
        <f t="shared" si="78"/>
        <v>1</v>
      </c>
      <c r="M244" s="72">
        <f t="shared" si="78"/>
        <v>0</v>
      </c>
      <c r="N244" s="66">
        <f t="shared" si="78"/>
        <v>0</v>
      </c>
      <c r="O244" s="41"/>
      <c r="P244" s="42" t="str">
        <f t="shared" si="67"/>
        <v/>
      </c>
      <c r="Q244" s="43" t="str">
        <f t="shared" si="68"/>
        <v/>
      </c>
      <c r="R244" s="44" t="e">
        <f t="shared" si="69"/>
        <v>#VALUE!</v>
      </c>
      <c r="S244" s="45" t="e">
        <f t="shared" si="62"/>
        <v>#VALUE!</v>
      </c>
      <c r="T244" s="44" t="str">
        <f t="shared" si="70"/>
        <v/>
      </c>
      <c r="U244" s="46"/>
      <c r="V244" s="47"/>
      <c r="W244" s="48" t="e">
        <f t="shared" si="71"/>
        <v>#VALUE!</v>
      </c>
      <c r="X244" s="49"/>
      <c r="Y244" s="44" t="e">
        <f>INDEX(VISITORS[INSECT ORDER], MATCH(X244,VISITORS[NAME USED],0))</f>
        <v>#N/A</v>
      </c>
      <c r="Z244" s="44" t="e">
        <f t="shared" si="72"/>
        <v>#N/A</v>
      </c>
      <c r="AA244" s="50" t="e">
        <f>IF(SUM(#REF!,#REF!,#REF!,#REF!,#REF!,#REF!)=S244,,"")</f>
        <v>#REF!</v>
      </c>
      <c r="AB244" s="51" t="str">
        <f t="shared" si="73"/>
        <v/>
      </c>
      <c r="AC244" s="51"/>
      <c r="AD244" s="51"/>
      <c r="AE244" s="51"/>
      <c r="AF244" s="51"/>
      <c r="AG244" s="51"/>
      <c r="AH244" s="51"/>
      <c r="AI244" s="52"/>
      <c r="AJ244" s="52"/>
      <c r="AK244" s="52"/>
      <c r="AL244" s="53"/>
      <c r="AM244" s="54"/>
      <c r="AN244" s="55" t="str">
        <f>IF(P244=1,0,"")</f>
        <v/>
      </c>
      <c r="AO244" s="56" t="str">
        <f>IF(AN244=1,AB244,"")</f>
        <v/>
      </c>
      <c r="AP244" s="55" t="str">
        <f>IF(P244=1,0,"")</f>
        <v/>
      </c>
      <c r="AQ244" s="56" t="str">
        <f>IF(AP244=1,AB244,"")</f>
        <v/>
      </c>
    </row>
    <row r="245" spans="1:43" s="3" customFormat="1" x14ac:dyDescent="0.25">
      <c r="A245" s="67">
        <f t="shared" si="63"/>
        <v>2022</v>
      </c>
      <c r="B245" s="67" t="str">
        <f t="shared" si="64"/>
        <v>May</v>
      </c>
      <c r="C245" s="68">
        <f t="shared" si="74"/>
        <v>22</v>
      </c>
      <c r="D245" s="69">
        <f t="shared" si="65"/>
        <v>12</v>
      </c>
      <c r="E245" s="70">
        <f t="shared" si="66"/>
        <v>57</v>
      </c>
      <c r="F245" s="74"/>
      <c r="G245" s="77"/>
      <c r="H245" s="63" t="e">
        <f t="shared" si="75"/>
        <v>#VALUE!</v>
      </c>
      <c r="I245" s="64">
        <f t="shared" ref="I245:N260" si="79">I244</f>
        <v>1</v>
      </c>
      <c r="J245" s="71" t="str">
        <f t="shared" si="79"/>
        <v xml:space="preserve">Tolpis </v>
      </c>
      <c r="K245" s="71" t="str">
        <f t="shared" si="79"/>
        <v>umbellata</v>
      </c>
      <c r="L245" s="72">
        <f t="shared" si="79"/>
        <v>1</v>
      </c>
      <c r="M245" s="72">
        <f t="shared" si="79"/>
        <v>0</v>
      </c>
      <c r="N245" s="66">
        <f t="shared" si="79"/>
        <v>0</v>
      </c>
      <c r="O245" s="41"/>
      <c r="P245" s="42" t="str">
        <f t="shared" si="67"/>
        <v/>
      </c>
      <c r="Q245" s="43" t="str">
        <f t="shared" si="68"/>
        <v/>
      </c>
      <c r="R245" s="44" t="e">
        <f t="shared" si="69"/>
        <v>#VALUE!</v>
      </c>
      <c r="S245" s="45" t="e">
        <f t="shared" si="62"/>
        <v>#VALUE!</v>
      </c>
      <c r="T245" s="44" t="str">
        <f t="shared" si="70"/>
        <v/>
      </c>
      <c r="U245" s="46"/>
      <c r="V245" s="47"/>
      <c r="W245" s="48" t="e">
        <f t="shared" si="71"/>
        <v>#VALUE!</v>
      </c>
      <c r="X245" s="49"/>
      <c r="Y245" s="44" t="e">
        <f>INDEX(VISITORS[INSECT ORDER], MATCH(X245,VISITORS[NAME USED],0))</f>
        <v>#N/A</v>
      </c>
      <c r="Z245" s="44" t="e">
        <f t="shared" si="72"/>
        <v>#N/A</v>
      </c>
      <c r="AA245" s="50" t="e">
        <f>IF(SUM(#REF!,#REF!,#REF!,#REF!,#REF!,#REF!)=S245,,"")</f>
        <v>#REF!</v>
      </c>
      <c r="AB245" s="51" t="str">
        <f t="shared" si="73"/>
        <v/>
      </c>
      <c r="AC245" s="51"/>
      <c r="AD245" s="51"/>
      <c r="AE245" s="51"/>
      <c r="AF245" s="51"/>
      <c r="AG245" s="51"/>
      <c r="AH245" s="51"/>
      <c r="AI245" s="52"/>
      <c r="AJ245" s="52"/>
      <c r="AK245" s="52"/>
      <c r="AL245" s="53"/>
      <c r="AM245" s="54"/>
      <c r="AN245" s="55" t="str">
        <f>IF(P245=1,0,"")</f>
        <v/>
      </c>
      <c r="AO245" s="56" t="str">
        <f>IF(AN245=1,AB245,"")</f>
        <v/>
      </c>
      <c r="AP245" s="55" t="str">
        <f>IF(P245=1,0,"")</f>
        <v/>
      </c>
      <c r="AQ245" s="56" t="str">
        <f>IF(AP245=1,AB245,"")</f>
        <v/>
      </c>
    </row>
    <row r="246" spans="1:43" s="3" customFormat="1" x14ac:dyDescent="0.25">
      <c r="A246" s="67">
        <f t="shared" si="63"/>
        <v>2022</v>
      </c>
      <c r="B246" s="67" t="str">
        <f t="shared" si="64"/>
        <v>May</v>
      </c>
      <c r="C246" s="68">
        <f t="shared" si="74"/>
        <v>22</v>
      </c>
      <c r="D246" s="69">
        <f t="shared" si="65"/>
        <v>12</v>
      </c>
      <c r="E246" s="70">
        <f t="shared" si="66"/>
        <v>58</v>
      </c>
      <c r="F246" s="74"/>
      <c r="G246" s="77"/>
      <c r="H246" s="63" t="e">
        <f t="shared" si="75"/>
        <v>#VALUE!</v>
      </c>
      <c r="I246" s="64">
        <f t="shared" si="79"/>
        <v>1</v>
      </c>
      <c r="J246" s="71" t="str">
        <f t="shared" si="79"/>
        <v xml:space="preserve">Tolpis </v>
      </c>
      <c r="K246" s="71" t="str">
        <f t="shared" si="79"/>
        <v>umbellata</v>
      </c>
      <c r="L246" s="72">
        <f t="shared" si="79"/>
        <v>1</v>
      </c>
      <c r="M246" s="72">
        <f t="shared" si="79"/>
        <v>0</v>
      </c>
      <c r="N246" s="66">
        <f t="shared" si="79"/>
        <v>0</v>
      </c>
      <c r="O246" s="41"/>
      <c r="P246" s="42" t="str">
        <f t="shared" si="67"/>
        <v/>
      </c>
      <c r="Q246" s="43" t="str">
        <f t="shared" si="68"/>
        <v/>
      </c>
      <c r="R246" s="44" t="e">
        <f t="shared" si="69"/>
        <v>#VALUE!</v>
      </c>
      <c r="S246" s="45" t="e">
        <f t="shared" si="62"/>
        <v>#VALUE!</v>
      </c>
      <c r="T246" s="44" t="str">
        <f t="shared" si="70"/>
        <v/>
      </c>
      <c r="U246" s="46"/>
      <c r="V246" s="47"/>
      <c r="W246" s="48" t="e">
        <f t="shared" si="71"/>
        <v>#VALUE!</v>
      </c>
      <c r="X246" s="49"/>
      <c r="Y246" s="44" t="e">
        <f>INDEX(VISITORS[INSECT ORDER], MATCH(X246,VISITORS[NAME USED],0))</f>
        <v>#N/A</v>
      </c>
      <c r="Z246" s="44" t="e">
        <f t="shared" si="72"/>
        <v>#N/A</v>
      </c>
      <c r="AA246" s="50" t="e">
        <f>IF(SUM(#REF!,#REF!,#REF!,#REF!,#REF!,#REF!)=S246,,"")</f>
        <v>#REF!</v>
      </c>
      <c r="AB246" s="51" t="str">
        <f t="shared" si="73"/>
        <v/>
      </c>
      <c r="AC246" s="51"/>
      <c r="AD246" s="51"/>
      <c r="AE246" s="51"/>
      <c r="AF246" s="51"/>
      <c r="AG246" s="51"/>
      <c r="AH246" s="51"/>
      <c r="AI246" s="52"/>
      <c r="AJ246" s="52"/>
      <c r="AK246" s="52"/>
      <c r="AL246" s="53"/>
      <c r="AM246" s="54"/>
      <c r="AN246" s="55" t="str">
        <f>IF(P246=1,0,"")</f>
        <v/>
      </c>
      <c r="AO246" s="56" t="str">
        <f>IF(AN246=1,AB246,"")</f>
        <v/>
      </c>
      <c r="AP246" s="55" t="str">
        <f>IF(P246=1,0,"")</f>
        <v/>
      </c>
      <c r="AQ246" s="56" t="str">
        <f>IF(AP246=1,AB246,"")</f>
        <v/>
      </c>
    </row>
    <row r="247" spans="1:43" s="3" customFormat="1" x14ac:dyDescent="0.25">
      <c r="A247" s="67">
        <f t="shared" si="63"/>
        <v>2022</v>
      </c>
      <c r="B247" s="67" t="str">
        <f t="shared" si="64"/>
        <v>May</v>
      </c>
      <c r="C247" s="68">
        <f t="shared" si="74"/>
        <v>22</v>
      </c>
      <c r="D247" s="69">
        <f t="shared" si="65"/>
        <v>12</v>
      </c>
      <c r="E247" s="70">
        <f t="shared" si="66"/>
        <v>59</v>
      </c>
      <c r="F247" s="74"/>
      <c r="G247" s="77"/>
      <c r="H247" s="63" t="e">
        <f t="shared" si="75"/>
        <v>#VALUE!</v>
      </c>
      <c r="I247" s="64">
        <f t="shared" si="79"/>
        <v>1</v>
      </c>
      <c r="J247" s="71" t="str">
        <f t="shared" si="79"/>
        <v xml:space="preserve">Tolpis </v>
      </c>
      <c r="K247" s="71" t="str">
        <f t="shared" si="79"/>
        <v>umbellata</v>
      </c>
      <c r="L247" s="72">
        <f t="shared" si="79"/>
        <v>1</v>
      </c>
      <c r="M247" s="72">
        <f t="shared" si="79"/>
        <v>0</v>
      </c>
      <c r="N247" s="66">
        <f t="shared" si="79"/>
        <v>0</v>
      </c>
      <c r="O247" s="41"/>
      <c r="P247" s="42" t="str">
        <f t="shared" si="67"/>
        <v/>
      </c>
      <c r="Q247" s="43" t="str">
        <f t="shared" si="68"/>
        <v/>
      </c>
      <c r="R247" s="44" t="e">
        <f t="shared" si="69"/>
        <v>#VALUE!</v>
      </c>
      <c r="S247" s="45" t="e">
        <f t="shared" si="62"/>
        <v>#VALUE!</v>
      </c>
      <c r="T247" s="44" t="str">
        <f t="shared" si="70"/>
        <v/>
      </c>
      <c r="U247" s="46"/>
      <c r="V247" s="47"/>
      <c r="W247" s="48" t="e">
        <f t="shared" si="71"/>
        <v>#VALUE!</v>
      </c>
      <c r="X247" s="49"/>
      <c r="Y247" s="44" t="e">
        <f>INDEX(VISITORS[INSECT ORDER], MATCH(X247,VISITORS[NAME USED],0))</f>
        <v>#N/A</v>
      </c>
      <c r="Z247" s="44" t="e">
        <f t="shared" si="72"/>
        <v>#N/A</v>
      </c>
      <c r="AA247" s="50" t="e">
        <f>IF(SUM(#REF!,#REF!,#REF!,#REF!,#REF!,#REF!)=S247,,"")</f>
        <v>#REF!</v>
      </c>
      <c r="AB247" s="51" t="str">
        <f t="shared" si="73"/>
        <v/>
      </c>
      <c r="AC247" s="51"/>
      <c r="AD247" s="51"/>
      <c r="AE247" s="51"/>
      <c r="AF247" s="51"/>
      <c r="AG247" s="51"/>
      <c r="AH247" s="51"/>
      <c r="AI247" s="52"/>
      <c r="AJ247" s="52"/>
      <c r="AK247" s="52"/>
      <c r="AL247" s="53"/>
      <c r="AM247" s="54"/>
      <c r="AN247" s="55" t="str">
        <f>IF(P247=1,0,"")</f>
        <v/>
      </c>
      <c r="AO247" s="56" t="str">
        <f>IF(AN247=1,AB247,"")</f>
        <v/>
      </c>
      <c r="AP247" s="55" t="str">
        <f>IF(P247=1,0,"")</f>
        <v/>
      </c>
      <c r="AQ247" s="56" t="str">
        <f>IF(AP247=1,AB247,"")</f>
        <v/>
      </c>
    </row>
    <row r="248" spans="1:43" s="3" customFormat="1" x14ac:dyDescent="0.25">
      <c r="A248" s="67">
        <f t="shared" si="63"/>
        <v>2022</v>
      </c>
      <c r="B248" s="67" t="str">
        <f t="shared" si="64"/>
        <v>May</v>
      </c>
      <c r="C248" s="68">
        <f t="shared" si="74"/>
        <v>22</v>
      </c>
      <c r="D248" s="69">
        <f t="shared" si="65"/>
        <v>13</v>
      </c>
      <c r="E248" s="70">
        <f t="shared" si="66"/>
        <v>0</v>
      </c>
      <c r="F248" s="74"/>
      <c r="G248" s="77"/>
      <c r="H248" s="63" t="e">
        <f t="shared" si="75"/>
        <v>#VALUE!</v>
      </c>
      <c r="I248" s="64">
        <f t="shared" si="79"/>
        <v>1</v>
      </c>
      <c r="J248" s="71" t="str">
        <f t="shared" si="79"/>
        <v xml:space="preserve">Tolpis </v>
      </c>
      <c r="K248" s="71" t="str">
        <f t="shared" si="79"/>
        <v>umbellata</v>
      </c>
      <c r="L248" s="72">
        <f t="shared" si="79"/>
        <v>1</v>
      </c>
      <c r="M248" s="72">
        <f t="shared" si="79"/>
        <v>0</v>
      </c>
      <c r="N248" s="66">
        <f t="shared" si="79"/>
        <v>0</v>
      </c>
      <c r="O248" s="41"/>
      <c r="P248" s="42" t="str">
        <f t="shared" si="67"/>
        <v/>
      </c>
      <c r="Q248" s="43" t="str">
        <f t="shared" si="68"/>
        <v/>
      </c>
      <c r="R248" s="44" t="e">
        <f t="shared" si="69"/>
        <v>#VALUE!</v>
      </c>
      <c r="S248" s="45" t="e">
        <f t="shared" si="62"/>
        <v>#VALUE!</v>
      </c>
      <c r="T248" s="44" t="str">
        <f t="shared" si="70"/>
        <v/>
      </c>
      <c r="U248" s="46"/>
      <c r="V248" s="47"/>
      <c r="W248" s="48" t="e">
        <f t="shared" si="71"/>
        <v>#VALUE!</v>
      </c>
      <c r="X248" s="49"/>
      <c r="Y248" s="44" t="e">
        <f>INDEX(VISITORS[INSECT ORDER], MATCH(X248,VISITORS[NAME USED],0))</f>
        <v>#N/A</v>
      </c>
      <c r="Z248" s="44" t="e">
        <f t="shared" si="72"/>
        <v>#N/A</v>
      </c>
      <c r="AA248" s="50" t="e">
        <f>IF(SUM(#REF!,#REF!,#REF!,#REF!,#REF!,#REF!)=S248,,"")</f>
        <v>#REF!</v>
      </c>
      <c r="AB248" s="51" t="str">
        <f t="shared" si="73"/>
        <v/>
      </c>
      <c r="AC248" s="51"/>
      <c r="AD248" s="51"/>
      <c r="AE248" s="51"/>
      <c r="AF248" s="51"/>
      <c r="AG248" s="51"/>
      <c r="AH248" s="51"/>
      <c r="AI248" s="52"/>
      <c r="AJ248" s="52"/>
      <c r="AK248" s="52"/>
      <c r="AL248" s="53"/>
      <c r="AM248" s="54"/>
      <c r="AN248" s="55" t="str">
        <f>IF(P248=1,0,"")</f>
        <v/>
      </c>
      <c r="AO248" s="56" t="str">
        <f>IF(AN248=1,AB248,"")</f>
        <v/>
      </c>
      <c r="AP248" s="55" t="str">
        <f>IF(P248=1,0,"")</f>
        <v/>
      </c>
      <c r="AQ248" s="56" t="str">
        <f>IF(AP248=1,AB248,"")</f>
        <v/>
      </c>
    </row>
    <row r="249" spans="1:43" s="3" customFormat="1" x14ac:dyDescent="0.25">
      <c r="A249" s="67">
        <f t="shared" si="63"/>
        <v>2022</v>
      </c>
      <c r="B249" s="67" t="str">
        <f t="shared" si="64"/>
        <v>May</v>
      </c>
      <c r="C249" s="68">
        <f t="shared" si="74"/>
        <v>22</v>
      </c>
      <c r="D249" s="69">
        <f t="shared" si="65"/>
        <v>13</v>
      </c>
      <c r="E249" s="70">
        <f t="shared" si="66"/>
        <v>1</v>
      </c>
      <c r="F249" s="74"/>
      <c r="G249" s="77"/>
      <c r="H249" s="63" t="e">
        <f t="shared" si="75"/>
        <v>#VALUE!</v>
      </c>
      <c r="I249" s="64">
        <f t="shared" si="79"/>
        <v>1</v>
      </c>
      <c r="J249" s="71" t="str">
        <f t="shared" si="79"/>
        <v xml:space="preserve">Tolpis </v>
      </c>
      <c r="K249" s="71" t="str">
        <f t="shared" si="79"/>
        <v>umbellata</v>
      </c>
      <c r="L249" s="72">
        <f t="shared" si="79"/>
        <v>1</v>
      </c>
      <c r="M249" s="72">
        <f t="shared" si="79"/>
        <v>0</v>
      </c>
      <c r="N249" s="66">
        <f t="shared" si="79"/>
        <v>0</v>
      </c>
      <c r="O249" s="41"/>
      <c r="P249" s="42" t="str">
        <f t="shared" si="67"/>
        <v/>
      </c>
      <c r="Q249" s="43" t="str">
        <f t="shared" si="68"/>
        <v/>
      </c>
      <c r="R249" s="44" t="e">
        <f t="shared" si="69"/>
        <v>#VALUE!</v>
      </c>
      <c r="S249" s="45" t="e">
        <f t="shared" si="62"/>
        <v>#VALUE!</v>
      </c>
      <c r="T249" s="44" t="str">
        <f t="shared" si="70"/>
        <v/>
      </c>
      <c r="U249" s="46"/>
      <c r="V249" s="47"/>
      <c r="W249" s="48" t="e">
        <f t="shared" si="71"/>
        <v>#VALUE!</v>
      </c>
      <c r="X249" s="49"/>
      <c r="Y249" s="44" t="e">
        <f>INDEX(VISITORS[INSECT ORDER], MATCH(X249,VISITORS[NAME USED],0))</f>
        <v>#N/A</v>
      </c>
      <c r="Z249" s="44" t="e">
        <f t="shared" si="72"/>
        <v>#N/A</v>
      </c>
      <c r="AA249" s="50" t="e">
        <f>IF(SUM(#REF!,#REF!,#REF!,#REF!,#REF!,#REF!)=S249,,"")</f>
        <v>#REF!</v>
      </c>
      <c r="AB249" s="51" t="str">
        <f t="shared" si="73"/>
        <v/>
      </c>
      <c r="AC249" s="51"/>
      <c r="AD249" s="51"/>
      <c r="AE249" s="51"/>
      <c r="AF249" s="51"/>
      <c r="AG249" s="51"/>
      <c r="AH249" s="51"/>
      <c r="AI249" s="52"/>
      <c r="AJ249" s="52"/>
      <c r="AK249" s="52"/>
      <c r="AL249" s="53"/>
      <c r="AM249" s="54"/>
      <c r="AN249" s="55" t="str">
        <f>IF(P249=1,0,"")</f>
        <v/>
      </c>
      <c r="AO249" s="56" t="str">
        <f>IF(AN249=1,AB249,"")</f>
        <v/>
      </c>
      <c r="AP249" s="55" t="str">
        <f>IF(P249=1,0,"")</f>
        <v/>
      </c>
      <c r="AQ249" s="56" t="str">
        <f>IF(AP249=1,AB249,"")</f>
        <v/>
      </c>
    </row>
    <row r="250" spans="1:43" s="3" customFormat="1" x14ac:dyDescent="0.25">
      <c r="A250" s="67">
        <f t="shared" si="63"/>
        <v>2022</v>
      </c>
      <c r="B250" s="67" t="str">
        <f t="shared" si="64"/>
        <v>May</v>
      </c>
      <c r="C250" s="68">
        <f t="shared" si="74"/>
        <v>22</v>
      </c>
      <c r="D250" s="69">
        <f t="shared" si="65"/>
        <v>13</v>
      </c>
      <c r="E250" s="70">
        <f t="shared" si="66"/>
        <v>2</v>
      </c>
      <c r="F250" s="74"/>
      <c r="G250" s="77"/>
      <c r="H250" s="63" t="e">
        <f t="shared" si="75"/>
        <v>#VALUE!</v>
      </c>
      <c r="I250" s="64">
        <f t="shared" si="79"/>
        <v>1</v>
      </c>
      <c r="J250" s="71" t="str">
        <f t="shared" si="79"/>
        <v xml:space="preserve">Tolpis </v>
      </c>
      <c r="K250" s="71" t="str">
        <f t="shared" si="79"/>
        <v>umbellata</v>
      </c>
      <c r="L250" s="72">
        <f t="shared" si="79"/>
        <v>1</v>
      </c>
      <c r="M250" s="72">
        <f t="shared" si="79"/>
        <v>0</v>
      </c>
      <c r="N250" s="66">
        <f t="shared" si="79"/>
        <v>0</v>
      </c>
      <c r="O250" s="41"/>
      <c r="P250" s="42" t="str">
        <f t="shared" si="67"/>
        <v/>
      </c>
      <c r="Q250" s="43" t="str">
        <f t="shared" si="68"/>
        <v/>
      </c>
      <c r="R250" s="44" t="e">
        <f t="shared" si="69"/>
        <v>#VALUE!</v>
      </c>
      <c r="S250" s="45" t="e">
        <f t="shared" si="62"/>
        <v>#VALUE!</v>
      </c>
      <c r="T250" s="44" t="str">
        <f t="shared" si="70"/>
        <v/>
      </c>
      <c r="U250" s="46"/>
      <c r="V250" s="47"/>
      <c r="W250" s="48" t="e">
        <f t="shared" si="71"/>
        <v>#VALUE!</v>
      </c>
      <c r="X250" s="49"/>
      <c r="Y250" s="44" t="e">
        <f>INDEX(VISITORS[INSECT ORDER], MATCH(X250,VISITORS[NAME USED],0))</f>
        <v>#N/A</v>
      </c>
      <c r="Z250" s="44" t="e">
        <f t="shared" si="72"/>
        <v>#N/A</v>
      </c>
      <c r="AA250" s="50" t="e">
        <f>IF(SUM(#REF!,#REF!,#REF!,#REF!,#REF!,#REF!)=S250,,"")</f>
        <v>#REF!</v>
      </c>
      <c r="AB250" s="51" t="str">
        <f t="shared" si="73"/>
        <v/>
      </c>
      <c r="AC250" s="51"/>
      <c r="AD250" s="51"/>
      <c r="AE250" s="51"/>
      <c r="AF250" s="51"/>
      <c r="AG250" s="51"/>
      <c r="AH250" s="51"/>
      <c r="AI250" s="52"/>
      <c r="AJ250" s="52"/>
      <c r="AK250" s="52"/>
      <c r="AL250" s="53"/>
      <c r="AM250" s="54"/>
      <c r="AN250" s="55" t="str">
        <f>IF(P250=1,0,"")</f>
        <v/>
      </c>
      <c r="AO250" s="56" t="str">
        <f>IF(AN250=1,AB250,"")</f>
        <v/>
      </c>
      <c r="AP250" s="55" t="str">
        <f>IF(P250=1,0,"")</f>
        <v/>
      </c>
      <c r="AQ250" s="56" t="str">
        <f>IF(AP250=1,AB250,"")</f>
        <v/>
      </c>
    </row>
    <row r="251" spans="1:43" s="3" customFormat="1" x14ac:dyDescent="0.25">
      <c r="A251" s="67">
        <f t="shared" si="63"/>
        <v>2022</v>
      </c>
      <c r="B251" s="67" t="str">
        <f t="shared" si="64"/>
        <v>May</v>
      </c>
      <c r="C251" s="68">
        <f t="shared" si="74"/>
        <v>22</v>
      </c>
      <c r="D251" s="69">
        <f t="shared" si="65"/>
        <v>13</v>
      </c>
      <c r="E251" s="70">
        <f t="shared" si="66"/>
        <v>3</v>
      </c>
      <c r="F251" s="74"/>
      <c r="G251" s="77"/>
      <c r="H251" s="63" t="e">
        <f t="shared" si="75"/>
        <v>#VALUE!</v>
      </c>
      <c r="I251" s="64">
        <f t="shared" si="79"/>
        <v>1</v>
      </c>
      <c r="J251" s="71" t="str">
        <f t="shared" si="79"/>
        <v xml:space="preserve">Tolpis </v>
      </c>
      <c r="K251" s="71" t="str">
        <f t="shared" si="79"/>
        <v>umbellata</v>
      </c>
      <c r="L251" s="72">
        <f t="shared" si="79"/>
        <v>1</v>
      </c>
      <c r="M251" s="72">
        <f t="shared" si="79"/>
        <v>0</v>
      </c>
      <c r="N251" s="66">
        <f t="shared" si="79"/>
        <v>0</v>
      </c>
      <c r="O251" s="41"/>
      <c r="P251" s="42" t="str">
        <f t="shared" si="67"/>
        <v/>
      </c>
      <c r="Q251" s="43" t="str">
        <f t="shared" si="68"/>
        <v/>
      </c>
      <c r="R251" s="44" t="e">
        <f t="shared" si="69"/>
        <v>#VALUE!</v>
      </c>
      <c r="S251" s="45" t="e">
        <f t="shared" si="62"/>
        <v>#VALUE!</v>
      </c>
      <c r="T251" s="44" t="str">
        <f t="shared" si="70"/>
        <v/>
      </c>
      <c r="U251" s="46"/>
      <c r="V251" s="47"/>
      <c r="W251" s="48" t="e">
        <f t="shared" si="71"/>
        <v>#VALUE!</v>
      </c>
      <c r="X251" s="49"/>
      <c r="Y251" s="44" t="e">
        <f>INDEX(VISITORS[INSECT ORDER], MATCH(X251,VISITORS[NAME USED],0))</f>
        <v>#N/A</v>
      </c>
      <c r="Z251" s="44" t="e">
        <f t="shared" si="72"/>
        <v>#N/A</v>
      </c>
      <c r="AA251" s="50" t="e">
        <f>IF(SUM(#REF!,#REF!,#REF!,#REF!,#REF!,#REF!)=S251,,"")</f>
        <v>#REF!</v>
      </c>
      <c r="AB251" s="51" t="str">
        <f t="shared" si="73"/>
        <v/>
      </c>
      <c r="AC251" s="51"/>
      <c r="AD251" s="51"/>
      <c r="AE251" s="51"/>
      <c r="AF251" s="51"/>
      <c r="AG251" s="51"/>
      <c r="AH251" s="51"/>
      <c r="AI251" s="52"/>
      <c r="AJ251" s="52"/>
      <c r="AK251" s="52"/>
      <c r="AL251" s="53"/>
      <c r="AM251" s="54"/>
      <c r="AN251" s="55" t="str">
        <f>IF(P251=1,0,"")</f>
        <v/>
      </c>
      <c r="AO251" s="56" t="str">
        <f>IF(AN251=1,AB251,"")</f>
        <v/>
      </c>
      <c r="AP251" s="55" t="str">
        <f>IF(P251=1,0,"")</f>
        <v/>
      </c>
      <c r="AQ251" s="56" t="str">
        <f>IF(AP251=1,AB251,"")</f>
        <v/>
      </c>
    </row>
    <row r="252" spans="1:43" s="3" customFormat="1" x14ac:dyDescent="0.25">
      <c r="A252" s="67">
        <f t="shared" si="63"/>
        <v>2022</v>
      </c>
      <c r="B252" s="67" t="str">
        <f t="shared" si="64"/>
        <v>May</v>
      </c>
      <c r="C252" s="68">
        <f t="shared" si="74"/>
        <v>22</v>
      </c>
      <c r="D252" s="69">
        <f t="shared" si="65"/>
        <v>13</v>
      </c>
      <c r="E252" s="70">
        <f t="shared" si="66"/>
        <v>4</v>
      </c>
      <c r="F252" s="74"/>
      <c r="G252" s="77"/>
      <c r="H252" s="63" t="e">
        <f t="shared" si="75"/>
        <v>#VALUE!</v>
      </c>
      <c r="I252" s="64">
        <f t="shared" si="79"/>
        <v>1</v>
      </c>
      <c r="J252" s="71" t="str">
        <f t="shared" si="79"/>
        <v xml:space="preserve">Tolpis </v>
      </c>
      <c r="K252" s="71" t="str">
        <f t="shared" si="79"/>
        <v>umbellata</v>
      </c>
      <c r="L252" s="72">
        <f t="shared" si="79"/>
        <v>1</v>
      </c>
      <c r="M252" s="72">
        <f t="shared" si="79"/>
        <v>0</v>
      </c>
      <c r="N252" s="66">
        <f t="shared" si="79"/>
        <v>0</v>
      </c>
      <c r="O252" s="41"/>
      <c r="P252" s="42" t="str">
        <f t="shared" si="67"/>
        <v/>
      </c>
      <c r="Q252" s="43" t="str">
        <f t="shared" si="68"/>
        <v/>
      </c>
      <c r="R252" s="44" t="e">
        <f t="shared" si="69"/>
        <v>#VALUE!</v>
      </c>
      <c r="S252" s="45" t="e">
        <f t="shared" si="62"/>
        <v>#VALUE!</v>
      </c>
      <c r="T252" s="44" t="str">
        <f t="shared" si="70"/>
        <v/>
      </c>
      <c r="U252" s="46"/>
      <c r="V252" s="47"/>
      <c r="W252" s="48" t="e">
        <f t="shared" si="71"/>
        <v>#VALUE!</v>
      </c>
      <c r="X252" s="49"/>
      <c r="Y252" s="44" t="e">
        <f>INDEX(VISITORS[INSECT ORDER], MATCH(X252,VISITORS[NAME USED],0))</f>
        <v>#N/A</v>
      </c>
      <c r="Z252" s="44" t="e">
        <f t="shared" si="72"/>
        <v>#N/A</v>
      </c>
      <c r="AA252" s="50" t="e">
        <f>IF(SUM(#REF!,#REF!,#REF!,#REF!,#REF!,#REF!)=S252,,"")</f>
        <v>#REF!</v>
      </c>
      <c r="AB252" s="51" t="str">
        <f t="shared" si="73"/>
        <v/>
      </c>
      <c r="AC252" s="51"/>
      <c r="AD252" s="51"/>
      <c r="AE252" s="51"/>
      <c r="AF252" s="51"/>
      <c r="AG252" s="51"/>
      <c r="AH252" s="51"/>
      <c r="AI252" s="52"/>
      <c r="AJ252" s="52"/>
      <c r="AK252" s="52"/>
      <c r="AL252" s="53"/>
      <c r="AM252" s="54"/>
      <c r="AN252" s="55" t="str">
        <f>IF(P252=1,0,"")</f>
        <v/>
      </c>
      <c r="AO252" s="56" t="str">
        <f>IF(AN252=1,AB252,"")</f>
        <v/>
      </c>
      <c r="AP252" s="55" t="str">
        <f>IF(P252=1,0,"")</f>
        <v/>
      </c>
      <c r="AQ252" s="56" t="str">
        <f>IF(AP252=1,AB252,"")</f>
        <v/>
      </c>
    </row>
    <row r="253" spans="1:43" s="3" customFormat="1" x14ac:dyDescent="0.25">
      <c r="A253" s="67">
        <f t="shared" si="63"/>
        <v>2022</v>
      </c>
      <c r="B253" s="67" t="str">
        <f t="shared" si="64"/>
        <v>May</v>
      </c>
      <c r="C253" s="68">
        <f t="shared" si="74"/>
        <v>22</v>
      </c>
      <c r="D253" s="69">
        <f t="shared" si="65"/>
        <v>13</v>
      </c>
      <c r="E253" s="70">
        <f t="shared" si="66"/>
        <v>5</v>
      </c>
      <c r="F253" s="74"/>
      <c r="G253" s="77"/>
      <c r="H253" s="63" t="e">
        <f t="shared" si="75"/>
        <v>#VALUE!</v>
      </c>
      <c r="I253" s="64">
        <f t="shared" si="79"/>
        <v>1</v>
      </c>
      <c r="J253" s="71" t="str">
        <f t="shared" si="79"/>
        <v xml:space="preserve">Tolpis </v>
      </c>
      <c r="K253" s="71" t="str">
        <f t="shared" si="79"/>
        <v>umbellata</v>
      </c>
      <c r="L253" s="72">
        <f t="shared" si="79"/>
        <v>1</v>
      </c>
      <c r="M253" s="72">
        <f t="shared" si="79"/>
        <v>0</v>
      </c>
      <c r="N253" s="66">
        <f t="shared" si="79"/>
        <v>0</v>
      </c>
      <c r="O253" s="41"/>
      <c r="P253" s="42" t="str">
        <f t="shared" si="67"/>
        <v/>
      </c>
      <c r="Q253" s="43" t="str">
        <f t="shared" si="68"/>
        <v/>
      </c>
      <c r="R253" s="44" t="e">
        <f t="shared" si="69"/>
        <v>#VALUE!</v>
      </c>
      <c r="S253" s="45" t="e">
        <f t="shared" si="62"/>
        <v>#VALUE!</v>
      </c>
      <c r="T253" s="44" t="str">
        <f t="shared" si="70"/>
        <v/>
      </c>
      <c r="U253" s="46"/>
      <c r="V253" s="47"/>
      <c r="W253" s="48" t="e">
        <f t="shared" si="71"/>
        <v>#VALUE!</v>
      </c>
      <c r="X253" s="49"/>
      <c r="Y253" s="44" t="e">
        <f>INDEX(VISITORS[INSECT ORDER], MATCH(X253,VISITORS[NAME USED],0))</f>
        <v>#N/A</v>
      </c>
      <c r="Z253" s="44" t="e">
        <f t="shared" si="72"/>
        <v>#N/A</v>
      </c>
      <c r="AA253" s="50" t="e">
        <f>IF(SUM(#REF!,#REF!,#REF!,#REF!,#REF!,#REF!)=S253,,"")</f>
        <v>#REF!</v>
      </c>
      <c r="AB253" s="51" t="str">
        <f t="shared" si="73"/>
        <v/>
      </c>
      <c r="AC253" s="51"/>
      <c r="AD253" s="51"/>
      <c r="AE253" s="51"/>
      <c r="AF253" s="51"/>
      <c r="AG253" s="51"/>
      <c r="AH253" s="51"/>
      <c r="AI253" s="52"/>
      <c r="AJ253" s="52"/>
      <c r="AK253" s="52"/>
      <c r="AL253" s="53"/>
      <c r="AM253" s="54"/>
      <c r="AN253" s="55" t="str">
        <f>IF(P253=1,0,"")</f>
        <v/>
      </c>
      <c r="AO253" s="56" t="str">
        <f>IF(AN253=1,AB253,"")</f>
        <v/>
      </c>
      <c r="AP253" s="55" t="str">
        <f>IF(P253=1,0,"")</f>
        <v/>
      </c>
      <c r="AQ253" s="56" t="str">
        <f>IF(AP253=1,AB253,"")</f>
        <v/>
      </c>
    </row>
    <row r="254" spans="1:43" s="3" customFormat="1" x14ac:dyDescent="0.25">
      <c r="A254" s="67">
        <f t="shared" si="63"/>
        <v>2022</v>
      </c>
      <c r="B254" s="67" t="str">
        <f t="shared" si="64"/>
        <v>May</v>
      </c>
      <c r="C254" s="68">
        <f t="shared" si="74"/>
        <v>22</v>
      </c>
      <c r="D254" s="69">
        <f t="shared" si="65"/>
        <v>13</v>
      </c>
      <c r="E254" s="70">
        <f t="shared" si="66"/>
        <v>6</v>
      </c>
      <c r="F254" s="74"/>
      <c r="G254" s="77"/>
      <c r="H254" s="63" t="e">
        <f t="shared" si="75"/>
        <v>#VALUE!</v>
      </c>
      <c r="I254" s="64">
        <f t="shared" si="79"/>
        <v>1</v>
      </c>
      <c r="J254" s="71" t="str">
        <f t="shared" si="79"/>
        <v xml:space="preserve">Tolpis </v>
      </c>
      <c r="K254" s="71" t="str">
        <f t="shared" si="79"/>
        <v>umbellata</v>
      </c>
      <c r="L254" s="72">
        <f t="shared" si="79"/>
        <v>1</v>
      </c>
      <c r="M254" s="72">
        <f t="shared" si="79"/>
        <v>0</v>
      </c>
      <c r="N254" s="66">
        <f t="shared" si="79"/>
        <v>0</v>
      </c>
      <c r="O254" s="41"/>
      <c r="P254" s="42" t="str">
        <f t="shared" si="67"/>
        <v/>
      </c>
      <c r="Q254" s="43" t="str">
        <f t="shared" si="68"/>
        <v/>
      </c>
      <c r="R254" s="44" t="e">
        <f t="shared" si="69"/>
        <v>#VALUE!</v>
      </c>
      <c r="S254" s="45" t="e">
        <f t="shared" si="62"/>
        <v>#VALUE!</v>
      </c>
      <c r="T254" s="44" t="str">
        <f t="shared" si="70"/>
        <v/>
      </c>
      <c r="U254" s="46"/>
      <c r="V254" s="47"/>
      <c r="W254" s="48" t="e">
        <f t="shared" si="71"/>
        <v>#VALUE!</v>
      </c>
      <c r="X254" s="49"/>
      <c r="Y254" s="44" t="e">
        <f>INDEX(VISITORS[INSECT ORDER], MATCH(X254,VISITORS[NAME USED],0))</f>
        <v>#N/A</v>
      </c>
      <c r="Z254" s="44" t="e">
        <f t="shared" si="72"/>
        <v>#N/A</v>
      </c>
      <c r="AA254" s="50" t="e">
        <f>IF(SUM(#REF!,#REF!,#REF!,#REF!,#REF!,#REF!)=S254,,"")</f>
        <v>#REF!</v>
      </c>
      <c r="AB254" s="51" t="str">
        <f t="shared" si="73"/>
        <v/>
      </c>
      <c r="AC254" s="51"/>
      <c r="AD254" s="51"/>
      <c r="AE254" s="51"/>
      <c r="AF254" s="51"/>
      <c r="AG254" s="51"/>
      <c r="AH254" s="51"/>
      <c r="AI254" s="52"/>
      <c r="AJ254" s="52"/>
      <c r="AK254" s="52"/>
      <c r="AL254" s="53"/>
      <c r="AM254" s="54"/>
      <c r="AN254" s="55" t="str">
        <f>IF(P254=1,0,"")</f>
        <v/>
      </c>
      <c r="AO254" s="56" t="str">
        <f>IF(AN254=1,AB254,"")</f>
        <v/>
      </c>
      <c r="AP254" s="55" t="str">
        <f>IF(P254=1,0,"")</f>
        <v/>
      </c>
      <c r="AQ254" s="56" t="str">
        <f>IF(AP254=1,AB254,"")</f>
        <v/>
      </c>
    </row>
    <row r="255" spans="1:43" s="3" customFormat="1" x14ac:dyDescent="0.25">
      <c r="A255" s="67">
        <f t="shared" si="63"/>
        <v>2022</v>
      </c>
      <c r="B255" s="67" t="str">
        <f t="shared" si="64"/>
        <v>May</v>
      </c>
      <c r="C255" s="68">
        <f t="shared" si="74"/>
        <v>22</v>
      </c>
      <c r="D255" s="69">
        <f t="shared" si="65"/>
        <v>13</v>
      </c>
      <c r="E255" s="70">
        <f t="shared" si="66"/>
        <v>7</v>
      </c>
      <c r="F255" s="74"/>
      <c r="G255" s="77"/>
      <c r="H255" s="63" t="e">
        <f t="shared" si="75"/>
        <v>#VALUE!</v>
      </c>
      <c r="I255" s="64">
        <f t="shared" si="79"/>
        <v>1</v>
      </c>
      <c r="J255" s="71" t="str">
        <f t="shared" si="79"/>
        <v xml:space="preserve">Tolpis </v>
      </c>
      <c r="K255" s="71" t="str">
        <f t="shared" si="79"/>
        <v>umbellata</v>
      </c>
      <c r="L255" s="72">
        <f t="shared" si="79"/>
        <v>1</v>
      </c>
      <c r="M255" s="72">
        <f t="shared" si="79"/>
        <v>0</v>
      </c>
      <c r="N255" s="66">
        <f t="shared" si="79"/>
        <v>0</v>
      </c>
      <c r="O255" s="41"/>
      <c r="P255" s="42" t="str">
        <f t="shared" si="67"/>
        <v/>
      </c>
      <c r="Q255" s="43" t="str">
        <f t="shared" si="68"/>
        <v/>
      </c>
      <c r="R255" s="44" t="e">
        <f t="shared" si="69"/>
        <v>#VALUE!</v>
      </c>
      <c r="S255" s="45" t="e">
        <f t="shared" si="62"/>
        <v>#VALUE!</v>
      </c>
      <c r="T255" s="44" t="str">
        <f t="shared" si="70"/>
        <v/>
      </c>
      <c r="U255" s="46"/>
      <c r="V255" s="47"/>
      <c r="W255" s="48" t="e">
        <f t="shared" si="71"/>
        <v>#VALUE!</v>
      </c>
      <c r="X255" s="49"/>
      <c r="Y255" s="44" t="e">
        <f>INDEX(VISITORS[INSECT ORDER], MATCH(X255,VISITORS[NAME USED],0))</f>
        <v>#N/A</v>
      </c>
      <c r="Z255" s="44" t="e">
        <f t="shared" si="72"/>
        <v>#N/A</v>
      </c>
      <c r="AA255" s="50" t="e">
        <f>IF(SUM(#REF!,#REF!,#REF!,#REF!,#REF!,#REF!)=S255,,"")</f>
        <v>#REF!</v>
      </c>
      <c r="AB255" s="51" t="str">
        <f t="shared" si="73"/>
        <v/>
      </c>
      <c r="AC255" s="51"/>
      <c r="AD255" s="51"/>
      <c r="AE255" s="51"/>
      <c r="AF255" s="51"/>
      <c r="AG255" s="51"/>
      <c r="AH255" s="51"/>
      <c r="AI255" s="52"/>
      <c r="AJ255" s="52"/>
      <c r="AK255" s="52"/>
      <c r="AL255" s="53"/>
      <c r="AM255" s="54"/>
      <c r="AN255" s="55" t="str">
        <f>IF(P255=1,0,"")</f>
        <v/>
      </c>
      <c r="AO255" s="56" t="str">
        <f>IF(AN255=1,AB255,"")</f>
        <v/>
      </c>
      <c r="AP255" s="55" t="str">
        <f>IF(P255=1,0,"")</f>
        <v/>
      </c>
      <c r="AQ255" s="56" t="str">
        <f>IF(AP255=1,AB255,"")</f>
        <v/>
      </c>
    </row>
    <row r="256" spans="1:43" s="3" customFormat="1" x14ac:dyDescent="0.25">
      <c r="A256" s="67">
        <f t="shared" si="63"/>
        <v>2022</v>
      </c>
      <c r="B256" s="67" t="str">
        <f t="shared" si="64"/>
        <v>May</v>
      </c>
      <c r="C256" s="68">
        <f t="shared" si="74"/>
        <v>22</v>
      </c>
      <c r="D256" s="69">
        <f t="shared" si="65"/>
        <v>13</v>
      </c>
      <c r="E256" s="70">
        <f t="shared" si="66"/>
        <v>8</v>
      </c>
      <c r="F256" s="74"/>
      <c r="G256" s="77"/>
      <c r="H256" s="63" t="e">
        <f t="shared" si="75"/>
        <v>#VALUE!</v>
      </c>
      <c r="I256" s="64">
        <f t="shared" si="79"/>
        <v>1</v>
      </c>
      <c r="J256" s="71" t="str">
        <f t="shared" si="79"/>
        <v xml:space="preserve">Tolpis </v>
      </c>
      <c r="K256" s="71" t="str">
        <f t="shared" si="79"/>
        <v>umbellata</v>
      </c>
      <c r="L256" s="72">
        <f t="shared" si="79"/>
        <v>1</v>
      </c>
      <c r="M256" s="72">
        <f t="shared" si="79"/>
        <v>0</v>
      </c>
      <c r="N256" s="66">
        <f t="shared" si="79"/>
        <v>0</v>
      </c>
      <c r="O256" s="41"/>
      <c r="P256" s="42" t="str">
        <f t="shared" si="67"/>
        <v/>
      </c>
      <c r="Q256" s="43" t="str">
        <f t="shared" si="68"/>
        <v/>
      </c>
      <c r="R256" s="44" t="e">
        <f t="shared" si="69"/>
        <v>#VALUE!</v>
      </c>
      <c r="S256" s="45" t="e">
        <f t="shared" si="62"/>
        <v>#VALUE!</v>
      </c>
      <c r="T256" s="44" t="str">
        <f t="shared" si="70"/>
        <v/>
      </c>
      <c r="U256" s="46"/>
      <c r="V256" s="47"/>
      <c r="W256" s="48" t="e">
        <f t="shared" si="71"/>
        <v>#VALUE!</v>
      </c>
      <c r="X256" s="49"/>
      <c r="Y256" s="44" t="e">
        <f>INDEX(VISITORS[INSECT ORDER], MATCH(X256,VISITORS[NAME USED],0))</f>
        <v>#N/A</v>
      </c>
      <c r="Z256" s="44" t="e">
        <f t="shared" si="72"/>
        <v>#N/A</v>
      </c>
      <c r="AA256" s="50" t="e">
        <f>IF(SUM(#REF!,#REF!,#REF!,#REF!,#REF!,#REF!)=S256,,"")</f>
        <v>#REF!</v>
      </c>
      <c r="AB256" s="51" t="str">
        <f t="shared" si="73"/>
        <v/>
      </c>
      <c r="AC256" s="51"/>
      <c r="AD256" s="51"/>
      <c r="AE256" s="51"/>
      <c r="AF256" s="51"/>
      <c r="AG256" s="51"/>
      <c r="AH256" s="51"/>
      <c r="AI256" s="52"/>
      <c r="AJ256" s="52"/>
      <c r="AK256" s="52"/>
      <c r="AL256" s="53"/>
      <c r="AM256" s="54"/>
      <c r="AN256" s="55" t="str">
        <f>IF(P256=1,0,"")</f>
        <v/>
      </c>
      <c r="AO256" s="56" t="str">
        <f>IF(AN256=1,AB256,"")</f>
        <v/>
      </c>
      <c r="AP256" s="55" t="str">
        <f>IF(P256=1,0,"")</f>
        <v/>
      </c>
      <c r="AQ256" s="56" t="str">
        <f>IF(AP256=1,AB256,"")</f>
        <v/>
      </c>
    </row>
    <row r="257" spans="1:43" s="3" customFormat="1" x14ac:dyDescent="0.25">
      <c r="A257" s="67">
        <f t="shared" si="63"/>
        <v>2022</v>
      </c>
      <c r="B257" s="67" t="str">
        <f t="shared" si="64"/>
        <v>May</v>
      </c>
      <c r="C257" s="68">
        <f t="shared" si="74"/>
        <v>22</v>
      </c>
      <c r="D257" s="69">
        <f t="shared" si="65"/>
        <v>13</v>
      </c>
      <c r="E257" s="70">
        <f t="shared" si="66"/>
        <v>9</v>
      </c>
      <c r="F257" s="74"/>
      <c r="G257" s="77"/>
      <c r="H257" s="63" t="e">
        <f t="shared" si="75"/>
        <v>#VALUE!</v>
      </c>
      <c r="I257" s="64">
        <f t="shared" si="79"/>
        <v>1</v>
      </c>
      <c r="J257" s="71" t="str">
        <f t="shared" si="79"/>
        <v xml:space="preserve">Tolpis </v>
      </c>
      <c r="K257" s="71" t="str">
        <f t="shared" si="79"/>
        <v>umbellata</v>
      </c>
      <c r="L257" s="72">
        <f t="shared" si="79"/>
        <v>1</v>
      </c>
      <c r="M257" s="72">
        <f t="shared" si="79"/>
        <v>0</v>
      </c>
      <c r="N257" s="66">
        <f t="shared" si="79"/>
        <v>0</v>
      </c>
      <c r="O257" s="41"/>
      <c r="P257" s="42" t="str">
        <f t="shared" si="67"/>
        <v/>
      </c>
      <c r="Q257" s="43" t="str">
        <f t="shared" si="68"/>
        <v/>
      </c>
      <c r="R257" s="44" t="e">
        <f t="shared" si="69"/>
        <v>#VALUE!</v>
      </c>
      <c r="S257" s="45" t="e">
        <f t="shared" si="62"/>
        <v>#VALUE!</v>
      </c>
      <c r="T257" s="44" t="str">
        <f t="shared" si="70"/>
        <v/>
      </c>
      <c r="U257" s="46"/>
      <c r="V257" s="47"/>
      <c r="W257" s="48" t="e">
        <f t="shared" si="71"/>
        <v>#VALUE!</v>
      </c>
      <c r="X257" s="49"/>
      <c r="Y257" s="44" t="e">
        <f>INDEX(VISITORS[INSECT ORDER], MATCH(X257,VISITORS[NAME USED],0))</f>
        <v>#N/A</v>
      </c>
      <c r="Z257" s="44" t="e">
        <f t="shared" si="72"/>
        <v>#N/A</v>
      </c>
      <c r="AA257" s="50" t="e">
        <f>IF(SUM(#REF!,#REF!,#REF!,#REF!,#REF!,#REF!)=S257,,"")</f>
        <v>#REF!</v>
      </c>
      <c r="AB257" s="51" t="str">
        <f t="shared" si="73"/>
        <v/>
      </c>
      <c r="AC257" s="51"/>
      <c r="AD257" s="51"/>
      <c r="AE257" s="51"/>
      <c r="AF257" s="51"/>
      <c r="AG257" s="51"/>
      <c r="AH257" s="51"/>
      <c r="AI257" s="52"/>
      <c r="AJ257" s="52"/>
      <c r="AK257" s="52"/>
      <c r="AL257" s="53"/>
      <c r="AM257" s="54"/>
      <c r="AN257" s="55" t="str">
        <f>IF(P257=1,0,"")</f>
        <v/>
      </c>
      <c r="AO257" s="56" t="str">
        <f>IF(AN257=1,AB257,"")</f>
        <v/>
      </c>
      <c r="AP257" s="55" t="str">
        <f>IF(P257=1,0,"")</f>
        <v/>
      </c>
      <c r="AQ257" s="56" t="str">
        <f>IF(AP257=1,AB257,"")</f>
        <v/>
      </c>
    </row>
    <row r="258" spans="1:43" s="3" customFormat="1" x14ac:dyDescent="0.25">
      <c r="A258" s="67">
        <f t="shared" si="63"/>
        <v>2022</v>
      </c>
      <c r="B258" s="67" t="str">
        <f t="shared" si="64"/>
        <v>May</v>
      </c>
      <c r="C258" s="68">
        <f t="shared" si="74"/>
        <v>22</v>
      </c>
      <c r="D258" s="69">
        <f t="shared" si="65"/>
        <v>13</v>
      </c>
      <c r="E258" s="70">
        <f t="shared" si="66"/>
        <v>10</v>
      </c>
      <c r="F258" s="74"/>
      <c r="G258" s="77"/>
      <c r="H258" s="63" t="e">
        <f t="shared" si="75"/>
        <v>#VALUE!</v>
      </c>
      <c r="I258" s="64">
        <f t="shared" si="79"/>
        <v>1</v>
      </c>
      <c r="J258" s="71" t="str">
        <f t="shared" si="79"/>
        <v xml:space="preserve">Tolpis </v>
      </c>
      <c r="K258" s="71" t="str">
        <f t="shared" si="79"/>
        <v>umbellata</v>
      </c>
      <c r="L258" s="72">
        <f t="shared" si="79"/>
        <v>1</v>
      </c>
      <c r="M258" s="72">
        <f t="shared" si="79"/>
        <v>0</v>
      </c>
      <c r="N258" s="66">
        <f t="shared" si="79"/>
        <v>0</v>
      </c>
      <c r="O258" s="41"/>
      <c r="P258" s="42" t="str">
        <f t="shared" si="67"/>
        <v/>
      </c>
      <c r="Q258" s="43" t="str">
        <f t="shared" si="68"/>
        <v/>
      </c>
      <c r="R258" s="44" t="e">
        <f t="shared" si="69"/>
        <v>#VALUE!</v>
      </c>
      <c r="S258" s="45" t="e">
        <f t="shared" si="62"/>
        <v>#VALUE!</v>
      </c>
      <c r="T258" s="44" t="str">
        <f t="shared" si="70"/>
        <v/>
      </c>
      <c r="U258" s="46"/>
      <c r="V258" s="47"/>
      <c r="W258" s="48" t="e">
        <f t="shared" si="71"/>
        <v>#VALUE!</v>
      </c>
      <c r="X258" s="49"/>
      <c r="Y258" s="44" t="e">
        <f>INDEX(VISITORS[INSECT ORDER], MATCH(X258,VISITORS[NAME USED],0))</f>
        <v>#N/A</v>
      </c>
      <c r="Z258" s="44" t="e">
        <f t="shared" si="72"/>
        <v>#N/A</v>
      </c>
      <c r="AA258" s="50" t="e">
        <f>IF(SUM(#REF!,#REF!,#REF!,#REF!,#REF!,#REF!)=S258,,"")</f>
        <v>#REF!</v>
      </c>
      <c r="AB258" s="51" t="str">
        <f t="shared" si="73"/>
        <v/>
      </c>
      <c r="AC258" s="51"/>
      <c r="AD258" s="51"/>
      <c r="AE258" s="51"/>
      <c r="AF258" s="51"/>
      <c r="AG258" s="51"/>
      <c r="AH258" s="51"/>
      <c r="AI258" s="52"/>
      <c r="AJ258" s="52"/>
      <c r="AK258" s="52"/>
      <c r="AL258" s="53"/>
      <c r="AM258" s="54"/>
      <c r="AN258" s="55" t="str">
        <f>IF(P258=1,0,"")</f>
        <v/>
      </c>
      <c r="AO258" s="56" t="str">
        <f>IF(AN258=1,AB258,"")</f>
        <v/>
      </c>
      <c r="AP258" s="55" t="str">
        <f>IF(P258=1,0,"")</f>
        <v/>
      </c>
      <c r="AQ258" s="56" t="str">
        <f>IF(AP258=1,AB258,"")</f>
        <v/>
      </c>
    </row>
    <row r="259" spans="1:43" s="3" customFormat="1" x14ac:dyDescent="0.25">
      <c r="A259" s="67">
        <f t="shared" si="63"/>
        <v>2022</v>
      </c>
      <c r="B259" s="67" t="str">
        <f t="shared" si="64"/>
        <v>May</v>
      </c>
      <c r="C259" s="68">
        <f t="shared" si="74"/>
        <v>22</v>
      </c>
      <c r="D259" s="69">
        <f t="shared" si="65"/>
        <v>13</v>
      </c>
      <c r="E259" s="70">
        <f t="shared" si="66"/>
        <v>11</v>
      </c>
      <c r="F259" s="74"/>
      <c r="G259" s="77"/>
      <c r="H259" s="63" t="e">
        <f t="shared" si="75"/>
        <v>#VALUE!</v>
      </c>
      <c r="I259" s="64">
        <f t="shared" si="79"/>
        <v>1</v>
      </c>
      <c r="J259" s="71" t="str">
        <f t="shared" si="79"/>
        <v xml:space="preserve">Tolpis </v>
      </c>
      <c r="K259" s="71" t="str">
        <f t="shared" si="79"/>
        <v>umbellata</v>
      </c>
      <c r="L259" s="72">
        <f t="shared" si="79"/>
        <v>1</v>
      </c>
      <c r="M259" s="72">
        <f t="shared" si="79"/>
        <v>0</v>
      </c>
      <c r="N259" s="66">
        <f t="shared" si="79"/>
        <v>0</v>
      </c>
      <c r="O259" s="41"/>
      <c r="P259" s="42" t="str">
        <f t="shared" si="67"/>
        <v/>
      </c>
      <c r="Q259" s="43" t="str">
        <f t="shared" si="68"/>
        <v/>
      </c>
      <c r="R259" s="44" t="e">
        <f t="shared" si="69"/>
        <v>#VALUE!</v>
      </c>
      <c r="S259" s="45" t="e">
        <f t="shared" ref="S259:S322" si="80">IF(T259&lt;D259, (T259*3600+U259*60+V259)+((23*3600+59*60+60)-(D259*3600+E259*60+LEFT(F259,2))), (T259*3600+U259*60+V259)-(D259*3600+E259*60+LEFT(F259,2)))</f>
        <v>#VALUE!</v>
      </c>
      <c r="T259" s="44" t="str">
        <f t="shared" si="70"/>
        <v/>
      </c>
      <c r="U259" s="46"/>
      <c r="V259" s="47"/>
      <c r="W259" s="48" t="e">
        <f t="shared" si="71"/>
        <v>#VALUE!</v>
      </c>
      <c r="X259" s="49"/>
      <c r="Y259" s="44" t="e">
        <f>INDEX(VISITORS[INSECT ORDER], MATCH(X259,VISITORS[NAME USED],0))</f>
        <v>#N/A</v>
      </c>
      <c r="Z259" s="44" t="e">
        <f t="shared" si="72"/>
        <v>#N/A</v>
      </c>
      <c r="AA259" s="50" t="e">
        <f>IF(SUM(#REF!,#REF!,#REF!,#REF!,#REF!,#REF!)=S259,,"")</f>
        <v>#REF!</v>
      </c>
      <c r="AB259" s="51" t="str">
        <f t="shared" si="73"/>
        <v/>
      </c>
      <c r="AC259" s="51"/>
      <c r="AD259" s="51"/>
      <c r="AE259" s="51"/>
      <c r="AF259" s="51"/>
      <c r="AG259" s="51"/>
      <c r="AH259" s="51"/>
      <c r="AI259" s="52"/>
      <c r="AJ259" s="52"/>
      <c r="AK259" s="52"/>
      <c r="AL259" s="53"/>
      <c r="AM259" s="54"/>
      <c r="AN259" s="55" t="str">
        <f>IF(P259=1,0,"")</f>
        <v/>
      </c>
      <c r="AO259" s="56" t="str">
        <f>IF(AN259=1,AB259,"")</f>
        <v/>
      </c>
      <c r="AP259" s="55" t="str">
        <f>IF(P259=1,0,"")</f>
        <v/>
      </c>
      <c r="AQ259" s="56" t="str">
        <f>IF(AP259=1,AB259,"")</f>
        <v/>
      </c>
    </row>
    <row r="260" spans="1:43" s="3" customFormat="1" x14ac:dyDescent="0.25">
      <c r="A260" s="67">
        <f t="shared" ref="A260:A323" si="81">A259</f>
        <v>2022</v>
      </c>
      <c r="B260" s="67" t="str">
        <f t="shared" ref="B260:B323" si="82">IF(C259-C260&gt;0, TEXT(DATE(2016,(MONTH(DATEVALUE(B259&amp;"1"))+1),1),"mmm"), B259)</f>
        <v>May</v>
      </c>
      <c r="C260" s="68">
        <f t="shared" si="74"/>
        <v>22</v>
      </c>
      <c r="D260" s="69">
        <f t="shared" ref="D260:D323" si="83">IF(IF(E259=59,D259+1,D259)=24,0,IF(E259=59,D259+1,D259))</f>
        <v>13</v>
      </c>
      <c r="E260" s="70">
        <f t="shared" ref="E260:E323" si="84">IF(E259&lt;59,E259+1,0)</f>
        <v>12</v>
      </c>
      <c r="F260" s="74"/>
      <c r="G260" s="77"/>
      <c r="H260" s="63" t="e">
        <f t="shared" si="75"/>
        <v>#VALUE!</v>
      </c>
      <c r="I260" s="64">
        <f t="shared" si="79"/>
        <v>1</v>
      </c>
      <c r="J260" s="71" t="str">
        <f t="shared" si="79"/>
        <v xml:space="preserve">Tolpis </v>
      </c>
      <c r="K260" s="71" t="str">
        <f t="shared" si="79"/>
        <v>umbellata</v>
      </c>
      <c r="L260" s="72">
        <f t="shared" si="79"/>
        <v>1</v>
      </c>
      <c r="M260" s="72">
        <f t="shared" si="79"/>
        <v>0</v>
      </c>
      <c r="N260" s="66">
        <f t="shared" si="79"/>
        <v>0</v>
      </c>
      <c r="O260" s="41"/>
      <c r="P260" s="42" t="str">
        <f t="shared" ref="P260:P323" si="85">IF(F260="","",1)</f>
        <v/>
      </c>
      <c r="Q260" s="43" t="str">
        <f t="shared" ref="Q260:Q323" si="86">TEXT(IF(P260=1,CONCATENATE($D260,":",$E260,":",(LEFT($F260,2))),""),"hh:mm:ss")</f>
        <v/>
      </c>
      <c r="R260" s="44" t="e">
        <f t="shared" ref="R260:R323" si="87">TEXT(Q260-TIME(0,RIGHT($H260,2),$G$9)+(Q260&gt;TIME(0,RIGHT($H260,2),$G$9)),"mm:ss")</f>
        <v>#VALUE!</v>
      </c>
      <c r="S260" s="45" t="e">
        <f t="shared" si="80"/>
        <v>#VALUE!</v>
      </c>
      <c r="T260" s="44" t="str">
        <f t="shared" ref="T260:T323" si="88">TEXT(IF(P260=1,D260,""),"00")</f>
        <v/>
      </c>
      <c r="U260" s="46"/>
      <c r="V260" s="47"/>
      <c r="W260" s="48" t="e">
        <f t="shared" ref="W260:W323" si="89">IF(O260=0,TEXT(TIME(T260,U260,V260)-TIME(D260,E260,RIGHT(F260,2))+TIME(0,LEFT(R260,2),RIGHT(R260,2)),"mm:ss"),TEXT(TIME(T260,U260,V260)-TIME(D260,E260,RIGHT(F260,2))+TIME(0,LEFT(R260,2),RIGHT(R260,2))-TIME(0,($G$10*O260),0),"mm:ss"))</f>
        <v>#VALUE!</v>
      </c>
      <c r="X260" s="49"/>
      <c r="Y260" s="44" t="e">
        <f>INDEX(VISITORS[INSECT ORDER], MATCH(X260,VISITORS[NAME USED],0))</f>
        <v>#N/A</v>
      </c>
      <c r="Z260" s="44" t="e">
        <f t="shared" ref="Z260:Z323" si="90">IF(Y260&lt;&gt;0,"NA","")</f>
        <v>#N/A</v>
      </c>
      <c r="AA260" s="50" t="e">
        <f>IF(SUM(#REF!,#REF!,#REF!,#REF!,#REF!,#REF!)=S260,,"")</f>
        <v>#REF!</v>
      </c>
      <c r="AB260" s="51" t="str">
        <f t="shared" ref="AB260:AB323" si="91">IF(P260=1,1,"")</f>
        <v/>
      </c>
      <c r="AC260" s="51"/>
      <c r="AD260" s="51"/>
      <c r="AE260" s="51"/>
      <c r="AF260" s="51"/>
      <c r="AG260" s="51"/>
      <c r="AH260" s="51"/>
      <c r="AI260" s="52"/>
      <c r="AJ260" s="52"/>
      <c r="AK260" s="52"/>
      <c r="AL260" s="53"/>
      <c r="AM260" s="54"/>
      <c r="AN260" s="55" t="str">
        <f>IF(P260=1,0,"")</f>
        <v/>
      </c>
      <c r="AO260" s="56" t="str">
        <f>IF(AN260=1,AB260,"")</f>
        <v/>
      </c>
      <c r="AP260" s="55" t="str">
        <f>IF(P260=1,0,"")</f>
        <v/>
      </c>
      <c r="AQ260" s="56" t="str">
        <f>IF(AP260=1,AB260,"")</f>
        <v/>
      </c>
    </row>
    <row r="261" spans="1:43" s="3" customFormat="1" x14ac:dyDescent="0.25">
      <c r="A261" s="67">
        <f t="shared" si="81"/>
        <v>2022</v>
      </c>
      <c r="B261" s="67" t="str">
        <f t="shared" si="82"/>
        <v>May</v>
      </c>
      <c r="C261" s="68">
        <f t="shared" ref="C261:C324" si="92">IF(AND(D261=0, E261=0), IF(TEXT(C260,"dd")=TEXT(EOMONTH(DATE(A260,MONTH(DATEVALUE(B260&amp;"1")),C260),0), "dd"), 1, C260+1), C260)</f>
        <v>22</v>
      </c>
      <c r="D261" s="69">
        <f t="shared" si="83"/>
        <v>13</v>
      </c>
      <c r="E261" s="70">
        <f t="shared" si="84"/>
        <v>13</v>
      </c>
      <c r="F261" s="74"/>
      <c r="G261" s="77"/>
      <c r="H261" s="63" t="e">
        <f t="shared" ref="H261:H324" si="93">IF(AND(OR(E260=$G$3,E260=$G$4,E260=$G$5,E260=$G$6,E260=$G$7,E260=$G$8),E260&lt;&gt;RIGHT(H260,2)),CONCATENATE(LEFT(J261,3),LEFT(K261,3),L261,"_",A261,TEXT(MONTH(DATEVALUE(B261&amp;"1")),"00"),TEXT(C261,"00"),"_",TEXT(D261,"00"),"_",TEXT(E260,"00")),IF(AND(OR(E261=$G$3,E261=$G$4,E261=$G$5,E261=$G$6,E261=$G$7,E261=$G$8),OR(F261="",F261&gt;$G$9-1)),CONCATENATE(LEFT(J261,3),LEFT(K261,3),L261,"_",A261,TEXT(MONTH(DATEVALUE(B261&amp;"1")),"00"),TEXT(C261,"00"),"_",TEXT(D261,"00"),"_",TEXT(E261,"00")),H260))</f>
        <v>#VALUE!</v>
      </c>
      <c r="I261" s="64">
        <f t="shared" ref="I261:N276" si="94">I260</f>
        <v>1</v>
      </c>
      <c r="J261" s="71" t="str">
        <f t="shared" si="94"/>
        <v xml:space="preserve">Tolpis </v>
      </c>
      <c r="K261" s="71" t="str">
        <f t="shared" si="94"/>
        <v>umbellata</v>
      </c>
      <c r="L261" s="72">
        <f t="shared" si="94"/>
        <v>1</v>
      </c>
      <c r="M261" s="72">
        <f t="shared" si="94"/>
        <v>0</v>
      </c>
      <c r="N261" s="66">
        <f t="shared" si="94"/>
        <v>0</v>
      </c>
      <c r="O261" s="41"/>
      <c r="P261" s="42" t="str">
        <f t="shared" si="85"/>
        <v/>
      </c>
      <c r="Q261" s="43" t="str">
        <f t="shared" si="86"/>
        <v/>
      </c>
      <c r="R261" s="44" t="e">
        <f t="shared" si="87"/>
        <v>#VALUE!</v>
      </c>
      <c r="S261" s="45" t="e">
        <f t="shared" si="80"/>
        <v>#VALUE!</v>
      </c>
      <c r="T261" s="44" t="str">
        <f t="shared" si="88"/>
        <v/>
      </c>
      <c r="U261" s="46"/>
      <c r="V261" s="47"/>
      <c r="W261" s="48" t="e">
        <f t="shared" si="89"/>
        <v>#VALUE!</v>
      </c>
      <c r="X261" s="49"/>
      <c r="Y261" s="44" t="e">
        <f>INDEX(VISITORS[INSECT ORDER], MATCH(X261,VISITORS[NAME USED],0))</f>
        <v>#N/A</v>
      </c>
      <c r="Z261" s="44" t="e">
        <f t="shared" si="90"/>
        <v>#N/A</v>
      </c>
      <c r="AA261" s="50" t="e">
        <f>IF(SUM(#REF!,#REF!,#REF!,#REF!,#REF!,#REF!)=S261,,"")</f>
        <v>#REF!</v>
      </c>
      <c r="AB261" s="51" t="str">
        <f t="shared" si="91"/>
        <v/>
      </c>
      <c r="AC261" s="51"/>
      <c r="AD261" s="51"/>
      <c r="AE261" s="51"/>
      <c r="AF261" s="51"/>
      <c r="AG261" s="51"/>
      <c r="AH261" s="51"/>
      <c r="AI261" s="52"/>
      <c r="AJ261" s="52"/>
      <c r="AK261" s="52"/>
      <c r="AL261" s="53"/>
      <c r="AM261" s="54"/>
      <c r="AN261" s="55" t="str">
        <f>IF(P261=1,0,"")</f>
        <v/>
      </c>
      <c r="AO261" s="56" t="str">
        <f>IF(AN261=1,AB261,"")</f>
        <v/>
      </c>
      <c r="AP261" s="55" t="str">
        <f>IF(P261=1,0,"")</f>
        <v/>
      </c>
      <c r="AQ261" s="56" t="str">
        <f>IF(AP261=1,AB261,"")</f>
        <v/>
      </c>
    </row>
    <row r="262" spans="1:43" s="3" customFormat="1" x14ac:dyDescent="0.25">
      <c r="A262" s="67">
        <f t="shared" si="81"/>
        <v>2022</v>
      </c>
      <c r="B262" s="67" t="str">
        <f t="shared" si="82"/>
        <v>May</v>
      </c>
      <c r="C262" s="68">
        <f t="shared" si="92"/>
        <v>22</v>
      </c>
      <c r="D262" s="69">
        <f t="shared" si="83"/>
        <v>13</v>
      </c>
      <c r="E262" s="70">
        <f t="shared" si="84"/>
        <v>14</v>
      </c>
      <c r="F262" s="74"/>
      <c r="G262" s="77"/>
      <c r="H262" s="63" t="e">
        <f t="shared" si="93"/>
        <v>#VALUE!</v>
      </c>
      <c r="I262" s="64">
        <f t="shared" si="94"/>
        <v>1</v>
      </c>
      <c r="J262" s="71" t="str">
        <f t="shared" si="94"/>
        <v xml:space="preserve">Tolpis </v>
      </c>
      <c r="K262" s="71" t="str">
        <f t="shared" si="94"/>
        <v>umbellata</v>
      </c>
      <c r="L262" s="72">
        <f t="shared" si="94"/>
        <v>1</v>
      </c>
      <c r="M262" s="72">
        <f t="shared" si="94"/>
        <v>0</v>
      </c>
      <c r="N262" s="66">
        <f t="shared" si="94"/>
        <v>0</v>
      </c>
      <c r="O262" s="41"/>
      <c r="P262" s="42" t="str">
        <f t="shared" si="85"/>
        <v/>
      </c>
      <c r="Q262" s="43" t="str">
        <f t="shared" si="86"/>
        <v/>
      </c>
      <c r="R262" s="44" t="e">
        <f t="shared" si="87"/>
        <v>#VALUE!</v>
      </c>
      <c r="S262" s="45" t="e">
        <f t="shared" si="80"/>
        <v>#VALUE!</v>
      </c>
      <c r="T262" s="44" t="str">
        <f t="shared" si="88"/>
        <v/>
      </c>
      <c r="U262" s="46"/>
      <c r="V262" s="47"/>
      <c r="W262" s="48" t="e">
        <f t="shared" si="89"/>
        <v>#VALUE!</v>
      </c>
      <c r="X262" s="49"/>
      <c r="Y262" s="44" t="e">
        <f>INDEX(VISITORS[INSECT ORDER], MATCH(X262,VISITORS[NAME USED],0))</f>
        <v>#N/A</v>
      </c>
      <c r="Z262" s="44" t="e">
        <f t="shared" si="90"/>
        <v>#N/A</v>
      </c>
      <c r="AA262" s="50" t="e">
        <f>IF(SUM(#REF!,#REF!,#REF!,#REF!,#REF!,#REF!)=S262,,"")</f>
        <v>#REF!</v>
      </c>
      <c r="AB262" s="51" t="str">
        <f t="shared" si="91"/>
        <v/>
      </c>
      <c r="AC262" s="51"/>
      <c r="AD262" s="51"/>
      <c r="AE262" s="51"/>
      <c r="AF262" s="51"/>
      <c r="AG262" s="51"/>
      <c r="AH262" s="51"/>
      <c r="AI262" s="52"/>
      <c r="AJ262" s="52"/>
      <c r="AK262" s="52"/>
      <c r="AL262" s="53"/>
      <c r="AM262" s="54"/>
      <c r="AN262" s="55" t="str">
        <f>IF(P262=1,0,"")</f>
        <v/>
      </c>
      <c r="AO262" s="56" t="str">
        <f>IF(AN262=1,AB262,"")</f>
        <v/>
      </c>
      <c r="AP262" s="55" t="str">
        <f>IF(P262=1,0,"")</f>
        <v/>
      </c>
      <c r="AQ262" s="56" t="str">
        <f>IF(AP262=1,AB262,"")</f>
        <v/>
      </c>
    </row>
    <row r="263" spans="1:43" s="3" customFormat="1" x14ac:dyDescent="0.25">
      <c r="A263" s="67">
        <f t="shared" si="81"/>
        <v>2022</v>
      </c>
      <c r="B263" s="67" t="str">
        <f t="shared" si="82"/>
        <v>May</v>
      </c>
      <c r="C263" s="68">
        <f t="shared" si="92"/>
        <v>22</v>
      </c>
      <c r="D263" s="69">
        <f t="shared" si="83"/>
        <v>13</v>
      </c>
      <c r="E263" s="70">
        <f t="shared" si="84"/>
        <v>15</v>
      </c>
      <c r="F263" s="74"/>
      <c r="G263" s="77"/>
      <c r="H263" s="63" t="e">
        <f t="shared" si="93"/>
        <v>#VALUE!</v>
      </c>
      <c r="I263" s="64">
        <f t="shared" si="94"/>
        <v>1</v>
      </c>
      <c r="J263" s="71" t="str">
        <f t="shared" si="94"/>
        <v xml:space="preserve">Tolpis </v>
      </c>
      <c r="K263" s="71" t="str">
        <f t="shared" si="94"/>
        <v>umbellata</v>
      </c>
      <c r="L263" s="72">
        <f t="shared" si="94"/>
        <v>1</v>
      </c>
      <c r="M263" s="72">
        <f t="shared" si="94"/>
        <v>0</v>
      </c>
      <c r="N263" s="66">
        <f t="shared" si="94"/>
        <v>0</v>
      </c>
      <c r="O263" s="41"/>
      <c r="P263" s="42" t="str">
        <f t="shared" si="85"/>
        <v/>
      </c>
      <c r="Q263" s="43" t="str">
        <f t="shared" si="86"/>
        <v/>
      </c>
      <c r="R263" s="44" t="e">
        <f t="shared" si="87"/>
        <v>#VALUE!</v>
      </c>
      <c r="S263" s="45" t="e">
        <f t="shared" si="80"/>
        <v>#VALUE!</v>
      </c>
      <c r="T263" s="44" t="str">
        <f t="shared" si="88"/>
        <v/>
      </c>
      <c r="U263" s="46"/>
      <c r="V263" s="47"/>
      <c r="W263" s="48" t="e">
        <f t="shared" si="89"/>
        <v>#VALUE!</v>
      </c>
      <c r="X263" s="49"/>
      <c r="Y263" s="44" t="e">
        <f>INDEX(VISITORS[INSECT ORDER], MATCH(X263,VISITORS[NAME USED],0))</f>
        <v>#N/A</v>
      </c>
      <c r="Z263" s="44" t="e">
        <f t="shared" si="90"/>
        <v>#N/A</v>
      </c>
      <c r="AA263" s="50" t="e">
        <f>IF(SUM(#REF!,#REF!,#REF!,#REF!,#REF!,#REF!)=S263,,"")</f>
        <v>#REF!</v>
      </c>
      <c r="AB263" s="51" t="str">
        <f t="shared" si="91"/>
        <v/>
      </c>
      <c r="AC263" s="51"/>
      <c r="AD263" s="51"/>
      <c r="AE263" s="51"/>
      <c r="AF263" s="51"/>
      <c r="AG263" s="51"/>
      <c r="AH263" s="51"/>
      <c r="AI263" s="52"/>
      <c r="AJ263" s="52"/>
      <c r="AK263" s="52"/>
      <c r="AL263" s="53"/>
      <c r="AM263" s="54"/>
      <c r="AN263" s="55" t="str">
        <f>IF(P263=1,0,"")</f>
        <v/>
      </c>
      <c r="AO263" s="56" t="str">
        <f>IF(AN263=1,AB263,"")</f>
        <v/>
      </c>
      <c r="AP263" s="55" t="str">
        <f>IF(P263=1,0,"")</f>
        <v/>
      </c>
      <c r="AQ263" s="56" t="str">
        <f>IF(AP263=1,AB263,"")</f>
        <v/>
      </c>
    </row>
    <row r="264" spans="1:43" s="3" customFormat="1" x14ac:dyDescent="0.25">
      <c r="A264" s="67">
        <f t="shared" si="81"/>
        <v>2022</v>
      </c>
      <c r="B264" s="67" t="str">
        <f t="shared" si="82"/>
        <v>May</v>
      </c>
      <c r="C264" s="68">
        <f t="shared" si="92"/>
        <v>22</v>
      </c>
      <c r="D264" s="69">
        <f t="shared" si="83"/>
        <v>13</v>
      </c>
      <c r="E264" s="70">
        <f t="shared" si="84"/>
        <v>16</v>
      </c>
      <c r="F264" s="74"/>
      <c r="G264" s="77"/>
      <c r="H264" s="63" t="e">
        <f t="shared" si="93"/>
        <v>#VALUE!</v>
      </c>
      <c r="I264" s="64">
        <f t="shared" si="94"/>
        <v>1</v>
      </c>
      <c r="J264" s="71" t="str">
        <f t="shared" si="94"/>
        <v xml:space="preserve">Tolpis </v>
      </c>
      <c r="K264" s="71" t="str">
        <f t="shared" si="94"/>
        <v>umbellata</v>
      </c>
      <c r="L264" s="72">
        <f t="shared" si="94"/>
        <v>1</v>
      </c>
      <c r="M264" s="72">
        <f t="shared" si="94"/>
        <v>0</v>
      </c>
      <c r="N264" s="66">
        <f t="shared" si="94"/>
        <v>0</v>
      </c>
      <c r="O264" s="41"/>
      <c r="P264" s="42" t="str">
        <f t="shared" si="85"/>
        <v/>
      </c>
      <c r="Q264" s="43" t="str">
        <f t="shared" si="86"/>
        <v/>
      </c>
      <c r="R264" s="44" t="e">
        <f t="shared" si="87"/>
        <v>#VALUE!</v>
      </c>
      <c r="S264" s="45" t="e">
        <f t="shared" si="80"/>
        <v>#VALUE!</v>
      </c>
      <c r="T264" s="44" t="str">
        <f t="shared" si="88"/>
        <v/>
      </c>
      <c r="U264" s="46"/>
      <c r="V264" s="47"/>
      <c r="W264" s="48" t="e">
        <f t="shared" si="89"/>
        <v>#VALUE!</v>
      </c>
      <c r="X264" s="49"/>
      <c r="Y264" s="44" t="e">
        <f>INDEX(VISITORS[INSECT ORDER], MATCH(X264,VISITORS[NAME USED],0))</f>
        <v>#N/A</v>
      </c>
      <c r="Z264" s="44" t="e">
        <f t="shared" si="90"/>
        <v>#N/A</v>
      </c>
      <c r="AA264" s="50" t="e">
        <f>IF(SUM(#REF!,#REF!,#REF!,#REF!,#REF!,#REF!)=S264,,"")</f>
        <v>#REF!</v>
      </c>
      <c r="AB264" s="51" t="str">
        <f t="shared" si="91"/>
        <v/>
      </c>
      <c r="AC264" s="51"/>
      <c r="AD264" s="51"/>
      <c r="AE264" s="51"/>
      <c r="AF264" s="51"/>
      <c r="AG264" s="51"/>
      <c r="AH264" s="51"/>
      <c r="AI264" s="52"/>
      <c r="AJ264" s="52"/>
      <c r="AK264" s="52"/>
      <c r="AL264" s="53"/>
      <c r="AM264" s="54"/>
      <c r="AN264" s="55" t="str">
        <f>IF(P264=1,0,"")</f>
        <v/>
      </c>
      <c r="AO264" s="56" t="str">
        <f>IF(AN264=1,AB264,"")</f>
        <v/>
      </c>
      <c r="AP264" s="55" t="str">
        <f>IF(P264=1,0,"")</f>
        <v/>
      </c>
      <c r="AQ264" s="56" t="str">
        <f>IF(AP264=1,AB264,"")</f>
        <v/>
      </c>
    </row>
    <row r="265" spans="1:43" s="3" customFormat="1" x14ac:dyDescent="0.25">
      <c r="A265" s="67">
        <f t="shared" si="81"/>
        <v>2022</v>
      </c>
      <c r="B265" s="67" t="str">
        <f t="shared" si="82"/>
        <v>May</v>
      </c>
      <c r="C265" s="68">
        <f t="shared" si="92"/>
        <v>22</v>
      </c>
      <c r="D265" s="69">
        <f t="shared" si="83"/>
        <v>13</v>
      </c>
      <c r="E265" s="70">
        <f t="shared" si="84"/>
        <v>17</v>
      </c>
      <c r="F265" s="74"/>
      <c r="G265" s="77"/>
      <c r="H265" s="63" t="e">
        <f t="shared" si="93"/>
        <v>#VALUE!</v>
      </c>
      <c r="I265" s="64">
        <f t="shared" si="94"/>
        <v>1</v>
      </c>
      <c r="J265" s="71" t="str">
        <f t="shared" si="94"/>
        <v xml:space="preserve">Tolpis </v>
      </c>
      <c r="K265" s="71" t="str">
        <f t="shared" si="94"/>
        <v>umbellata</v>
      </c>
      <c r="L265" s="72">
        <f t="shared" si="94"/>
        <v>1</v>
      </c>
      <c r="M265" s="72">
        <f t="shared" si="94"/>
        <v>0</v>
      </c>
      <c r="N265" s="66">
        <f t="shared" si="94"/>
        <v>0</v>
      </c>
      <c r="O265" s="41"/>
      <c r="P265" s="42" t="str">
        <f t="shared" si="85"/>
        <v/>
      </c>
      <c r="Q265" s="43" t="str">
        <f t="shared" si="86"/>
        <v/>
      </c>
      <c r="R265" s="44" t="e">
        <f t="shared" si="87"/>
        <v>#VALUE!</v>
      </c>
      <c r="S265" s="45" t="e">
        <f t="shared" si="80"/>
        <v>#VALUE!</v>
      </c>
      <c r="T265" s="44" t="str">
        <f t="shared" si="88"/>
        <v/>
      </c>
      <c r="U265" s="46"/>
      <c r="V265" s="47"/>
      <c r="W265" s="48" t="e">
        <f t="shared" si="89"/>
        <v>#VALUE!</v>
      </c>
      <c r="X265" s="49"/>
      <c r="Y265" s="44" t="e">
        <f>INDEX(VISITORS[INSECT ORDER], MATCH(X265,VISITORS[NAME USED],0))</f>
        <v>#N/A</v>
      </c>
      <c r="Z265" s="44" t="e">
        <f t="shared" si="90"/>
        <v>#N/A</v>
      </c>
      <c r="AA265" s="50" t="e">
        <f>IF(SUM(#REF!,#REF!,#REF!,#REF!,#REF!,#REF!)=S265,,"")</f>
        <v>#REF!</v>
      </c>
      <c r="AB265" s="51" t="str">
        <f t="shared" si="91"/>
        <v/>
      </c>
      <c r="AC265" s="51"/>
      <c r="AD265" s="51"/>
      <c r="AE265" s="51"/>
      <c r="AF265" s="51"/>
      <c r="AG265" s="51"/>
      <c r="AH265" s="51"/>
      <c r="AI265" s="52"/>
      <c r="AJ265" s="52"/>
      <c r="AK265" s="52"/>
      <c r="AL265" s="53"/>
      <c r="AM265" s="54"/>
      <c r="AN265" s="55" t="str">
        <f>IF(P265=1,0,"")</f>
        <v/>
      </c>
      <c r="AO265" s="56" t="str">
        <f>IF(AN265=1,AB265,"")</f>
        <v/>
      </c>
      <c r="AP265" s="55" t="str">
        <f>IF(P265=1,0,"")</f>
        <v/>
      </c>
      <c r="AQ265" s="56" t="str">
        <f>IF(AP265=1,AB265,"")</f>
        <v/>
      </c>
    </row>
    <row r="266" spans="1:43" s="3" customFormat="1" x14ac:dyDescent="0.25">
      <c r="A266" s="67">
        <f t="shared" si="81"/>
        <v>2022</v>
      </c>
      <c r="B266" s="67" t="str">
        <f t="shared" si="82"/>
        <v>May</v>
      </c>
      <c r="C266" s="68">
        <f t="shared" si="92"/>
        <v>22</v>
      </c>
      <c r="D266" s="69">
        <f t="shared" si="83"/>
        <v>13</v>
      </c>
      <c r="E266" s="70">
        <f t="shared" si="84"/>
        <v>18</v>
      </c>
      <c r="F266" s="74"/>
      <c r="G266" s="77"/>
      <c r="H266" s="63" t="e">
        <f t="shared" si="93"/>
        <v>#VALUE!</v>
      </c>
      <c r="I266" s="64">
        <f t="shared" si="94"/>
        <v>1</v>
      </c>
      <c r="J266" s="71" t="str">
        <f t="shared" si="94"/>
        <v xml:space="preserve">Tolpis </v>
      </c>
      <c r="K266" s="71" t="str">
        <f t="shared" si="94"/>
        <v>umbellata</v>
      </c>
      <c r="L266" s="72">
        <f t="shared" si="94"/>
        <v>1</v>
      </c>
      <c r="M266" s="72">
        <f t="shared" si="94"/>
        <v>0</v>
      </c>
      <c r="N266" s="66">
        <f t="shared" si="94"/>
        <v>0</v>
      </c>
      <c r="O266" s="41"/>
      <c r="P266" s="42" t="str">
        <f t="shared" si="85"/>
        <v/>
      </c>
      <c r="Q266" s="43" t="str">
        <f t="shared" si="86"/>
        <v/>
      </c>
      <c r="R266" s="44" t="e">
        <f t="shared" si="87"/>
        <v>#VALUE!</v>
      </c>
      <c r="S266" s="45" t="e">
        <f t="shared" si="80"/>
        <v>#VALUE!</v>
      </c>
      <c r="T266" s="44" t="str">
        <f t="shared" si="88"/>
        <v/>
      </c>
      <c r="U266" s="46"/>
      <c r="V266" s="47"/>
      <c r="W266" s="48" t="e">
        <f t="shared" si="89"/>
        <v>#VALUE!</v>
      </c>
      <c r="X266" s="49"/>
      <c r="Y266" s="44" t="e">
        <f>INDEX(VISITORS[INSECT ORDER], MATCH(X266,VISITORS[NAME USED],0))</f>
        <v>#N/A</v>
      </c>
      <c r="Z266" s="44" t="e">
        <f t="shared" si="90"/>
        <v>#N/A</v>
      </c>
      <c r="AA266" s="50" t="e">
        <f>IF(SUM(#REF!,#REF!,#REF!,#REF!,#REF!,#REF!)=S266,,"")</f>
        <v>#REF!</v>
      </c>
      <c r="AB266" s="51" t="str">
        <f t="shared" si="91"/>
        <v/>
      </c>
      <c r="AC266" s="51"/>
      <c r="AD266" s="51"/>
      <c r="AE266" s="51"/>
      <c r="AF266" s="51"/>
      <c r="AG266" s="51"/>
      <c r="AH266" s="51"/>
      <c r="AI266" s="52"/>
      <c r="AJ266" s="52"/>
      <c r="AK266" s="52"/>
      <c r="AL266" s="53"/>
      <c r="AM266" s="54"/>
      <c r="AN266" s="55" t="str">
        <f>IF(P266=1,0,"")</f>
        <v/>
      </c>
      <c r="AO266" s="56" t="str">
        <f>IF(AN266=1,AB266,"")</f>
        <v/>
      </c>
      <c r="AP266" s="55" t="str">
        <f>IF(P266=1,0,"")</f>
        <v/>
      </c>
      <c r="AQ266" s="56" t="str">
        <f>IF(AP266=1,AB266,"")</f>
        <v/>
      </c>
    </row>
    <row r="267" spans="1:43" s="3" customFormat="1" x14ac:dyDescent="0.25">
      <c r="A267" s="67">
        <f t="shared" si="81"/>
        <v>2022</v>
      </c>
      <c r="B267" s="67" t="str">
        <f t="shared" si="82"/>
        <v>May</v>
      </c>
      <c r="C267" s="68">
        <f t="shared" si="92"/>
        <v>22</v>
      </c>
      <c r="D267" s="69">
        <f t="shared" si="83"/>
        <v>13</v>
      </c>
      <c r="E267" s="70">
        <f t="shared" si="84"/>
        <v>19</v>
      </c>
      <c r="F267" s="74"/>
      <c r="G267" s="77"/>
      <c r="H267" s="63" t="e">
        <f t="shared" si="93"/>
        <v>#VALUE!</v>
      </c>
      <c r="I267" s="64">
        <f t="shared" si="94"/>
        <v>1</v>
      </c>
      <c r="J267" s="71" t="str">
        <f t="shared" si="94"/>
        <v xml:space="preserve">Tolpis </v>
      </c>
      <c r="K267" s="71" t="str">
        <f t="shared" si="94"/>
        <v>umbellata</v>
      </c>
      <c r="L267" s="72">
        <f t="shared" si="94"/>
        <v>1</v>
      </c>
      <c r="M267" s="72">
        <f t="shared" si="94"/>
        <v>0</v>
      </c>
      <c r="N267" s="66">
        <f t="shared" si="94"/>
        <v>0</v>
      </c>
      <c r="O267" s="41"/>
      <c r="P267" s="42" t="str">
        <f t="shared" si="85"/>
        <v/>
      </c>
      <c r="Q267" s="43" t="str">
        <f t="shared" si="86"/>
        <v/>
      </c>
      <c r="R267" s="44" t="e">
        <f t="shared" si="87"/>
        <v>#VALUE!</v>
      </c>
      <c r="S267" s="45" t="e">
        <f t="shared" si="80"/>
        <v>#VALUE!</v>
      </c>
      <c r="T267" s="44" t="str">
        <f t="shared" si="88"/>
        <v/>
      </c>
      <c r="U267" s="46"/>
      <c r="V267" s="47"/>
      <c r="W267" s="48" t="e">
        <f t="shared" si="89"/>
        <v>#VALUE!</v>
      </c>
      <c r="X267" s="49"/>
      <c r="Y267" s="44" t="e">
        <f>INDEX(VISITORS[INSECT ORDER], MATCH(X267,VISITORS[NAME USED],0))</f>
        <v>#N/A</v>
      </c>
      <c r="Z267" s="44" t="e">
        <f t="shared" si="90"/>
        <v>#N/A</v>
      </c>
      <c r="AA267" s="50" t="e">
        <f>IF(SUM(#REF!,#REF!,#REF!,#REF!,#REF!,#REF!)=S267,,"")</f>
        <v>#REF!</v>
      </c>
      <c r="AB267" s="51" t="str">
        <f t="shared" si="91"/>
        <v/>
      </c>
      <c r="AC267" s="51"/>
      <c r="AD267" s="51"/>
      <c r="AE267" s="51"/>
      <c r="AF267" s="51"/>
      <c r="AG267" s="51"/>
      <c r="AH267" s="51"/>
      <c r="AI267" s="52"/>
      <c r="AJ267" s="52"/>
      <c r="AK267" s="52"/>
      <c r="AL267" s="53"/>
      <c r="AM267" s="54"/>
      <c r="AN267" s="55" t="str">
        <f>IF(P267=1,0,"")</f>
        <v/>
      </c>
      <c r="AO267" s="56" t="str">
        <f>IF(AN267=1,AB267,"")</f>
        <v/>
      </c>
      <c r="AP267" s="55" t="str">
        <f>IF(P267=1,0,"")</f>
        <v/>
      </c>
      <c r="AQ267" s="56" t="str">
        <f>IF(AP267=1,AB267,"")</f>
        <v/>
      </c>
    </row>
    <row r="268" spans="1:43" s="3" customFormat="1" x14ac:dyDescent="0.25">
      <c r="A268" s="67">
        <f t="shared" si="81"/>
        <v>2022</v>
      </c>
      <c r="B268" s="67" t="str">
        <f t="shared" si="82"/>
        <v>May</v>
      </c>
      <c r="C268" s="68">
        <f t="shared" si="92"/>
        <v>22</v>
      </c>
      <c r="D268" s="69">
        <f t="shared" si="83"/>
        <v>13</v>
      </c>
      <c r="E268" s="70">
        <f t="shared" si="84"/>
        <v>20</v>
      </c>
      <c r="F268" s="74"/>
      <c r="G268" s="77"/>
      <c r="H268" s="63" t="e">
        <f t="shared" si="93"/>
        <v>#VALUE!</v>
      </c>
      <c r="I268" s="64">
        <f t="shared" si="94"/>
        <v>1</v>
      </c>
      <c r="J268" s="71" t="str">
        <f t="shared" si="94"/>
        <v xml:space="preserve">Tolpis </v>
      </c>
      <c r="K268" s="71" t="str">
        <f t="shared" si="94"/>
        <v>umbellata</v>
      </c>
      <c r="L268" s="72">
        <f t="shared" si="94"/>
        <v>1</v>
      </c>
      <c r="M268" s="72">
        <f t="shared" si="94"/>
        <v>0</v>
      </c>
      <c r="N268" s="66">
        <f t="shared" si="94"/>
        <v>0</v>
      </c>
      <c r="O268" s="41"/>
      <c r="P268" s="42" t="str">
        <f t="shared" si="85"/>
        <v/>
      </c>
      <c r="Q268" s="43" t="str">
        <f t="shared" si="86"/>
        <v/>
      </c>
      <c r="R268" s="44" t="e">
        <f t="shared" si="87"/>
        <v>#VALUE!</v>
      </c>
      <c r="S268" s="45" t="e">
        <f t="shared" si="80"/>
        <v>#VALUE!</v>
      </c>
      <c r="T268" s="44" t="str">
        <f t="shared" si="88"/>
        <v/>
      </c>
      <c r="U268" s="46"/>
      <c r="V268" s="47"/>
      <c r="W268" s="48" t="e">
        <f t="shared" si="89"/>
        <v>#VALUE!</v>
      </c>
      <c r="X268" s="49"/>
      <c r="Y268" s="44" t="e">
        <f>INDEX(VISITORS[INSECT ORDER], MATCH(X268,VISITORS[NAME USED],0))</f>
        <v>#N/A</v>
      </c>
      <c r="Z268" s="44" t="e">
        <f t="shared" si="90"/>
        <v>#N/A</v>
      </c>
      <c r="AA268" s="50" t="e">
        <f>IF(SUM(#REF!,#REF!,#REF!,#REF!,#REF!,#REF!)=S268,,"")</f>
        <v>#REF!</v>
      </c>
      <c r="AB268" s="51" t="str">
        <f t="shared" si="91"/>
        <v/>
      </c>
      <c r="AC268" s="51"/>
      <c r="AD268" s="51"/>
      <c r="AE268" s="51"/>
      <c r="AF268" s="51"/>
      <c r="AG268" s="51"/>
      <c r="AH268" s="51"/>
      <c r="AI268" s="52"/>
      <c r="AJ268" s="52"/>
      <c r="AK268" s="52"/>
      <c r="AL268" s="53"/>
      <c r="AM268" s="54"/>
      <c r="AN268" s="55" t="str">
        <f>IF(P268=1,0,"")</f>
        <v/>
      </c>
      <c r="AO268" s="56" t="str">
        <f>IF(AN268=1,AB268,"")</f>
        <v/>
      </c>
      <c r="AP268" s="55" t="str">
        <f>IF(P268=1,0,"")</f>
        <v/>
      </c>
      <c r="AQ268" s="56" t="str">
        <f>IF(AP268=1,AB268,"")</f>
        <v/>
      </c>
    </row>
    <row r="269" spans="1:43" s="3" customFormat="1" x14ac:dyDescent="0.25">
      <c r="A269" s="67">
        <f t="shared" si="81"/>
        <v>2022</v>
      </c>
      <c r="B269" s="67" t="str">
        <f t="shared" si="82"/>
        <v>May</v>
      </c>
      <c r="C269" s="68">
        <f t="shared" si="92"/>
        <v>22</v>
      </c>
      <c r="D269" s="69">
        <f t="shared" si="83"/>
        <v>13</v>
      </c>
      <c r="E269" s="70">
        <f t="shared" si="84"/>
        <v>21</v>
      </c>
      <c r="F269" s="74"/>
      <c r="G269" s="77"/>
      <c r="H269" s="63" t="e">
        <f t="shared" si="93"/>
        <v>#VALUE!</v>
      </c>
      <c r="I269" s="64">
        <f t="shared" si="94"/>
        <v>1</v>
      </c>
      <c r="J269" s="71" t="str">
        <f t="shared" si="94"/>
        <v xml:space="preserve">Tolpis </v>
      </c>
      <c r="K269" s="71" t="str">
        <f t="shared" si="94"/>
        <v>umbellata</v>
      </c>
      <c r="L269" s="72">
        <f t="shared" si="94"/>
        <v>1</v>
      </c>
      <c r="M269" s="72">
        <f t="shared" si="94"/>
        <v>0</v>
      </c>
      <c r="N269" s="66">
        <f t="shared" si="94"/>
        <v>0</v>
      </c>
      <c r="O269" s="41"/>
      <c r="P269" s="42" t="str">
        <f t="shared" si="85"/>
        <v/>
      </c>
      <c r="Q269" s="43" t="str">
        <f t="shared" si="86"/>
        <v/>
      </c>
      <c r="R269" s="44" t="e">
        <f t="shared" si="87"/>
        <v>#VALUE!</v>
      </c>
      <c r="S269" s="45" t="e">
        <f t="shared" si="80"/>
        <v>#VALUE!</v>
      </c>
      <c r="T269" s="44" t="str">
        <f t="shared" si="88"/>
        <v/>
      </c>
      <c r="U269" s="46"/>
      <c r="V269" s="47"/>
      <c r="W269" s="48" t="e">
        <f t="shared" si="89"/>
        <v>#VALUE!</v>
      </c>
      <c r="X269" s="49"/>
      <c r="Y269" s="44" t="e">
        <f>INDEX(VISITORS[INSECT ORDER], MATCH(X269,VISITORS[NAME USED],0))</f>
        <v>#N/A</v>
      </c>
      <c r="Z269" s="44" t="e">
        <f t="shared" si="90"/>
        <v>#N/A</v>
      </c>
      <c r="AA269" s="50" t="e">
        <f>IF(SUM(#REF!,#REF!,#REF!,#REF!,#REF!,#REF!)=S269,,"")</f>
        <v>#REF!</v>
      </c>
      <c r="AB269" s="51" t="str">
        <f t="shared" si="91"/>
        <v/>
      </c>
      <c r="AC269" s="51"/>
      <c r="AD269" s="51"/>
      <c r="AE269" s="51"/>
      <c r="AF269" s="51"/>
      <c r="AG269" s="51"/>
      <c r="AH269" s="51"/>
      <c r="AI269" s="52"/>
      <c r="AJ269" s="52"/>
      <c r="AK269" s="52"/>
      <c r="AL269" s="53"/>
      <c r="AM269" s="54"/>
      <c r="AN269" s="55" t="str">
        <f>IF(P269=1,0,"")</f>
        <v/>
      </c>
      <c r="AO269" s="56" t="str">
        <f>IF(AN269=1,AB269,"")</f>
        <v/>
      </c>
      <c r="AP269" s="55" t="str">
        <f>IF(P269=1,0,"")</f>
        <v/>
      </c>
      <c r="AQ269" s="56" t="str">
        <f>IF(AP269=1,AB269,"")</f>
        <v/>
      </c>
    </row>
    <row r="270" spans="1:43" s="3" customFormat="1" x14ac:dyDescent="0.25">
      <c r="A270" s="67">
        <f t="shared" si="81"/>
        <v>2022</v>
      </c>
      <c r="B270" s="67" t="str">
        <f t="shared" si="82"/>
        <v>May</v>
      </c>
      <c r="C270" s="68">
        <f t="shared" si="92"/>
        <v>22</v>
      </c>
      <c r="D270" s="69">
        <f t="shared" si="83"/>
        <v>13</v>
      </c>
      <c r="E270" s="70">
        <f t="shared" si="84"/>
        <v>22</v>
      </c>
      <c r="F270" s="74"/>
      <c r="G270" s="77"/>
      <c r="H270" s="63" t="e">
        <f t="shared" si="93"/>
        <v>#VALUE!</v>
      </c>
      <c r="I270" s="64">
        <f t="shared" si="94"/>
        <v>1</v>
      </c>
      <c r="J270" s="71" t="str">
        <f t="shared" si="94"/>
        <v xml:space="preserve">Tolpis </v>
      </c>
      <c r="K270" s="71" t="str">
        <f t="shared" si="94"/>
        <v>umbellata</v>
      </c>
      <c r="L270" s="72">
        <f t="shared" si="94"/>
        <v>1</v>
      </c>
      <c r="M270" s="72">
        <f t="shared" si="94"/>
        <v>0</v>
      </c>
      <c r="N270" s="66">
        <f t="shared" si="94"/>
        <v>0</v>
      </c>
      <c r="O270" s="41"/>
      <c r="P270" s="42" t="str">
        <f t="shared" si="85"/>
        <v/>
      </c>
      <c r="Q270" s="43" t="str">
        <f t="shared" si="86"/>
        <v/>
      </c>
      <c r="R270" s="44" t="e">
        <f t="shared" si="87"/>
        <v>#VALUE!</v>
      </c>
      <c r="S270" s="45" t="e">
        <f t="shared" si="80"/>
        <v>#VALUE!</v>
      </c>
      <c r="T270" s="44" t="str">
        <f t="shared" si="88"/>
        <v/>
      </c>
      <c r="U270" s="46"/>
      <c r="V270" s="47"/>
      <c r="W270" s="48" t="e">
        <f t="shared" si="89"/>
        <v>#VALUE!</v>
      </c>
      <c r="X270" s="49"/>
      <c r="Y270" s="44" t="e">
        <f>INDEX(VISITORS[INSECT ORDER], MATCH(X270,VISITORS[NAME USED],0))</f>
        <v>#N/A</v>
      </c>
      <c r="Z270" s="44" t="e">
        <f t="shared" si="90"/>
        <v>#N/A</v>
      </c>
      <c r="AA270" s="50" t="e">
        <f>IF(SUM(#REF!,#REF!,#REF!,#REF!,#REF!,#REF!)=S270,,"")</f>
        <v>#REF!</v>
      </c>
      <c r="AB270" s="51" t="str">
        <f t="shared" si="91"/>
        <v/>
      </c>
      <c r="AC270" s="51"/>
      <c r="AD270" s="51"/>
      <c r="AE270" s="51"/>
      <c r="AF270" s="51"/>
      <c r="AG270" s="51"/>
      <c r="AH270" s="51"/>
      <c r="AI270" s="52"/>
      <c r="AJ270" s="52"/>
      <c r="AK270" s="52"/>
      <c r="AL270" s="53"/>
      <c r="AM270" s="54"/>
      <c r="AN270" s="55" t="str">
        <f>IF(P270=1,0,"")</f>
        <v/>
      </c>
      <c r="AO270" s="56" t="str">
        <f>IF(AN270=1,AB270,"")</f>
        <v/>
      </c>
      <c r="AP270" s="55" t="str">
        <f>IF(P270=1,0,"")</f>
        <v/>
      </c>
      <c r="AQ270" s="56" t="str">
        <f>IF(AP270=1,AB270,"")</f>
        <v/>
      </c>
    </row>
    <row r="271" spans="1:43" s="3" customFormat="1" x14ac:dyDescent="0.25">
      <c r="A271" s="67">
        <f t="shared" si="81"/>
        <v>2022</v>
      </c>
      <c r="B271" s="67" t="str">
        <f t="shared" si="82"/>
        <v>May</v>
      </c>
      <c r="C271" s="68">
        <f t="shared" si="92"/>
        <v>22</v>
      </c>
      <c r="D271" s="69">
        <f t="shared" si="83"/>
        <v>13</v>
      </c>
      <c r="E271" s="70">
        <f t="shared" si="84"/>
        <v>23</v>
      </c>
      <c r="F271" s="74"/>
      <c r="G271" s="77"/>
      <c r="H271" s="63" t="e">
        <f t="shared" si="93"/>
        <v>#VALUE!</v>
      </c>
      <c r="I271" s="64">
        <f t="shared" si="94"/>
        <v>1</v>
      </c>
      <c r="J271" s="71" t="str">
        <f t="shared" si="94"/>
        <v xml:space="preserve">Tolpis </v>
      </c>
      <c r="K271" s="71" t="str">
        <f t="shared" si="94"/>
        <v>umbellata</v>
      </c>
      <c r="L271" s="72">
        <f t="shared" si="94"/>
        <v>1</v>
      </c>
      <c r="M271" s="72">
        <f t="shared" si="94"/>
        <v>0</v>
      </c>
      <c r="N271" s="66">
        <f t="shared" si="94"/>
        <v>0</v>
      </c>
      <c r="O271" s="41"/>
      <c r="P271" s="42" t="str">
        <f t="shared" si="85"/>
        <v/>
      </c>
      <c r="Q271" s="43" t="str">
        <f t="shared" si="86"/>
        <v/>
      </c>
      <c r="R271" s="44" t="e">
        <f t="shared" si="87"/>
        <v>#VALUE!</v>
      </c>
      <c r="S271" s="45" t="e">
        <f t="shared" si="80"/>
        <v>#VALUE!</v>
      </c>
      <c r="T271" s="44" t="str">
        <f t="shared" si="88"/>
        <v/>
      </c>
      <c r="U271" s="46"/>
      <c r="V271" s="47"/>
      <c r="W271" s="48" t="e">
        <f t="shared" si="89"/>
        <v>#VALUE!</v>
      </c>
      <c r="X271" s="49"/>
      <c r="Y271" s="44" t="e">
        <f>INDEX(VISITORS[INSECT ORDER], MATCH(X271,VISITORS[NAME USED],0))</f>
        <v>#N/A</v>
      </c>
      <c r="Z271" s="44" t="e">
        <f t="shared" si="90"/>
        <v>#N/A</v>
      </c>
      <c r="AA271" s="50" t="e">
        <f>IF(SUM(#REF!,#REF!,#REF!,#REF!,#REF!,#REF!)=S271,,"")</f>
        <v>#REF!</v>
      </c>
      <c r="AB271" s="51" t="str">
        <f t="shared" si="91"/>
        <v/>
      </c>
      <c r="AC271" s="51"/>
      <c r="AD271" s="51"/>
      <c r="AE271" s="51"/>
      <c r="AF271" s="51"/>
      <c r="AG271" s="51"/>
      <c r="AH271" s="51"/>
      <c r="AI271" s="52"/>
      <c r="AJ271" s="52"/>
      <c r="AK271" s="52"/>
      <c r="AL271" s="53"/>
      <c r="AM271" s="54"/>
      <c r="AN271" s="55" t="str">
        <f>IF(P271=1,0,"")</f>
        <v/>
      </c>
      <c r="AO271" s="56" t="str">
        <f>IF(AN271=1,AB271,"")</f>
        <v/>
      </c>
      <c r="AP271" s="55" t="str">
        <f>IF(P271=1,0,"")</f>
        <v/>
      </c>
      <c r="AQ271" s="56" t="str">
        <f>IF(AP271=1,AB271,"")</f>
        <v/>
      </c>
    </row>
    <row r="272" spans="1:43" s="3" customFormat="1" x14ac:dyDescent="0.25">
      <c r="A272" s="67">
        <f t="shared" si="81"/>
        <v>2022</v>
      </c>
      <c r="B272" s="67" t="str">
        <f t="shared" si="82"/>
        <v>May</v>
      </c>
      <c r="C272" s="68">
        <f t="shared" si="92"/>
        <v>22</v>
      </c>
      <c r="D272" s="69">
        <f t="shared" si="83"/>
        <v>13</v>
      </c>
      <c r="E272" s="70">
        <f t="shared" si="84"/>
        <v>24</v>
      </c>
      <c r="F272" s="74"/>
      <c r="G272" s="77"/>
      <c r="H272" s="63" t="e">
        <f t="shared" si="93"/>
        <v>#VALUE!</v>
      </c>
      <c r="I272" s="64">
        <f t="shared" si="94"/>
        <v>1</v>
      </c>
      <c r="J272" s="71" t="str">
        <f t="shared" si="94"/>
        <v xml:space="preserve">Tolpis </v>
      </c>
      <c r="K272" s="71" t="str">
        <f t="shared" si="94"/>
        <v>umbellata</v>
      </c>
      <c r="L272" s="72">
        <f t="shared" si="94"/>
        <v>1</v>
      </c>
      <c r="M272" s="72">
        <f t="shared" si="94"/>
        <v>0</v>
      </c>
      <c r="N272" s="66">
        <f t="shared" si="94"/>
        <v>0</v>
      </c>
      <c r="O272" s="41"/>
      <c r="P272" s="42" t="str">
        <f t="shared" si="85"/>
        <v/>
      </c>
      <c r="Q272" s="43" t="str">
        <f t="shared" si="86"/>
        <v/>
      </c>
      <c r="R272" s="44" t="e">
        <f t="shared" si="87"/>
        <v>#VALUE!</v>
      </c>
      <c r="S272" s="45" t="e">
        <f t="shared" si="80"/>
        <v>#VALUE!</v>
      </c>
      <c r="T272" s="44" t="str">
        <f t="shared" si="88"/>
        <v/>
      </c>
      <c r="U272" s="46"/>
      <c r="V272" s="47"/>
      <c r="W272" s="48" t="e">
        <f t="shared" si="89"/>
        <v>#VALUE!</v>
      </c>
      <c r="X272" s="49"/>
      <c r="Y272" s="44" t="e">
        <f>INDEX(VISITORS[INSECT ORDER], MATCH(X272,VISITORS[NAME USED],0))</f>
        <v>#N/A</v>
      </c>
      <c r="Z272" s="44" t="e">
        <f t="shared" si="90"/>
        <v>#N/A</v>
      </c>
      <c r="AA272" s="50" t="e">
        <f>IF(SUM(#REF!,#REF!,#REF!,#REF!,#REF!,#REF!)=S272,,"")</f>
        <v>#REF!</v>
      </c>
      <c r="AB272" s="51" t="str">
        <f t="shared" si="91"/>
        <v/>
      </c>
      <c r="AC272" s="51"/>
      <c r="AD272" s="51"/>
      <c r="AE272" s="51"/>
      <c r="AF272" s="51"/>
      <c r="AG272" s="51"/>
      <c r="AH272" s="51"/>
      <c r="AI272" s="52"/>
      <c r="AJ272" s="52"/>
      <c r="AK272" s="52"/>
      <c r="AL272" s="53"/>
      <c r="AM272" s="54"/>
      <c r="AN272" s="55" t="str">
        <f>IF(P272=1,0,"")</f>
        <v/>
      </c>
      <c r="AO272" s="56" t="str">
        <f>IF(AN272=1,AB272,"")</f>
        <v/>
      </c>
      <c r="AP272" s="55" t="str">
        <f>IF(P272=1,0,"")</f>
        <v/>
      </c>
      <c r="AQ272" s="56" t="str">
        <f>IF(AP272=1,AB272,"")</f>
        <v/>
      </c>
    </row>
    <row r="273" spans="1:43" s="3" customFormat="1" x14ac:dyDescent="0.25">
      <c r="A273" s="67">
        <f t="shared" si="81"/>
        <v>2022</v>
      </c>
      <c r="B273" s="67" t="str">
        <f t="shared" si="82"/>
        <v>May</v>
      </c>
      <c r="C273" s="68">
        <f t="shared" si="92"/>
        <v>22</v>
      </c>
      <c r="D273" s="69">
        <f t="shared" si="83"/>
        <v>13</v>
      </c>
      <c r="E273" s="70">
        <f t="shared" si="84"/>
        <v>25</v>
      </c>
      <c r="F273" s="74"/>
      <c r="G273" s="77"/>
      <c r="H273" s="63" t="e">
        <f t="shared" si="93"/>
        <v>#VALUE!</v>
      </c>
      <c r="I273" s="64">
        <f t="shared" si="94"/>
        <v>1</v>
      </c>
      <c r="J273" s="71" t="str">
        <f t="shared" si="94"/>
        <v xml:space="preserve">Tolpis </v>
      </c>
      <c r="K273" s="71" t="str">
        <f t="shared" si="94"/>
        <v>umbellata</v>
      </c>
      <c r="L273" s="72">
        <f t="shared" si="94"/>
        <v>1</v>
      </c>
      <c r="M273" s="72">
        <f t="shared" si="94"/>
        <v>0</v>
      </c>
      <c r="N273" s="66">
        <f t="shared" si="94"/>
        <v>0</v>
      </c>
      <c r="O273" s="41"/>
      <c r="P273" s="42" t="str">
        <f t="shared" si="85"/>
        <v/>
      </c>
      <c r="Q273" s="43" t="str">
        <f t="shared" si="86"/>
        <v/>
      </c>
      <c r="R273" s="44" t="e">
        <f t="shared" si="87"/>
        <v>#VALUE!</v>
      </c>
      <c r="S273" s="45" t="e">
        <f t="shared" si="80"/>
        <v>#VALUE!</v>
      </c>
      <c r="T273" s="44" t="str">
        <f t="shared" si="88"/>
        <v/>
      </c>
      <c r="U273" s="46"/>
      <c r="V273" s="47"/>
      <c r="W273" s="48" t="e">
        <f t="shared" si="89"/>
        <v>#VALUE!</v>
      </c>
      <c r="X273" s="49"/>
      <c r="Y273" s="44" t="e">
        <f>INDEX(VISITORS[INSECT ORDER], MATCH(X273,VISITORS[NAME USED],0))</f>
        <v>#N/A</v>
      </c>
      <c r="Z273" s="44" t="e">
        <f t="shared" si="90"/>
        <v>#N/A</v>
      </c>
      <c r="AA273" s="50" t="e">
        <f>IF(SUM(#REF!,#REF!,#REF!,#REF!,#REF!,#REF!)=S273,,"")</f>
        <v>#REF!</v>
      </c>
      <c r="AB273" s="51" t="str">
        <f t="shared" si="91"/>
        <v/>
      </c>
      <c r="AC273" s="51"/>
      <c r="AD273" s="51"/>
      <c r="AE273" s="51"/>
      <c r="AF273" s="51"/>
      <c r="AG273" s="51"/>
      <c r="AH273" s="51"/>
      <c r="AI273" s="52"/>
      <c r="AJ273" s="52"/>
      <c r="AK273" s="52"/>
      <c r="AL273" s="53"/>
      <c r="AM273" s="54"/>
      <c r="AN273" s="55" t="str">
        <f>IF(P273=1,0,"")</f>
        <v/>
      </c>
      <c r="AO273" s="56" t="str">
        <f>IF(AN273=1,AB273,"")</f>
        <v/>
      </c>
      <c r="AP273" s="55" t="str">
        <f>IF(P273=1,0,"")</f>
        <v/>
      </c>
      <c r="AQ273" s="56" t="str">
        <f>IF(AP273=1,AB273,"")</f>
        <v/>
      </c>
    </row>
    <row r="274" spans="1:43" s="3" customFormat="1" x14ac:dyDescent="0.25">
      <c r="A274" s="67">
        <f t="shared" si="81"/>
        <v>2022</v>
      </c>
      <c r="B274" s="67" t="str">
        <f t="shared" si="82"/>
        <v>May</v>
      </c>
      <c r="C274" s="68">
        <f t="shared" si="92"/>
        <v>22</v>
      </c>
      <c r="D274" s="69">
        <f t="shared" si="83"/>
        <v>13</v>
      </c>
      <c r="E274" s="70">
        <f t="shared" si="84"/>
        <v>26</v>
      </c>
      <c r="F274" s="74"/>
      <c r="G274" s="77"/>
      <c r="H274" s="63" t="e">
        <f t="shared" si="93"/>
        <v>#VALUE!</v>
      </c>
      <c r="I274" s="64">
        <f t="shared" si="94"/>
        <v>1</v>
      </c>
      <c r="J274" s="71" t="str">
        <f t="shared" si="94"/>
        <v xml:space="preserve">Tolpis </v>
      </c>
      <c r="K274" s="71" t="str">
        <f t="shared" si="94"/>
        <v>umbellata</v>
      </c>
      <c r="L274" s="72">
        <f t="shared" si="94"/>
        <v>1</v>
      </c>
      <c r="M274" s="72">
        <f t="shared" si="94"/>
        <v>0</v>
      </c>
      <c r="N274" s="66">
        <f t="shared" si="94"/>
        <v>0</v>
      </c>
      <c r="O274" s="41"/>
      <c r="P274" s="42" t="str">
        <f t="shared" si="85"/>
        <v/>
      </c>
      <c r="Q274" s="43" t="str">
        <f t="shared" si="86"/>
        <v/>
      </c>
      <c r="R274" s="44" t="e">
        <f t="shared" si="87"/>
        <v>#VALUE!</v>
      </c>
      <c r="S274" s="45" t="e">
        <f t="shared" si="80"/>
        <v>#VALUE!</v>
      </c>
      <c r="T274" s="44" t="str">
        <f t="shared" si="88"/>
        <v/>
      </c>
      <c r="U274" s="46"/>
      <c r="V274" s="47"/>
      <c r="W274" s="48" t="e">
        <f t="shared" si="89"/>
        <v>#VALUE!</v>
      </c>
      <c r="X274" s="49"/>
      <c r="Y274" s="44" t="e">
        <f>INDEX(VISITORS[INSECT ORDER], MATCH(X274,VISITORS[NAME USED],0))</f>
        <v>#N/A</v>
      </c>
      <c r="Z274" s="44" t="e">
        <f t="shared" si="90"/>
        <v>#N/A</v>
      </c>
      <c r="AA274" s="50" t="e">
        <f>IF(SUM(#REF!,#REF!,#REF!,#REF!,#REF!,#REF!)=S274,,"")</f>
        <v>#REF!</v>
      </c>
      <c r="AB274" s="51" t="str">
        <f t="shared" si="91"/>
        <v/>
      </c>
      <c r="AC274" s="51"/>
      <c r="AD274" s="51"/>
      <c r="AE274" s="51"/>
      <c r="AF274" s="51"/>
      <c r="AG274" s="51"/>
      <c r="AH274" s="51"/>
      <c r="AI274" s="52"/>
      <c r="AJ274" s="52"/>
      <c r="AK274" s="52"/>
      <c r="AL274" s="53"/>
      <c r="AM274" s="54"/>
      <c r="AN274" s="55" t="str">
        <f>IF(P274=1,0,"")</f>
        <v/>
      </c>
      <c r="AO274" s="56" t="str">
        <f>IF(AN274=1,AB274,"")</f>
        <v/>
      </c>
      <c r="AP274" s="55" t="str">
        <f>IF(P274=1,0,"")</f>
        <v/>
      </c>
      <c r="AQ274" s="56" t="str">
        <f>IF(AP274=1,AB274,"")</f>
        <v/>
      </c>
    </row>
    <row r="275" spans="1:43" s="3" customFormat="1" x14ac:dyDescent="0.25">
      <c r="A275" s="67">
        <f t="shared" si="81"/>
        <v>2022</v>
      </c>
      <c r="B275" s="67" t="str">
        <f t="shared" si="82"/>
        <v>May</v>
      </c>
      <c r="C275" s="68">
        <f t="shared" si="92"/>
        <v>22</v>
      </c>
      <c r="D275" s="69">
        <f t="shared" si="83"/>
        <v>13</v>
      </c>
      <c r="E275" s="70">
        <f t="shared" si="84"/>
        <v>27</v>
      </c>
      <c r="F275" s="74"/>
      <c r="G275" s="77"/>
      <c r="H275" s="63" t="e">
        <f t="shared" si="93"/>
        <v>#VALUE!</v>
      </c>
      <c r="I275" s="64">
        <f t="shared" si="94"/>
        <v>1</v>
      </c>
      <c r="J275" s="71" t="str">
        <f t="shared" si="94"/>
        <v xml:space="preserve">Tolpis </v>
      </c>
      <c r="K275" s="71" t="str">
        <f t="shared" si="94"/>
        <v>umbellata</v>
      </c>
      <c r="L275" s="72">
        <f t="shared" si="94"/>
        <v>1</v>
      </c>
      <c r="M275" s="72">
        <f t="shared" si="94"/>
        <v>0</v>
      </c>
      <c r="N275" s="66">
        <f t="shared" si="94"/>
        <v>0</v>
      </c>
      <c r="O275" s="41"/>
      <c r="P275" s="42" t="str">
        <f t="shared" si="85"/>
        <v/>
      </c>
      <c r="Q275" s="43" t="str">
        <f t="shared" si="86"/>
        <v/>
      </c>
      <c r="R275" s="44" t="e">
        <f t="shared" si="87"/>
        <v>#VALUE!</v>
      </c>
      <c r="S275" s="45" t="e">
        <f t="shared" si="80"/>
        <v>#VALUE!</v>
      </c>
      <c r="T275" s="44" t="str">
        <f t="shared" si="88"/>
        <v/>
      </c>
      <c r="U275" s="46"/>
      <c r="V275" s="47"/>
      <c r="W275" s="48" t="e">
        <f t="shared" si="89"/>
        <v>#VALUE!</v>
      </c>
      <c r="X275" s="49"/>
      <c r="Y275" s="44" t="e">
        <f>INDEX(VISITORS[INSECT ORDER], MATCH(X275,VISITORS[NAME USED],0))</f>
        <v>#N/A</v>
      </c>
      <c r="Z275" s="44" t="e">
        <f t="shared" si="90"/>
        <v>#N/A</v>
      </c>
      <c r="AA275" s="50" t="e">
        <f>IF(SUM(#REF!,#REF!,#REF!,#REF!,#REF!,#REF!)=S275,,"")</f>
        <v>#REF!</v>
      </c>
      <c r="AB275" s="51" t="str">
        <f t="shared" si="91"/>
        <v/>
      </c>
      <c r="AC275" s="51"/>
      <c r="AD275" s="51"/>
      <c r="AE275" s="51"/>
      <c r="AF275" s="51"/>
      <c r="AG275" s="51"/>
      <c r="AH275" s="51"/>
      <c r="AI275" s="52"/>
      <c r="AJ275" s="52"/>
      <c r="AK275" s="52"/>
      <c r="AL275" s="53"/>
      <c r="AM275" s="54"/>
      <c r="AN275" s="55" t="str">
        <f>IF(P275=1,0,"")</f>
        <v/>
      </c>
      <c r="AO275" s="56" t="str">
        <f>IF(AN275=1,AB275,"")</f>
        <v/>
      </c>
      <c r="AP275" s="55" t="str">
        <f>IF(P275=1,0,"")</f>
        <v/>
      </c>
      <c r="AQ275" s="56" t="str">
        <f>IF(AP275=1,AB275,"")</f>
        <v/>
      </c>
    </row>
    <row r="276" spans="1:43" s="3" customFormat="1" x14ac:dyDescent="0.25">
      <c r="A276" s="67">
        <f t="shared" si="81"/>
        <v>2022</v>
      </c>
      <c r="B276" s="67" t="str">
        <f t="shared" si="82"/>
        <v>May</v>
      </c>
      <c r="C276" s="68">
        <f t="shared" si="92"/>
        <v>22</v>
      </c>
      <c r="D276" s="69">
        <f t="shared" si="83"/>
        <v>13</v>
      </c>
      <c r="E276" s="70">
        <f t="shared" si="84"/>
        <v>28</v>
      </c>
      <c r="F276" s="74"/>
      <c r="G276" s="77"/>
      <c r="H276" s="63" t="e">
        <f t="shared" si="93"/>
        <v>#VALUE!</v>
      </c>
      <c r="I276" s="64">
        <f t="shared" si="94"/>
        <v>1</v>
      </c>
      <c r="J276" s="71" t="str">
        <f t="shared" si="94"/>
        <v xml:space="preserve">Tolpis </v>
      </c>
      <c r="K276" s="71" t="str">
        <f t="shared" si="94"/>
        <v>umbellata</v>
      </c>
      <c r="L276" s="72">
        <f t="shared" si="94"/>
        <v>1</v>
      </c>
      <c r="M276" s="72">
        <f t="shared" si="94"/>
        <v>0</v>
      </c>
      <c r="N276" s="66">
        <f t="shared" si="94"/>
        <v>0</v>
      </c>
      <c r="O276" s="41"/>
      <c r="P276" s="42" t="str">
        <f t="shared" si="85"/>
        <v/>
      </c>
      <c r="Q276" s="43" t="str">
        <f t="shared" si="86"/>
        <v/>
      </c>
      <c r="R276" s="44" t="e">
        <f t="shared" si="87"/>
        <v>#VALUE!</v>
      </c>
      <c r="S276" s="45" t="e">
        <f t="shared" si="80"/>
        <v>#VALUE!</v>
      </c>
      <c r="T276" s="44" t="str">
        <f t="shared" si="88"/>
        <v/>
      </c>
      <c r="U276" s="46"/>
      <c r="V276" s="47"/>
      <c r="W276" s="48" t="e">
        <f t="shared" si="89"/>
        <v>#VALUE!</v>
      </c>
      <c r="X276" s="49"/>
      <c r="Y276" s="44" t="e">
        <f>INDEX(VISITORS[INSECT ORDER], MATCH(X276,VISITORS[NAME USED],0))</f>
        <v>#N/A</v>
      </c>
      <c r="Z276" s="44" t="e">
        <f t="shared" si="90"/>
        <v>#N/A</v>
      </c>
      <c r="AA276" s="50" t="e">
        <f>IF(SUM(#REF!,#REF!,#REF!,#REF!,#REF!,#REF!)=S276,,"")</f>
        <v>#REF!</v>
      </c>
      <c r="AB276" s="51" t="str">
        <f t="shared" si="91"/>
        <v/>
      </c>
      <c r="AC276" s="51"/>
      <c r="AD276" s="51"/>
      <c r="AE276" s="51"/>
      <c r="AF276" s="51"/>
      <c r="AG276" s="51"/>
      <c r="AH276" s="51"/>
      <c r="AI276" s="52"/>
      <c r="AJ276" s="52"/>
      <c r="AK276" s="52"/>
      <c r="AL276" s="53"/>
      <c r="AM276" s="54"/>
      <c r="AN276" s="55" t="str">
        <f>IF(P276=1,0,"")</f>
        <v/>
      </c>
      <c r="AO276" s="56" t="str">
        <f>IF(AN276=1,AB276,"")</f>
        <v/>
      </c>
      <c r="AP276" s="55" t="str">
        <f>IF(P276=1,0,"")</f>
        <v/>
      </c>
      <c r="AQ276" s="56" t="str">
        <f>IF(AP276=1,AB276,"")</f>
        <v/>
      </c>
    </row>
    <row r="277" spans="1:43" s="3" customFormat="1" x14ac:dyDescent="0.25">
      <c r="A277" s="67">
        <f t="shared" si="81"/>
        <v>2022</v>
      </c>
      <c r="B277" s="67" t="str">
        <f t="shared" si="82"/>
        <v>May</v>
      </c>
      <c r="C277" s="68">
        <f t="shared" si="92"/>
        <v>22</v>
      </c>
      <c r="D277" s="69">
        <f t="shared" si="83"/>
        <v>13</v>
      </c>
      <c r="E277" s="70">
        <f t="shared" si="84"/>
        <v>29</v>
      </c>
      <c r="F277" s="74"/>
      <c r="G277" s="77"/>
      <c r="H277" s="63" t="e">
        <f t="shared" si="93"/>
        <v>#VALUE!</v>
      </c>
      <c r="I277" s="64">
        <f t="shared" ref="I277:N292" si="95">I276</f>
        <v>1</v>
      </c>
      <c r="J277" s="71" t="str">
        <f t="shared" si="95"/>
        <v xml:space="preserve">Tolpis </v>
      </c>
      <c r="K277" s="71" t="str">
        <f t="shared" si="95"/>
        <v>umbellata</v>
      </c>
      <c r="L277" s="72">
        <f t="shared" si="95"/>
        <v>1</v>
      </c>
      <c r="M277" s="72">
        <f t="shared" si="95"/>
        <v>0</v>
      </c>
      <c r="N277" s="66">
        <f t="shared" si="95"/>
        <v>0</v>
      </c>
      <c r="O277" s="41"/>
      <c r="P277" s="42" t="str">
        <f t="shared" si="85"/>
        <v/>
      </c>
      <c r="Q277" s="43" t="str">
        <f t="shared" si="86"/>
        <v/>
      </c>
      <c r="R277" s="44" t="e">
        <f t="shared" si="87"/>
        <v>#VALUE!</v>
      </c>
      <c r="S277" s="45" t="e">
        <f t="shared" si="80"/>
        <v>#VALUE!</v>
      </c>
      <c r="T277" s="44" t="str">
        <f t="shared" si="88"/>
        <v/>
      </c>
      <c r="U277" s="46"/>
      <c r="V277" s="47"/>
      <c r="W277" s="48" t="e">
        <f t="shared" si="89"/>
        <v>#VALUE!</v>
      </c>
      <c r="X277" s="49"/>
      <c r="Y277" s="44" t="e">
        <f>INDEX(VISITORS[INSECT ORDER], MATCH(X277,VISITORS[NAME USED],0))</f>
        <v>#N/A</v>
      </c>
      <c r="Z277" s="44" t="e">
        <f t="shared" si="90"/>
        <v>#N/A</v>
      </c>
      <c r="AA277" s="50" t="e">
        <f>IF(SUM(#REF!,#REF!,#REF!,#REF!,#REF!,#REF!)=S277,,"")</f>
        <v>#REF!</v>
      </c>
      <c r="AB277" s="51" t="str">
        <f t="shared" si="91"/>
        <v/>
      </c>
      <c r="AC277" s="51"/>
      <c r="AD277" s="51"/>
      <c r="AE277" s="51"/>
      <c r="AF277" s="51"/>
      <c r="AG277" s="51"/>
      <c r="AH277" s="51"/>
      <c r="AI277" s="52"/>
      <c r="AJ277" s="52"/>
      <c r="AK277" s="52"/>
      <c r="AL277" s="53"/>
      <c r="AM277" s="54"/>
      <c r="AN277" s="55" t="str">
        <f>IF(P277=1,0,"")</f>
        <v/>
      </c>
      <c r="AO277" s="56" t="str">
        <f>IF(AN277=1,AB277,"")</f>
        <v/>
      </c>
      <c r="AP277" s="55" t="str">
        <f>IF(P277=1,0,"")</f>
        <v/>
      </c>
      <c r="AQ277" s="56" t="str">
        <f>IF(AP277=1,AB277,"")</f>
        <v/>
      </c>
    </row>
    <row r="278" spans="1:43" s="3" customFormat="1" x14ac:dyDescent="0.25">
      <c r="A278" s="67">
        <f t="shared" si="81"/>
        <v>2022</v>
      </c>
      <c r="B278" s="67" t="str">
        <f t="shared" si="82"/>
        <v>May</v>
      </c>
      <c r="C278" s="68">
        <f t="shared" si="92"/>
        <v>22</v>
      </c>
      <c r="D278" s="69">
        <f t="shared" si="83"/>
        <v>13</v>
      </c>
      <c r="E278" s="70">
        <f t="shared" si="84"/>
        <v>30</v>
      </c>
      <c r="F278" s="74"/>
      <c r="G278" s="77"/>
      <c r="H278" s="63" t="e">
        <f t="shared" si="93"/>
        <v>#VALUE!</v>
      </c>
      <c r="I278" s="64">
        <f t="shared" si="95"/>
        <v>1</v>
      </c>
      <c r="J278" s="71" t="str">
        <f t="shared" si="95"/>
        <v xml:space="preserve">Tolpis </v>
      </c>
      <c r="K278" s="71" t="str">
        <f t="shared" si="95"/>
        <v>umbellata</v>
      </c>
      <c r="L278" s="72">
        <f t="shared" si="95"/>
        <v>1</v>
      </c>
      <c r="M278" s="72">
        <f t="shared" si="95"/>
        <v>0</v>
      </c>
      <c r="N278" s="66">
        <f t="shared" si="95"/>
        <v>0</v>
      </c>
      <c r="O278" s="41"/>
      <c r="P278" s="42" t="str">
        <f t="shared" si="85"/>
        <v/>
      </c>
      <c r="Q278" s="43" t="str">
        <f t="shared" si="86"/>
        <v/>
      </c>
      <c r="R278" s="44" t="e">
        <f t="shared" si="87"/>
        <v>#VALUE!</v>
      </c>
      <c r="S278" s="45" t="e">
        <f t="shared" si="80"/>
        <v>#VALUE!</v>
      </c>
      <c r="T278" s="44" t="str">
        <f t="shared" si="88"/>
        <v/>
      </c>
      <c r="U278" s="46"/>
      <c r="V278" s="47"/>
      <c r="W278" s="48" t="e">
        <f t="shared" si="89"/>
        <v>#VALUE!</v>
      </c>
      <c r="X278" s="49"/>
      <c r="Y278" s="44" t="e">
        <f>INDEX(VISITORS[INSECT ORDER], MATCH(X278,VISITORS[NAME USED],0))</f>
        <v>#N/A</v>
      </c>
      <c r="Z278" s="44" t="e">
        <f t="shared" si="90"/>
        <v>#N/A</v>
      </c>
      <c r="AA278" s="50" t="e">
        <f>IF(SUM(#REF!,#REF!,#REF!,#REF!,#REF!,#REF!)=S278,,"")</f>
        <v>#REF!</v>
      </c>
      <c r="AB278" s="51" t="str">
        <f t="shared" si="91"/>
        <v/>
      </c>
      <c r="AC278" s="51"/>
      <c r="AD278" s="51"/>
      <c r="AE278" s="51"/>
      <c r="AF278" s="51"/>
      <c r="AG278" s="51"/>
      <c r="AH278" s="51"/>
      <c r="AI278" s="52"/>
      <c r="AJ278" s="52"/>
      <c r="AK278" s="52"/>
      <c r="AL278" s="53"/>
      <c r="AM278" s="54"/>
      <c r="AN278" s="55" t="str">
        <f>IF(P278=1,0,"")</f>
        <v/>
      </c>
      <c r="AO278" s="56" t="str">
        <f>IF(AN278=1,AB278,"")</f>
        <v/>
      </c>
      <c r="AP278" s="55" t="str">
        <f>IF(P278=1,0,"")</f>
        <v/>
      </c>
      <c r="AQ278" s="56" t="str">
        <f>IF(AP278=1,AB278,"")</f>
        <v/>
      </c>
    </row>
    <row r="279" spans="1:43" s="3" customFormat="1" x14ac:dyDescent="0.25">
      <c r="A279" s="67">
        <f t="shared" si="81"/>
        <v>2022</v>
      </c>
      <c r="B279" s="67" t="str">
        <f t="shared" si="82"/>
        <v>May</v>
      </c>
      <c r="C279" s="68">
        <f t="shared" si="92"/>
        <v>22</v>
      </c>
      <c r="D279" s="69">
        <f t="shared" si="83"/>
        <v>13</v>
      </c>
      <c r="E279" s="70">
        <f t="shared" si="84"/>
        <v>31</v>
      </c>
      <c r="F279" s="74"/>
      <c r="G279" s="77"/>
      <c r="H279" s="63" t="e">
        <f t="shared" si="93"/>
        <v>#VALUE!</v>
      </c>
      <c r="I279" s="64">
        <f t="shared" si="95"/>
        <v>1</v>
      </c>
      <c r="J279" s="71" t="str">
        <f t="shared" si="95"/>
        <v xml:space="preserve">Tolpis </v>
      </c>
      <c r="K279" s="71" t="str">
        <f t="shared" si="95"/>
        <v>umbellata</v>
      </c>
      <c r="L279" s="72">
        <f t="shared" si="95"/>
        <v>1</v>
      </c>
      <c r="M279" s="72">
        <f t="shared" si="95"/>
        <v>0</v>
      </c>
      <c r="N279" s="66">
        <f t="shared" si="95"/>
        <v>0</v>
      </c>
      <c r="O279" s="41"/>
      <c r="P279" s="42" t="str">
        <f t="shared" si="85"/>
        <v/>
      </c>
      <c r="Q279" s="43" t="str">
        <f t="shared" si="86"/>
        <v/>
      </c>
      <c r="R279" s="44" t="e">
        <f t="shared" si="87"/>
        <v>#VALUE!</v>
      </c>
      <c r="S279" s="45" t="e">
        <f t="shared" si="80"/>
        <v>#VALUE!</v>
      </c>
      <c r="T279" s="44" t="str">
        <f t="shared" si="88"/>
        <v/>
      </c>
      <c r="U279" s="46"/>
      <c r="V279" s="47"/>
      <c r="W279" s="48" t="e">
        <f t="shared" si="89"/>
        <v>#VALUE!</v>
      </c>
      <c r="X279" s="49"/>
      <c r="Y279" s="44" t="e">
        <f>INDEX(VISITORS[INSECT ORDER], MATCH(X279,VISITORS[NAME USED],0))</f>
        <v>#N/A</v>
      </c>
      <c r="Z279" s="44" t="e">
        <f t="shared" si="90"/>
        <v>#N/A</v>
      </c>
      <c r="AA279" s="50" t="e">
        <f>IF(SUM(#REF!,#REF!,#REF!,#REF!,#REF!,#REF!)=S279,,"")</f>
        <v>#REF!</v>
      </c>
      <c r="AB279" s="51" t="str">
        <f t="shared" si="91"/>
        <v/>
      </c>
      <c r="AC279" s="51"/>
      <c r="AD279" s="51"/>
      <c r="AE279" s="51"/>
      <c r="AF279" s="51"/>
      <c r="AG279" s="51"/>
      <c r="AH279" s="51"/>
      <c r="AI279" s="52"/>
      <c r="AJ279" s="52"/>
      <c r="AK279" s="52"/>
      <c r="AL279" s="53"/>
      <c r="AM279" s="54"/>
      <c r="AN279" s="55" t="str">
        <f>IF(P279=1,0,"")</f>
        <v/>
      </c>
      <c r="AO279" s="56" t="str">
        <f>IF(AN279=1,AB279,"")</f>
        <v/>
      </c>
      <c r="AP279" s="55" t="str">
        <f>IF(P279=1,0,"")</f>
        <v/>
      </c>
      <c r="AQ279" s="56" t="str">
        <f>IF(AP279=1,AB279,"")</f>
        <v/>
      </c>
    </row>
    <row r="280" spans="1:43" s="3" customFormat="1" x14ac:dyDescent="0.25">
      <c r="A280" s="67">
        <f t="shared" si="81"/>
        <v>2022</v>
      </c>
      <c r="B280" s="67" t="str">
        <f t="shared" si="82"/>
        <v>May</v>
      </c>
      <c r="C280" s="68">
        <f t="shared" si="92"/>
        <v>22</v>
      </c>
      <c r="D280" s="69">
        <f t="shared" si="83"/>
        <v>13</v>
      </c>
      <c r="E280" s="70">
        <f t="shared" si="84"/>
        <v>32</v>
      </c>
      <c r="F280" s="74"/>
      <c r="G280" s="77"/>
      <c r="H280" s="63" t="e">
        <f t="shared" si="93"/>
        <v>#VALUE!</v>
      </c>
      <c r="I280" s="64">
        <f t="shared" si="95"/>
        <v>1</v>
      </c>
      <c r="J280" s="71" t="str">
        <f t="shared" si="95"/>
        <v xml:space="preserve">Tolpis </v>
      </c>
      <c r="K280" s="71" t="str">
        <f t="shared" si="95"/>
        <v>umbellata</v>
      </c>
      <c r="L280" s="72">
        <f t="shared" si="95"/>
        <v>1</v>
      </c>
      <c r="M280" s="72">
        <f t="shared" si="95"/>
        <v>0</v>
      </c>
      <c r="N280" s="66">
        <f t="shared" si="95"/>
        <v>0</v>
      </c>
      <c r="O280" s="41"/>
      <c r="P280" s="42" t="str">
        <f t="shared" si="85"/>
        <v/>
      </c>
      <c r="Q280" s="43" t="str">
        <f t="shared" si="86"/>
        <v/>
      </c>
      <c r="R280" s="44" t="e">
        <f t="shared" si="87"/>
        <v>#VALUE!</v>
      </c>
      <c r="S280" s="45" t="e">
        <f t="shared" si="80"/>
        <v>#VALUE!</v>
      </c>
      <c r="T280" s="44" t="str">
        <f t="shared" si="88"/>
        <v/>
      </c>
      <c r="U280" s="46"/>
      <c r="V280" s="47"/>
      <c r="W280" s="48" t="e">
        <f t="shared" si="89"/>
        <v>#VALUE!</v>
      </c>
      <c r="X280" s="49"/>
      <c r="Y280" s="44" t="e">
        <f>INDEX(VISITORS[INSECT ORDER], MATCH(X280,VISITORS[NAME USED],0))</f>
        <v>#N/A</v>
      </c>
      <c r="Z280" s="44" t="e">
        <f t="shared" si="90"/>
        <v>#N/A</v>
      </c>
      <c r="AA280" s="50" t="e">
        <f>IF(SUM(#REF!,#REF!,#REF!,#REF!,#REF!,#REF!)=S280,,"")</f>
        <v>#REF!</v>
      </c>
      <c r="AB280" s="51" t="str">
        <f t="shared" si="91"/>
        <v/>
      </c>
      <c r="AC280" s="51"/>
      <c r="AD280" s="51"/>
      <c r="AE280" s="51"/>
      <c r="AF280" s="51"/>
      <c r="AG280" s="51"/>
      <c r="AH280" s="51"/>
      <c r="AI280" s="52"/>
      <c r="AJ280" s="52"/>
      <c r="AK280" s="52"/>
      <c r="AL280" s="53"/>
      <c r="AM280" s="54"/>
      <c r="AN280" s="55" t="str">
        <f>IF(P280=1,0,"")</f>
        <v/>
      </c>
      <c r="AO280" s="56" t="str">
        <f>IF(AN280=1,AB280,"")</f>
        <v/>
      </c>
      <c r="AP280" s="55" t="str">
        <f>IF(P280=1,0,"")</f>
        <v/>
      </c>
      <c r="AQ280" s="56" t="str">
        <f>IF(AP280=1,AB280,"")</f>
        <v/>
      </c>
    </row>
    <row r="281" spans="1:43" s="3" customFormat="1" x14ac:dyDescent="0.25">
      <c r="A281" s="67">
        <f t="shared" si="81"/>
        <v>2022</v>
      </c>
      <c r="B281" s="67" t="str">
        <f t="shared" si="82"/>
        <v>May</v>
      </c>
      <c r="C281" s="68">
        <f t="shared" si="92"/>
        <v>22</v>
      </c>
      <c r="D281" s="69">
        <f t="shared" si="83"/>
        <v>13</v>
      </c>
      <c r="E281" s="70">
        <f t="shared" si="84"/>
        <v>33</v>
      </c>
      <c r="F281" s="74"/>
      <c r="G281" s="77"/>
      <c r="H281" s="63" t="e">
        <f t="shared" si="93"/>
        <v>#VALUE!</v>
      </c>
      <c r="I281" s="64">
        <f t="shared" si="95"/>
        <v>1</v>
      </c>
      <c r="J281" s="71" t="str">
        <f t="shared" si="95"/>
        <v xml:space="preserve">Tolpis </v>
      </c>
      <c r="K281" s="71" t="str">
        <f t="shared" si="95"/>
        <v>umbellata</v>
      </c>
      <c r="L281" s="72">
        <f t="shared" si="95"/>
        <v>1</v>
      </c>
      <c r="M281" s="72">
        <f t="shared" si="95"/>
        <v>0</v>
      </c>
      <c r="N281" s="66">
        <f t="shared" si="95"/>
        <v>0</v>
      </c>
      <c r="O281" s="41"/>
      <c r="P281" s="42" t="str">
        <f t="shared" si="85"/>
        <v/>
      </c>
      <c r="Q281" s="43" t="str">
        <f t="shared" si="86"/>
        <v/>
      </c>
      <c r="R281" s="44" t="e">
        <f t="shared" si="87"/>
        <v>#VALUE!</v>
      </c>
      <c r="S281" s="45" t="e">
        <f t="shared" si="80"/>
        <v>#VALUE!</v>
      </c>
      <c r="T281" s="44" t="str">
        <f t="shared" si="88"/>
        <v/>
      </c>
      <c r="U281" s="46"/>
      <c r="V281" s="47"/>
      <c r="W281" s="48" t="e">
        <f t="shared" si="89"/>
        <v>#VALUE!</v>
      </c>
      <c r="X281" s="49"/>
      <c r="Y281" s="44" t="e">
        <f>INDEX(VISITORS[INSECT ORDER], MATCH(X281,VISITORS[NAME USED],0))</f>
        <v>#N/A</v>
      </c>
      <c r="Z281" s="44" t="e">
        <f t="shared" si="90"/>
        <v>#N/A</v>
      </c>
      <c r="AA281" s="50" t="e">
        <f>IF(SUM(#REF!,#REF!,#REF!,#REF!,#REF!,#REF!)=S281,,"")</f>
        <v>#REF!</v>
      </c>
      <c r="AB281" s="51" t="str">
        <f t="shared" si="91"/>
        <v/>
      </c>
      <c r="AC281" s="51"/>
      <c r="AD281" s="51"/>
      <c r="AE281" s="51"/>
      <c r="AF281" s="51"/>
      <c r="AG281" s="51"/>
      <c r="AH281" s="51"/>
      <c r="AI281" s="52"/>
      <c r="AJ281" s="52"/>
      <c r="AK281" s="52"/>
      <c r="AL281" s="53"/>
      <c r="AM281" s="54"/>
      <c r="AN281" s="55" t="str">
        <f>IF(P281=1,0,"")</f>
        <v/>
      </c>
      <c r="AO281" s="56" t="str">
        <f>IF(AN281=1,AB281,"")</f>
        <v/>
      </c>
      <c r="AP281" s="55" t="str">
        <f>IF(P281=1,0,"")</f>
        <v/>
      </c>
      <c r="AQ281" s="56" t="str">
        <f>IF(AP281=1,AB281,"")</f>
        <v/>
      </c>
    </row>
    <row r="282" spans="1:43" s="3" customFormat="1" x14ac:dyDescent="0.25">
      <c r="A282" s="67">
        <f t="shared" si="81"/>
        <v>2022</v>
      </c>
      <c r="B282" s="67" t="str">
        <f t="shared" si="82"/>
        <v>May</v>
      </c>
      <c r="C282" s="68">
        <f t="shared" si="92"/>
        <v>22</v>
      </c>
      <c r="D282" s="69">
        <f t="shared" si="83"/>
        <v>13</v>
      </c>
      <c r="E282" s="70">
        <f t="shared" si="84"/>
        <v>34</v>
      </c>
      <c r="F282" s="74"/>
      <c r="G282" s="77"/>
      <c r="H282" s="63" t="e">
        <f t="shared" si="93"/>
        <v>#VALUE!</v>
      </c>
      <c r="I282" s="64">
        <f t="shared" si="95"/>
        <v>1</v>
      </c>
      <c r="J282" s="71" t="str">
        <f t="shared" si="95"/>
        <v xml:space="preserve">Tolpis </v>
      </c>
      <c r="K282" s="71" t="str">
        <f t="shared" si="95"/>
        <v>umbellata</v>
      </c>
      <c r="L282" s="72">
        <f t="shared" si="95"/>
        <v>1</v>
      </c>
      <c r="M282" s="72">
        <f t="shared" si="95"/>
        <v>0</v>
      </c>
      <c r="N282" s="66">
        <f t="shared" si="95"/>
        <v>0</v>
      </c>
      <c r="O282" s="41"/>
      <c r="P282" s="42" t="str">
        <f t="shared" si="85"/>
        <v/>
      </c>
      <c r="Q282" s="43" t="str">
        <f t="shared" si="86"/>
        <v/>
      </c>
      <c r="R282" s="44" t="e">
        <f t="shared" si="87"/>
        <v>#VALUE!</v>
      </c>
      <c r="S282" s="45" t="e">
        <f t="shared" si="80"/>
        <v>#VALUE!</v>
      </c>
      <c r="T282" s="44" t="str">
        <f t="shared" si="88"/>
        <v/>
      </c>
      <c r="U282" s="46"/>
      <c r="V282" s="47"/>
      <c r="W282" s="48" t="e">
        <f t="shared" si="89"/>
        <v>#VALUE!</v>
      </c>
      <c r="X282" s="49"/>
      <c r="Y282" s="44" t="e">
        <f>INDEX(VISITORS[INSECT ORDER], MATCH(X282,VISITORS[NAME USED],0))</f>
        <v>#N/A</v>
      </c>
      <c r="Z282" s="44" t="e">
        <f t="shared" si="90"/>
        <v>#N/A</v>
      </c>
      <c r="AA282" s="50" t="e">
        <f>IF(SUM(#REF!,#REF!,#REF!,#REF!,#REF!,#REF!)=S282,,"")</f>
        <v>#REF!</v>
      </c>
      <c r="AB282" s="51" t="str">
        <f t="shared" si="91"/>
        <v/>
      </c>
      <c r="AC282" s="51"/>
      <c r="AD282" s="51"/>
      <c r="AE282" s="51"/>
      <c r="AF282" s="51"/>
      <c r="AG282" s="51"/>
      <c r="AH282" s="51"/>
      <c r="AI282" s="52"/>
      <c r="AJ282" s="52"/>
      <c r="AK282" s="52"/>
      <c r="AL282" s="53"/>
      <c r="AM282" s="54"/>
      <c r="AN282" s="55" t="str">
        <f>IF(P282=1,0,"")</f>
        <v/>
      </c>
      <c r="AO282" s="56" t="str">
        <f>IF(AN282=1,AB282,"")</f>
        <v/>
      </c>
      <c r="AP282" s="55" t="str">
        <f>IF(P282=1,0,"")</f>
        <v/>
      </c>
      <c r="AQ282" s="56" t="str">
        <f>IF(AP282=1,AB282,"")</f>
        <v/>
      </c>
    </row>
    <row r="283" spans="1:43" s="3" customFormat="1" x14ac:dyDescent="0.25">
      <c r="A283" s="67">
        <f t="shared" si="81"/>
        <v>2022</v>
      </c>
      <c r="B283" s="67" t="str">
        <f t="shared" si="82"/>
        <v>May</v>
      </c>
      <c r="C283" s="68">
        <f t="shared" si="92"/>
        <v>22</v>
      </c>
      <c r="D283" s="69">
        <f t="shared" si="83"/>
        <v>13</v>
      </c>
      <c r="E283" s="70">
        <f t="shared" si="84"/>
        <v>35</v>
      </c>
      <c r="F283" s="74"/>
      <c r="G283" s="77"/>
      <c r="H283" s="63" t="e">
        <f t="shared" si="93"/>
        <v>#VALUE!</v>
      </c>
      <c r="I283" s="64">
        <f t="shared" si="95"/>
        <v>1</v>
      </c>
      <c r="J283" s="71" t="str">
        <f t="shared" si="95"/>
        <v xml:space="preserve">Tolpis </v>
      </c>
      <c r="K283" s="71" t="str">
        <f t="shared" si="95"/>
        <v>umbellata</v>
      </c>
      <c r="L283" s="72">
        <f t="shared" si="95"/>
        <v>1</v>
      </c>
      <c r="M283" s="72">
        <f t="shared" si="95"/>
        <v>0</v>
      </c>
      <c r="N283" s="66">
        <f t="shared" si="95"/>
        <v>0</v>
      </c>
      <c r="O283" s="41"/>
      <c r="P283" s="42" t="str">
        <f t="shared" si="85"/>
        <v/>
      </c>
      <c r="Q283" s="43" t="str">
        <f t="shared" si="86"/>
        <v/>
      </c>
      <c r="R283" s="44" t="e">
        <f t="shared" si="87"/>
        <v>#VALUE!</v>
      </c>
      <c r="S283" s="45" t="e">
        <f t="shared" si="80"/>
        <v>#VALUE!</v>
      </c>
      <c r="T283" s="44" t="str">
        <f t="shared" si="88"/>
        <v/>
      </c>
      <c r="U283" s="46"/>
      <c r="V283" s="47"/>
      <c r="W283" s="48" t="e">
        <f t="shared" si="89"/>
        <v>#VALUE!</v>
      </c>
      <c r="X283" s="49"/>
      <c r="Y283" s="44" t="e">
        <f>INDEX(VISITORS[INSECT ORDER], MATCH(X283,VISITORS[NAME USED],0))</f>
        <v>#N/A</v>
      </c>
      <c r="Z283" s="44" t="e">
        <f t="shared" si="90"/>
        <v>#N/A</v>
      </c>
      <c r="AA283" s="50" t="e">
        <f>IF(SUM(#REF!,#REF!,#REF!,#REF!,#REF!,#REF!)=S283,,"")</f>
        <v>#REF!</v>
      </c>
      <c r="AB283" s="51" t="str">
        <f t="shared" si="91"/>
        <v/>
      </c>
      <c r="AC283" s="51"/>
      <c r="AD283" s="51"/>
      <c r="AE283" s="51"/>
      <c r="AF283" s="51"/>
      <c r="AG283" s="51"/>
      <c r="AH283" s="51"/>
      <c r="AI283" s="52"/>
      <c r="AJ283" s="52"/>
      <c r="AK283" s="52"/>
      <c r="AL283" s="53"/>
      <c r="AM283" s="54"/>
      <c r="AN283" s="55" t="str">
        <f>IF(P283=1,0,"")</f>
        <v/>
      </c>
      <c r="AO283" s="56" t="str">
        <f>IF(AN283=1,AB283,"")</f>
        <v/>
      </c>
      <c r="AP283" s="55" t="str">
        <f>IF(P283=1,0,"")</f>
        <v/>
      </c>
      <c r="AQ283" s="56" t="str">
        <f>IF(AP283=1,AB283,"")</f>
        <v/>
      </c>
    </row>
    <row r="284" spans="1:43" s="3" customFormat="1" x14ac:dyDescent="0.25">
      <c r="A284" s="67">
        <f t="shared" si="81"/>
        <v>2022</v>
      </c>
      <c r="B284" s="67" t="str">
        <f t="shared" si="82"/>
        <v>May</v>
      </c>
      <c r="C284" s="68">
        <f t="shared" si="92"/>
        <v>22</v>
      </c>
      <c r="D284" s="69">
        <f t="shared" si="83"/>
        <v>13</v>
      </c>
      <c r="E284" s="70">
        <f t="shared" si="84"/>
        <v>36</v>
      </c>
      <c r="F284" s="74"/>
      <c r="G284" s="77"/>
      <c r="H284" s="63" t="e">
        <f t="shared" si="93"/>
        <v>#VALUE!</v>
      </c>
      <c r="I284" s="64">
        <f t="shared" si="95"/>
        <v>1</v>
      </c>
      <c r="J284" s="71" t="str">
        <f t="shared" si="95"/>
        <v xml:space="preserve">Tolpis </v>
      </c>
      <c r="K284" s="71" t="str">
        <f t="shared" si="95"/>
        <v>umbellata</v>
      </c>
      <c r="L284" s="72">
        <f t="shared" si="95"/>
        <v>1</v>
      </c>
      <c r="M284" s="72">
        <f t="shared" si="95"/>
        <v>0</v>
      </c>
      <c r="N284" s="66">
        <f t="shared" si="95"/>
        <v>0</v>
      </c>
      <c r="O284" s="41"/>
      <c r="P284" s="42" t="str">
        <f t="shared" si="85"/>
        <v/>
      </c>
      <c r="Q284" s="43" t="str">
        <f t="shared" si="86"/>
        <v/>
      </c>
      <c r="R284" s="44" t="e">
        <f t="shared" si="87"/>
        <v>#VALUE!</v>
      </c>
      <c r="S284" s="45" t="e">
        <f t="shared" si="80"/>
        <v>#VALUE!</v>
      </c>
      <c r="T284" s="44" t="str">
        <f t="shared" si="88"/>
        <v/>
      </c>
      <c r="U284" s="46"/>
      <c r="V284" s="47"/>
      <c r="W284" s="48" t="e">
        <f t="shared" si="89"/>
        <v>#VALUE!</v>
      </c>
      <c r="X284" s="49"/>
      <c r="Y284" s="44" t="e">
        <f>INDEX(VISITORS[INSECT ORDER], MATCH(X284,VISITORS[NAME USED],0))</f>
        <v>#N/A</v>
      </c>
      <c r="Z284" s="44" t="e">
        <f t="shared" si="90"/>
        <v>#N/A</v>
      </c>
      <c r="AA284" s="50" t="e">
        <f>IF(SUM(#REF!,#REF!,#REF!,#REF!,#REF!,#REF!)=S284,,"")</f>
        <v>#REF!</v>
      </c>
      <c r="AB284" s="51" t="str">
        <f t="shared" si="91"/>
        <v/>
      </c>
      <c r="AC284" s="51"/>
      <c r="AD284" s="51"/>
      <c r="AE284" s="51"/>
      <c r="AF284" s="51"/>
      <c r="AG284" s="51"/>
      <c r="AH284" s="51"/>
      <c r="AI284" s="52"/>
      <c r="AJ284" s="52"/>
      <c r="AK284" s="52"/>
      <c r="AL284" s="53"/>
      <c r="AM284" s="54"/>
      <c r="AN284" s="55" t="str">
        <f>IF(P284=1,0,"")</f>
        <v/>
      </c>
      <c r="AO284" s="56" t="str">
        <f>IF(AN284=1,AB284,"")</f>
        <v/>
      </c>
      <c r="AP284" s="55" t="str">
        <f>IF(P284=1,0,"")</f>
        <v/>
      </c>
      <c r="AQ284" s="56" t="str">
        <f>IF(AP284=1,AB284,"")</f>
        <v/>
      </c>
    </row>
    <row r="285" spans="1:43" s="3" customFormat="1" x14ac:dyDescent="0.25">
      <c r="A285" s="67">
        <f t="shared" si="81"/>
        <v>2022</v>
      </c>
      <c r="B285" s="67" t="str">
        <f t="shared" si="82"/>
        <v>May</v>
      </c>
      <c r="C285" s="68">
        <f t="shared" si="92"/>
        <v>22</v>
      </c>
      <c r="D285" s="69">
        <f t="shared" si="83"/>
        <v>13</v>
      </c>
      <c r="E285" s="70">
        <f t="shared" si="84"/>
        <v>37</v>
      </c>
      <c r="F285" s="74"/>
      <c r="G285" s="77"/>
      <c r="H285" s="63" t="e">
        <f t="shared" si="93"/>
        <v>#VALUE!</v>
      </c>
      <c r="I285" s="64">
        <f t="shared" si="95"/>
        <v>1</v>
      </c>
      <c r="J285" s="71" t="str">
        <f t="shared" si="95"/>
        <v xml:space="preserve">Tolpis </v>
      </c>
      <c r="K285" s="71" t="str">
        <f t="shared" si="95"/>
        <v>umbellata</v>
      </c>
      <c r="L285" s="72">
        <f t="shared" si="95"/>
        <v>1</v>
      </c>
      <c r="M285" s="72">
        <f t="shared" si="95"/>
        <v>0</v>
      </c>
      <c r="N285" s="66">
        <f t="shared" si="95"/>
        <v>0</v>
      </c>
      <c r="O285" s="41"/>
      <c r="P285" s="42" t="str">
        <f t="shared" si="85"/>
        <v/>
      </c>
      <c r="Q285" s="43" t="str">
        <f t="shared" si="86"/>
        <v/>
      </c>
      <c r="R285" s="44" t="e">
        <f t="shared" si="87"/>
        <v>#VALUE!</v>
      </c>
      <c r="S285" s="45" t="e">
        <f t="shared" si="80"/>
        <v>#VALUE!</v>
      </c>
      <c r="T285" s="44" t="str">
        <f t="shared" si="88"/>
        <v/>
      </c>
      <c r="U285" s="46"/>
      <c r="V285" s="47"/>
      <c r="W285" s="48" t="e">
        <f t="shared" si="89"/>
        <v>#VALUE!</v>
      </c>
      <c r="X285" s="49"/>
      <c r="Y285" s="44" t="e">
        <f>INDEX(VISITORS[INSECT ORDER], MATCH(X285,VISITORS[NAME USED],0))</f>
        <v>#N/A</v>
      </c>
      <c r="Z285" s="44" t="e">
        <f t="shared" si="90"/>
        <v>#N/A</v>
      </c>
      <c r="AA285" s="50" t="e">
        <f>IF(SUM(#REF!,#REF!,#REF!,#REF!,#REF!,#REF!)=S285,,"")</f>
        <v>#REF!</v>
      </c>
      <c r="AB285" s="51" t="str">
        <f t="shared" si="91"/>
        <v/>
      </c>
      <c r="AC285" s="51"/>
      <c r="AD285" s="51"/>
      <c r="AE285" s="51"/>
      <c r="AF285" s="51"/>
      <c r="AG285" s="51"/>
      <c r="AH285" s="51"/>
      <c r="AI285" s="52"/>
      <c r="AJ285" s="52"/>
      <c r="AK285" s="52"/>
      <c r="AL285" s="53"/>
      <c r="AM285" s="54"/>
      <c r="AN285" s="55" t="str">
        <f>IF(P285=1,0,"")</f>
        <v/>
      </c>
      <c r="AO285" s="56" t="str">
        <f>IF(AN285=1,AB285,"")</f>
        <v/>
      </c>
      <c r="AP285" s="55" t="str">
        <f>IF(P285=1,0,"")</f>
        <v/>
      </c>
      <c r="AQ285" s="56" t="str">
        <f>IF(AP285=1,AB285,"")</f>
        <v/>
      </c>
    </row>
    <row r="286" spans="1:43" s="3" customFormat="1" x14ac:dyDescent="0.25">
      <c r="A286" s="67">
        <f t="shared" si="81"/>
        <v>2022</v>
      </c>
      <c r="B286" s="67" t="str">
        <f t="shared" si="82"/>
        <v>May</v>
      </c>
      <c r="C286" s="68">
        <f t="shared" si="92"/>
        <v>22</v>
      </c>
      <c r="D286" s="69">
        <f t="shared" si="83"/>
        <v>13</v>
      </c>
      <c r="E286" s="70">
        <f t="shared" si="84"/>
        <v>38</v>
      </c>
      <c r="F286" s="74"/>
      <c r="G286" s="77"/>
      <c r="H286" s="63" t="e">
        <f t="shared" si="93"/>
        <v>#VALUE!</v>
      </c>
      <c r="I286" s="64">
        <f t="shared" si="95"/>
        <v>1</v>
      </c>
      <c r="J286" s="71" t="str">
        <f t="shared" si="95"/>
        <v xml:space="preserve">Tolpis </v>
      </c>
      <c r="K286" s="71" t="str">
        <f t="shared" si="95"/>
        <v>umbellata</v>
      </c>
      <c r="L286" s="72">
        <f t="shared" si="95"/>
        <v>1</v>
      </c>
      <c r="M286" s="72">
        <f t="shared" si="95"/>
        <v>0</v>
      </c>
      <c r="N286" s="66">
        <f t="shared" si="95"/>
        <v>0</v>
      </c>
      <c r="O286" s="41"/>
      <c r="P286" s="42" t="str">
        <f t="shared" si="85"/>
        <v/>
      </c>
      <c r="Q286" s="43" t="str">
        <f t="shared" si="86"/>
        <v/>
      </c>
      <c r="R286" s="44" t="e">
        <f t="shared" si="87"/>
        <v>#VALUE!</v>
      </c>
      <c r="S286" s="45" t="e">
        <f t="shared" si="80"/>
        <v>#VALUE!</v>
      </c>
      <c r="T286" s="44" t="str">
        <f t="shared" si="88"/>
        <v/>
      </c>
      <c r="U286" s="46"/>
      <c r="V286" s="47"/>
      <c r="W286" s="48" t="e">
        <f t="shared" si="89"/>
        <v>#VALUE!</v>
      </c>
      <c r="X286" s="49"/>
      <c r="Y286" s="44" t="e">
        <f>INDEX(VISITORS[INSECT ORDER], MATCH(X286,VISITORS[NAME USED],0))</f>
        <v>#N/A</v>
      </c>
      <c r="Z286" s="44" t="e">
        <f t="shared" si="90"/>
        <v>#N/A</v>
      </c>
      <c r="AA286" s="50" t="e">
        <f>IF(SUM(#REF!,#REF!,#REF!,#REF!,#REF!,#REF!)=S286,,"")</f>
        <v>#REF!</v>
      </c>
      <c r="AB286" s="51" t="str">
        <f t="shared" si="91"/>
        <v/>
      </c>
      <c r="AC286" s="51"/>
      <c r="AD286" s="51"/>
      <c r="AE286" s="51"/>
      <c r="AF286" s="51"/>
      <c r="AG286" s="51"/>
      <c r="AH286" s="51"/>
      <c r="AI286" s="52"/>
      <c r="AJ286" s="52"/>
      <c r="AK286" s="52"/>
      <c r="AL286" s="53"/>
      <c r="AM286" s="54"/>
      <c r="AN286" s="55" t="str">
        <f>IF(P286=1,0,"")</f>
        <v/>
      </c>
      <c r="AO286" s="56" t="str">
        <f>IF(AN286=1,AB286,"")</f>
        <v/>
      </c>
      <c r="AP286" s="55" t="str">
        <f>IF(P286=1,0,"")</f>
        <v/>
      </c>
      <c r="AQ286" s="56" t="str">
        <f>IF(AP286=1,AB286,"")</f>
        <v/>
      </c>
    </row>
    <row r="287" spans="1:43" s="3" customFormat="1" x14ac:dyDescent="0.25">
      <c r="A287" s="67">
        <f t="shared" si="81"/>
        <v>2022</v>
      </c>
      <c r="B287" s="67" t="str">
        <f t="shared" si="82"/>
        <v>May</v>
      </c>
      <c r="C287" s="68">
        <f t="shared" si="92"/>
        <v>22</v>
      </c>
      <c r="D287" s="69">
        <f t="shared" si="83"/>
        <v>13</v>
      </c>
      <c r="E287" s="70">
        <f t="shared" si="84"/>
        <v>39</v>
      </c>
      <c r="F287" s="74"/>
      <c r="G287" s="77"/>
      <c r="H287" s="63" t="e">
        <f t="shared" si="93"/>
        <v>#VALUE!</v>
      </c>
      <c r="I287" s="64">
        <f t="shared" si="95"/>
        <v>1</v>
      </c>
      <c r="J287" s="71" t="str">
        <f t="shared" si="95"/>
        <v xml:space="preserve">Tolpis </v>
      </c>
      <c r="K287" s="71" t="str">
        <f t="shared" si="95"/>
        <v>umbellata</v>
      </c>
      <c r="L287" s="72">
        <f t="shared" si="95"/>
        <v>1</v>
      </c>
      <c r="M287" s="72">
        <f t="shared" si="95"/>
        <v>0</v>
      </c>
      <c r="N287" s="66">
        <f t="shared" si="95"/>
        <v>0</v>
      </c>
      <c r="O287" s="41"/>
      <c r="P287" s="42" t="str">
        <f t="shared" si="85"/>
        <v/>
      </c>
      <c r="Q287" s="43" t="str">
        <f t="shared" si="86"/>
        <v/>
      </c>
      <c r="R287" s="44" t="e">
        <f t="shared" si="87"/>
        <v>#VALUE!</v>
      </c>
      <c r="S287" s="45" t="e">
        <f t="shared" si="80"/>
        <v>#VALUE!</v>
      </c>
      <c r="T287" s="44" t="str">
        <f t="shared" si="88"/>
        <v/>
      </c>
      <c r="U287" s="46"/>
      <c r="V287" s="47"/>
      <c r="W287" s="48" t="e">
        <f t="shared" si="89"/>
        <v>#VALUE!</v>
      </c>
      <c r="X287" s="49"/>
      <c r="Y287" s="44" t="e">
        <f>INDEX(VISITORS[INSECT ORDER], MATCH(X287,VISITORS[NAME USED],0))</f>
        <v>#N/A</v>
      </c>
      <c r="Z287" s="44" t="e">
        <f t="shared" si="90"/>
        <v>#N/A</v>
      </c>
      <c r="AA287" s="50" t="e">
        <f>IF(SUM(#REF!,#REF!,#REF!,#REF!,#REF!,#REF!)=S287,,"")</f>
        <v>#REF!</v>
      </c>
      <c r="AB287" s="51" t="str">
        <f t="shared" si="91"/>
        <v/>
      </c>
      <c r="AC287" s="51"/>
      <c r="AD287" s="51"/>
      <c r="AE287" s="51"/>
      <c r="AF287" s="51"/>
      <c r="AG287" s="51"/>
      <c r="AH287" s="51"/>
      <c r="AI287" s="52"/>
      <c r="AJ287" s="52"/>
      <c r="AK287" s="52"/>
      <c r="AL287" s="53"/>
      <c r="AM287" s="54"/>
      <c r="AN287" s="55" t="str">
        <f>IF(P287=1,0,"")</f>
        <v/>
      </c>
      <c r="AO287" s="56" t="str">
        <f>IF(AN287=1,AB287,"")</f>
        <v/>
      </c>
      <c r="AP287" s="55" t="str">
        <f>IF(P287=1,0,"")</f>
        <v/>
      </c>
      <c r="AQ287" s="56" t="str">
        <f>IF(AP287=1,AB287,"")</f>
        <v/>
      </c>
    </row>
    <row r="288" spans="1:43" s="3" customFormat="1" x14ac:dyDescent="0.25">
      <c r="A288" s="67">
        <f t="shared" si="81"/>
        <v>2022</v>
      </c>
      <c r="B288" s="67" t="str">
        <f t="shared" si="82"/>
        <v>May</v>
      </c>
      <c r="C288" s="68">
        <f t="shared" si="92"/>
        <v>22</v>
      </c>
      <c r="D288" s="69">
        <f t="shared" si="83"/>
        <v>13</v>
      </c>
      <c r="E288" s="70">
        <f t="shared" si="84"/>
        <v>40</v>
      </c>
      <c r="F288" s="74"/>
      <c r="G288" s="77"/>
      <c r="H288" s="63" t="e">
        <f t="shared" si="93"/>
        <v>#VALUE!</v>
      </c>
      <c r="I288" s="64">
        <f t="shared" si="95"/>
        <v>1</v>
      </c>
      <c r="J288" s="71" t="str">
        <f t="shared" si="95"/>
        <v xml:space="preserve">Tolpis </v>
      </c>
      <c r="K288" s="71" t="str">
        <f t="shared" si="95"/>
        <v>umbellata</v>
      </c>
      <c r="L288" s="72">
        <f t="shared" si="95"/>
        <v>1</v>
      </c>
      <c r="M288" s="72">
        <f t="shared" si="95"/>
        <v>0</v>
      </c>
      <c r="N288" s="66">
        <f t="shared" si="95"/>
        <v>0</v>
      </c>
      <c r="O288" s="41"/>
      <c r="P288" s="42" t="str">
        <f t="shared" si="85"/>
        <v/>
      </c>
      <c r="Q288" s="43" t="str">
        <f t="shared" si="86"/>
        <v/>
      </c>
      <c r="R288" s="44" t="e">
        <f t="shared" si="87"/>
        <v>#VALUE!</v>
      </c>
      <c r="S288" s="45" t="e">
        <f t="shared" si="80"/>
        <v>#VALUE!</v>
      </c>
      <c r="T288" s="44" t="str">
        <f t="shared" si="88"/>
        <v/>
      </c>
      <c r="U288" s="46"/>
      <c r="V288" s="47"/>
      <c r="W288" s="48" t="e">
        <f t="shared" si="89"/>
        <v>#VALUE!</v>
      </c>
      <c r="X288" s="49"/>
      <c r="Y288" s="44" t="e">
        <f>INDEX(VISITORS[INSECT ORDER], MATCH(X288,VISITORS[NAME USED],0))</f>
        <v>#N/A</v>
      </c>
      <c r="Z288" s="44" t="e">
        <f t="shared" si="90"/>
        <v>#N/A</v>
      </c>
      <c r="AA288" s="50" t="e">
        <f>IF(SUM(#REF!,#REF!,#REF!,#REF!,#REF!,#REF!)=S288,,"")</f>
        <v>#REF!</v>
      </c>
      <c r="AB288" s="51" t="str">
        <f t="shared" si="91"/>
        <v/>
      </c>
      <c r="AC288" s="51"/>
      <c r="AD288" s="51"/>
      <c r="AE288" s="51"/>
      <c r="AF288" s="51"/>
      <c r="AG288" s="51"/>
      <c r="AH288" s="51"/>
      <c r="AI288" s="52"/>
      <c r="AJ288" s="52"/>
      <c r="AK288" s="52"/>
      <c r="AL288" s="53"/>
      <c r="AM288" s="54"/>
      <c r="AN288" s="55" t="str">
        <f>IF(P288=1,0,"")</f>
        <v/>
      </c>
      <c r="AO288" s="56" t="str">
        <f>IF(AN288=1,AB288,"")</f>
        <v/>
      </c>
      <c r="AP288" s="55" t="str">
        <f>IF(P288=1,0,"")</f>
        <v/>
      </c>
      <c r="AQ288" s="56" t="str">
        <f>IF(AP288=1,AB288,"")</f>
        <v/>
      </c>
    </row>
    <row r="289" spans="1:43" s="3" customFormat="1" x14ac:dyDescent="0.25">
      <c r="A289" s="67">
        <f t="shared" si="81"/>
        <v>2022</v>
      </c>
      <c r="B289" s="67" t="str">
        <f t="shared" si="82"/>
        <v>May</v>
      </c>
      <c r="C289" s="68">
        <f t="shared" si="92"/>
        <v>22</v>
      </c>
      <c r="D289" s="69">
        <f t="shared" si="83"/>
        <v>13</v>
      </c>
      <c r="E289" s="70">
        <f t="shared" si="84"/>
        <v>41</v>
      </c>
      <c r="F289" s="74"/>
      <c r="G289" s="77"/>
      <c r="H289" s="63" t="e">
        <f t="shared" si="93"/>
        <v>#VALUE!</v>
      </c>
      <c r="I289" s="64">
        <f t="shared" si="95"/>
        <v>1</v>
      </c>
      <c r="J289" s="71" t="str">
        <f t="shared" si="95"/>
        <v xml:space="preserve">Tolpis </v>
      </c>
      <c r="K289" s="71" t="str">
        <f t="shared" si="95"/>
        <v>umbellata</v>
      </c>
      <c r="L289" s="72">
        <f t="shared" si="95"/>
        <v>1</v>
      </c>
      <c r="M289" s="72">
        <f t="shared" si="95"/>
        <v>0</v>
      </c>
      <c r="N289" s="66">
        <f t="shared" si="95"/>
        <v>0</v>
      </c>
      <c r="O289" s="41"/>
      <c r="P289" s="42" t="str">
        <f t="shared" si="85"/>
        <v/>
      </c>
      <c r="Q289" s="43" t="str">
        <f t="shared" si="86"/>
        <v/>
      </c>
      <c r="R289" s="44" t="e">
        <f t="shared" si="87"/>
        <v>#VALUE!</v>
      </c>
      <c r="S289" s="45" t="e">
        <f t="shared" si="80"/>
        <v>#VALUE!</v>
      </c>
      <c r="T289" s="44" t="str">
        <f t="shared" si="88"/>
        <v/>
      </c>
      <c r="U289" s="46"/>
      <c r="V289" s="47"/>
      <c r="W289" s="48" t="e">
        <f t="shared" si="89"/>
        <v>#VALUE!</v>
      </c>
      <c r="X289" s="49"/>
      <c r="Y289" s="44" t="e">
        <f>INDEX(VISITORS[INSECT ORDER], MATCH(X289,VISITORS[NAME USED],0))</f>
        <v>#N/A</v>
      </c>
      <c r="Z289" s="44" t="e">
        <f t="shared" si="90"/>
        <v>#N/A</v>
      </c>
      <c r="AA289" s="50" t="e">
        <f>IF(SUM(#REF!,#REF!,#REF!,#REF!,#REF!,#REF!)=S289,,"")</f>
        <v>#REF!</v>
      </c>
      <c r="AB289" s="51" t="str">
        <f t="shared" si="91"/>
        <v/>
      </c>
      <c r="AC289" s="51"/>
      <c r="AD289" s="51"/>
      <c r="AE289" s="51"/>
      <c r="AF289" s="51"/>
      <c r="AG289" s="51"/>
      <c r="AH289" s="51"/>
      <c r="AI289" s="52"/>
      <c r="AJ289" s="52"/>
      <c r="AK289" s="52"/>
      <c r="AL289" s="53"/>
      <c r="AM289" s="54"/>
      <c r="AN289" s="55" t="str">
        <f>IF(P289=1,0,"")</f>
        <v/>
      </c>
      <c r="AO289" s="56" t="str">
        <f>IF(AN289=1,AB289,"")</f>
        <v/>
      </c>
      <c r="AP289" s="55" t="str">
        <f>IF(P289=1,0,"")</f>
        <v/>
      </c>
      <c r="AQ289" s="56" t="str">
        <f>IF(AP289=1,AB289,"")</f>
        <v/>
      </c>
    </row>
    <row r="290" spans="1:43" s="3" customFormat="1" x14ac:dyDescent="0.25">
      <c r="A290" s="67">
        <f t="shared" si="81"/>
        <v>2022</v>
      </c>
      <c r="B290" s="67" t="str">
        <f t="shared" si="82"/>
        <v>May</v>
      </c>
      <c r="C290" s="68">
        <f t="shared" si="92"/>
        <v>22</v>
      </c>
      <c r="D290" s="69">
        <f t="shared" si="83"/>
        <v>13</v>
      </c>
      <c r="E290" s="70">
        <f t="shared" si="84"/>
        <v>42</v>
      </c>
      <c r="F290" s="74"/>
      <c r="G290" s="77"/>
      <c r="H290" s="63" t="e">
        <f t="shared" si="93"/>
        <v>#VALUE!</v>
      </c>
      <c r="I290" s="64">
        <f t="shared" si="95"/>
        <v>1</v>
      </c>
      <c r="J290" s="71" t="str">
        <f t="shared" si="95"/>
        <v xml:space="preserve">Tolpis </v>
      </c>
      <c r="K290" s="71" t="str">
        <f t="shared" si="95"/>
        <v>umbellata</v>
      </c>
      <c r="L290" s="72">
        <f t="shared" si="95"/>
        <v>1</v>
      </c>
      <c r="M290" s="72">
        <f t="shared" si="95"/>
        <v>0</v>
      </c>
      <c r="N290" s="66">
        <f t="shared" si="95"/>
        <v>0</v>
      </c>
      <c r="O290" s="41"/>
      <c r="P290" s="42" t="str">
        <f t="shared" si="85"/>
        <v/>
      </c>
      <c r="Q290" s="43" t="str">
        <f t="shared" si="86"/>
        <v/>
      </c>
      <c r="R290" s="44" t="e">
        <f t="shared" si="87"/>
        <v>#VALUE!</v>
      </c>
      <c r="S290" s="45" t="e">
        <f t="shared" si="80"/>
        <v>#VALUE!</v>
      </c>
      <c r="T290" s="44" t="str">
        <f t="shared" si="88"/>
        <v/>
      </c>
      <c r="U290" s="46"/>
      <c r="V290" s="47"/>
      <c r="W290" s="48" t="e">
        <f t="shared" si="89"/>
        <v>#VALUE!</v>
      </c>
      <c r="X290" s="49"/>
      <c r="Y290" s="44" t="e">
        <f>INDEX(VISITORS[INSECT ORDER], MATCH(X290,VISITORS[NAME USED],0))</f>
        <v>#N/A</v>
      </c>
      <c r="Z290" s="44" t="e">
        <f t="shared" si="90"/>
        <v>#N/A</v>
      </c>
      <c r="AA290" s="50" t="e">
        <f>IF(SUM(#REF!,#REF!,#REF!,#REF!,#REF!,#REF!)=S290,,"")</f>
        <v>#REF!</v>
      </c>
      <c r="AB290" s="51" t="str">
        <f t="shared" si="91"/>
        <v/>
      </c>
      <c r="AC290" s="51"/>
      <c r="AD290" s="51"/>
      <c r="AE290" s="51"/>
      <c r="AF290" s="51"/>
      <c r="AG290" s="51"/>
      <c r="AH290" s="51"/>
      <c r="AI290" s="52"/>
      <c r="AJ290" s="52"/>
      <c r="AK290" s="52"/>
      <c r="AL290" s="53"/>
      <c r="AM290" s="54"/>
      <c r="AN290" s="55" t="str">
        <f>IF(P290=1,0,"")</f>
        <v/>
      </c>
      <c r="AO290" s="56" t="str">
        <f>IF(AN290=1,AB290,"")</f>
        <v/>
      </c>
      <c r="AP290" s="55" t="str">
        <f>IF(P290=1,0,"")</f>
        <v/>
      </c>
      <c r="AQ290" s="56" t="str">
        <f>IF(AP290=1,AB290,"")</f>
        <v/>
      </c>
    </row>
    <row r="291" spans="1:43" s="3" customFormat="1" x14ac:dyDescent="0.25">
      <c r="A291" s="67">
        <f t="shared" si="81"/>
        <v>2022</v>
      </c>
      <c r="B291" s="67" t="str">
        <f t="shared" si="82"/>
        <v>May</v>
      </c>
      <c r="C291" s="68">
        <f t="shared" si="92"/>
        <v>22</v>
      </c>
      <c r="D291" s="69">
        <f t="shared" si="83"/>
        <v>13</v>
      </c>
      <c r="E291" s="70">
        <f t="shared" si="84"/>
        <v>43</v>
      </c>
      <c r="F291" s="74"/>
      <c r="G291" s="77"/>
      <c r="H291" s="63" t="e">
        <f t="shared" si="93"/>
        <v>#VALUE!</v>
      </c>
      <c r="I291" s="64">
        <f t="shared" si="95"/>
        <v>1</v>
      </c>
      <c r="J291" s="71" t="str">
        <f t="shared" si="95"/>
        <v xml:space="preserve">Tolpis </v>
      </c>
      <c r="K291" s="71" t="str">
        <f t="shared" si="95"/>
        <v>umbellata</v>
      </c>
      <c r="L291" s="72">
        <f t="shared" si="95"/>
        <v>1</v>
      </c>
      <c r="M291" s="72">
        <f t="shared" si="95"/>
        <v>0</v>
      </c>
      <c r="N291" s="66">
        <f t="shared" si="95"/>
        <v>0</v>
      </c>
      <c r="O291" s="41"/>
      <c r="P291" s="42" t="str">
        <f t="shared" si="85"/>
        <v/>
      </c>
      <c r="Q291" s="43" t="str">
        <f t="shared" si="86"/>
        <v/>
      </c>
      <c r="R291" s="44" t="e">
        <f t="shared" si="87"/>
        <v>#VALUE!</v>
      </c>
      <c r="S291" s="45" t="e">
        <f t="shared" si="80"/>
        <v>#VALUE!</v>
      </c>
      <c r="T291" s="44" t="str">
        <f t="shared" si="88"/>
        <v/>
      </c>
      <c r="U291" s="46"/>
      <c r="V291" s="47"/>
      <c r="W291" s="48" t="e">
        <f t="shared" si="89"/>
        <v>#VALUE!</v>
      </c>
      <c r="X291" s="49"/>
      <c r="Y291" s="44" t="e">
        <f>INDEX(VISITORS[INSECT ORDER], MATCH(X291,VISITORS[NAME USED],0))</f>
        <v>#N/A</v>
      </c>
      <c r="Z291" s="44" t="e">
        <f t="shared" si="90"/>
        <v>#N/A</v>
      </c>
      <c r="AA291" s="50" t="e">
        <f>IF(SUM(#REF!,#REF!,#REF!,#REF!,#REF!,#REF!)=S291,,"")</f>
        <v>#REF!</v>
      </c>
      <c r="AB291" s="51" t="str">
        <f t="shared" si="91"/>
        <v/>
      </c>
      <c r="AC291" s="51"/>
      <c r="AD291" s="51"/>
      <c r="AE291" s="51"/>
      <c r="AF291" s="51"/>
      <c r="AG291" s="51"/>
      <c r="AH291" s="51"/>
      <c r="AI291" s="52"/>
      <c r="AJ291" s="52"/>
      <c r="AK291" s="52"/>
      <c r="AL291" s="53"/>
      <c r="AM291" s="54"/>
      <c r="AN291" s="55" t="str">
        <f>IF(P291=1,0,"")</f>
        <v/>
      </c>
      <c r="AO291" s="56" t="str">
        <f>IF(AN291=1,AB291,"")</f>
        <v/>
      </c>
      <c r="AP291" s="55" t="str">
        <f>IF(P291=1,0,"")</f>
        <v/>
      </c>
      <c r="AQ291" s="56" t="str">
        <f>IF(AP291=1,AB291,"")</f>
        <v/>
      </c>
    </row>
    <row r="292" spans="1:43" s="3" customFormat="1" x14ac:dyDescent="0.25">
      <c r="A292" s="67">
        <f t="shared" si="81"/>
        <v>2022</v>
      </c>
      <c r="B292" s="67" t="str">
        <f t="shared" si="82"/>
        <v>May</v>
      </c>
      <c r="C292" s="68">
        <f t="shared" si="92"/>
        <v>22</v>
      </c>
      <c r="D292" s="69">
        <f t="shared" si="83"/>
        <v>13</v>
      </c>
      <c r="E292" s="70">
        <f t="shared" si="84"/>
        <v>44</v>
      </c>
      <c r="F292" s="74"/>
      <c r="G292" s="77"/>
      <c r="H292" s="63" t="e">
        <f t="shared" si="93"/>
        <v>#VALUE!</v>
      </c>
      <c r="I292" s="64">
        <f t="shared" si="95"/>
        <v>1</v>
      </c>
      <c r="J292" s="71" t="str">
        <f t="shared" si="95"/>
        <v xml:space="preserve">Tolpis </v>
      </c>
      <c r="K292" s="71" t="str">
        <f t="shared" si="95"/>
        <v>umbellata</v>
      </c>
      <c r="L292" s="72">
        <f t="shared" si="95"/>
        <v>1</v>
      </c>
      <c r="M292" s="72">
        <f t="shared" si="95"/>
        <v>0</v>
      </c>
      <c r="N292" s="66">
        <f t="shared" si="95"/>
        <v>0</v>
      </c>
      <c r="O292" s="41"/>
      <c r="P292" s="42" t="str">
        <f t="shared" si="85"/>
        <v/>
      </c>
      <c r="Q292" s="43" t="str">
        <f t="shared" si="86"/>
        <v/>
      </c>
      <c r="R292" s="44" t="e">
        <f t="shared" si="87"/>
        <v>#VALUE!</v>
      </c>
      <c r="S292" s="45" t="e">
        <f t="shared" si="80"/>
        <v>#VALUE!</v>
      </c>
      <c r="T292" s="44" t="str">
        <f t="shared" si="88"/>
        <v/>
      </c>
      <c r="U292" s="46"/>
      <c r="V292" s="47"/>
      <c r="W292" s="48" t="e">
        <f t="shared" si="89"/>
        <v>#VALUE!</v>
      </c>
      <c r="X292" s="49"/>
      <c r="Y292" s="44" t="e">
        <f>INDEX(VISITORS[INSECT ORDER], MATCH(X292,VISITORS[NAME USED],0))</f>
        <v>#N/A</v>
      </c>
      <c r="Z292" s="44" t="e">
        <f t="shared" si="90"/>
        <v>#N/A</v>
      </c>
      <c r="AA292" s="50" t="e">
        <f>IF(SUM(#REF!,#REF!,#REF!,#REF!,#REF!,#REF!)=S292,,"")</f>
        <v>#REF!</v>
      </c>
      <c r="AB292" s="51" t="str">
        <f t="shared" si="91"/>
        <v/>
      </c>
      <c r="AC292" s="51"/>
      <c r="AD292" s="51"/>
      <c r="AE292" s="51"/>
      <c r="AF292" s="51"/>
      <c r="AG292" s="51"/>
      <c r="AH292" s="51"/>
      <c r="AI292" s="52"/>
      <c r="AJ292" s="52"/>
      <c r="AK292" s="52"/>
      <c r="AL292" s="53"/>
      <c r="AM292" s="54"/>
      <c r="AN292" s="55" t="str">
        <f>IF(P292=1,0,"")</f>
        <v/>
      </c>
      <c r="AO292" s="56" t="str">
        <f>IF(AN292=1,AB292,"")</f>
        <v/>
      </c>
      <c r="AP292" s="55" t="str">
        <f>IF(P292=1,0,"")</f>
        <v/>
      </c>
      <c r="AQ292" s="56" t="str">
        <f>IF(AP292=1,AB292,"")</f>
        <v/>
      </c>
    </row>
    <row r="293" spans="1:43" s="3" customFormat="1" x14ac:dyDescent="0.25">
      <c r="A293" s="67">
        <f t="shared" si="81"/>
        <v>2022</v>
      </c>
      <c r="B293" s="67" t="str">
        <f t="shared" si="82"/>
        <v>May</v>
      </c>
      <c r="C293" s="68">
        <f t="shared" si="92"/>
        <v>22</v>
      </c>
      <c r="D293" s="69">
        <f t="shared" si="83"/>
        <v>13</v>
      </c>
      <c r="E293" s="70">
        <f t="shared" si="84"/>
        <v>45</v>
      </c>
      <c r="F293" s="74"/>
      <c r="G293" s="77"/>
      <c r="H293" s="63" t="e">
        <f t="shared" si="93"/>
        <v>#VALUE!</v>
      </c>
      <c r="I293" s="64">
        <f t="shared" ref="I293:N308" si="96">I292</f>
        <v>1</v>
      </c>
      <c r="J293" s="71" t="str">
        <f t="shared" si="96"/>
        <v xml:space="preserve">Tolpis </v>
      </c>
      <c r="K293" s="71" t="str">
        <f t="shared" si="96"/>
        <v>umbellata</v>
      </c>
      <c r="L293" s="72">
        <f t="shared" si="96"/>
        <v>1</v>
      </c>
      <c r="M293" s="72">
        <f t="shared" si="96"/>
        <v>0</v>
      </c>
      <c r="N293" s="66">
        <f t="shared" si="96"/>
        <v>0</v>
      </c>
      <c r="O293" s="41"/>
      <c r="P293" s="42" t="str">
        <f t="shared" si="85"/>
        <v/>
      </c>
      <c r="Q293" s="43" t="str">
        <f t="shared" si="86"/>
        <v/>
      </c>
      <c r="R293" s="44" t="e">
        <f t="shared" si="87"/>
        <v>#VALUE!</v>
      </c>
      <c r="S293" s="45" t="e">
        <f t="shared" si="80"/>
        <v>#VALUE!</v>
      </c>
      <c r="T293" s="44" t="str">
        <f t="shared" si="88"/>
        <v/>
      </c>
      <c r="U293" s="46"/>
      <c r="V293" s="47"/>
      <c r="W293" s="48" t="e">
        <f t="shared" si="89"/>
        <v>#VALUE!</v>
      </c>
      <c r="X293" s="49"/>
      <c r="Y293" s="44" t="e">
        <f>INDEX(VISITORS[INSECT ORDER], MATCH(X293,VISITORS[NAME USED],0))</f>
        <v>#N/A</v>
      </c>
      <c r="Z293" s="44" t="e">
        <f t="shared" si="90"/>
        <v>#N/A</v>
      </c>
      <c r="AA293" s="50" t="e">
        <f>IF(SUM(#REF!,#REF!,#REF!,#REF!,#REF!,#REF!)=S293,,"")</f>
        <v>#REF!</v>
      </c>
      <c r="AB293" s="51" t="str">
        <f t="shared" si="91"/>
        <v/>
      </c>
      <c r="AC293" s="51"/>
      <c r="AD293" s="51"/>
      <c r="AE293" s="51"/>
      <c r="AF293" s="51"/>
      <c r="AG293" s="51"/>
      <c r="AH293" s="51"/>
      <c r="AI293" s="52"/>
      <c r="AJ293" s="52"/>
      <c r="AK293" s="52"/>
      <c r="AL293" s="53"/>
      <c r="AM293" s="54"/>
      <c r="AN293" s="55" t="str">
        <f>IF(P293=1,0,"")</f>
        <v/>
      </c>
      <c r="AO293" s="56" t="str">
        <f>IF(AN293=1,AB293,"")</f>
        <v/>
      </c>
      <c r="AP293" s="55" t="str">
        <f>IF(P293=1,0,"")</f>
        <v/>
      </c>
      <c r="AQ293" s="56" t="str">
        <f>IF(AP293=1,AB293,"")</f>
        <v/>
      </c>
    </row>
    <row r="294" spans="1:43" s="3" customFormat="1" x14ac:dyDescent="0.25">
      <c r="A294" s="67">
        <f t="shared" si="81"/>
        <v>2022</v>
      </c>
      <c r="B294" s="67" t="str">
        <f t="shared" si="82"/>
        <v>May</v>
      </c>
      <c r="C294" s="68">
        <f t="shared" si="92"/>
        <v>22</v>
      </c>
      <c r="D294" s="69">
        <f t="shared" si="83"/>
        <v>13</v>
      </c>
      <c r="E294" s="70">
        <f t="shared" si="84"/>
        <v>46</v>
      </c>
      <c r="F294" s="74"/>
      <c r="G294" s="77"/>
      <c r="H294" s="63" t="e">
        <f t="shared" si="93"/>
        <v>#VALUE!</v>
      </c>
      <c r="I294" s="64">
        <f t="shared" si="96"/>
        <v>1</v>
      </c>
      <c r="J294" s="71" t="str">
        <f t="shared" si="96"/>
        <v xml:space="preserve">Tolpis </v>
      </c>
      <c r="K294" s="71" t="str">
        <f t="shared" si="96"/>
        <v>umbellata</v>
      </c>
      <c r="L294" s="72">
        <f t="shared" si="96"/>
        <v>1</v>
      </c>
      <c r="M294" s="72">
        <f t="shared" si="96"/>
        <v>0</v>
      </c>
      <c r="N294" s="66">
        <f t="shared" si="96"/>
        <v>0</v>
      </c>
      <c r="O294" s="41"/>
      <c r="P294" s="42" t="str">
        <f t="shared" si="85"/>
        <v/>
      </c>
      <c r="Q294" s="43" t="str">
        <f t="shared" si="86"/>
        <v/>
      </c>
      <c r="R294" s="44" t="e">
        <f t="shared" si="87"/>
        <v>#VALUE!</v>
      </c>
      <c r="S294" s="45" t="e">
        <f t="shared" si="80"/>
        <v>#VALUE!</v>
      </c>
      <c r="T294" s="44" t="str">
        <f t="shared" si="88"/>
        <v/>
      </c>
      <c r="U294" s="46"/>
      <c r="V294" s="47"/>
      <c r="W294" s="48" t="e">
        <f t="shared" si="89"/>
        <v>#VALUE!</v>
      </c>
      <c r="X294" s="49"/>
      <c r="Y294" s="44" t="e">
        <f>INDEX(VISITORS[INSECT ORDER], MATCH(X294,VISITORS[NAME USED],0))</f>
        <v>#N/A</v>
      </c>
      <c r="Z294" s="44" t="e">
        <f t="shared" si="90"/>
        <v>#N/A</v>
      </c>
      <c r="AA294" s="50" t="e">
        <f>IF(SUM(#REF!,#REF!,#REF!,#REF!,#REF!,#REF!)=S294,,"")</f>
        <v>#REF!</v>
      </c>
      <c r="AB294" s="51" t="str">
        <f t="shared" si="91"/>
        <v/>
      </c>
      <c r="AC294" s="51"/>
      <c r="AD294" s="51"/>
      <c r="AE294" s="51"/>
      <c r="AF294" s="51"/>
      <c r="AG294" s="51"/>
      <c r="AH294" s="51"/>
      <c r="AI294" s="52"/>
      <c r="AJ294" s="52"/>
      <c r="AK294" s="52"/>
      <c r="AL294" s="53"/>
      <c r="AM294" s="54"/>
      <c r="AN294" s="55" t="str">
        <f>IF(P294=1,0,"")</f>
        <v/>
      </c>
      <c r="AO294" s="56" t="str">
        <f>IF(AN294=1,AB294,"")</f>
        <v/>
      </c>
      <c r="AP294" s="55" t="str">
        <f>IF(P294=1,0,"")</f>
        <v/>
      </c>
      <c r="AQ294" s="56" t="str">
        <f>IF(AP294=1,AB294,"")</f>
        <v/>
      </c>
    </row>
    <row r="295" spans="1:43" s="3" customFormat="1" x14ac:dyDescent="0.25">
      <c r="A295" s="67">
        <f t="shared" si="81"/>
        <v>2022</v>
      </c>
      <c r="B295" s="67" t="str">
        <f t="shared" si="82"/>
        <v>May</v>
      </c>
      <c r="C295" s="68">
        <f t="shared" si="92"/>
        <v>22</v>
      </c>
      <c r="D295" s="69">
        <f t="shared" si="83"/>
        <v>13</v>
      </c>
      <c r="E295" s="70">
        <f t="shared" si="84"/>
        <v>47</v>
      </c>
      <c r="F295" s="74"/>
      <c r="G295" s="77"/>
      <c r="H295" s="63" t="e">
        <f t="shared" si="93"/>
        <v>#VALUE!</v>
      </c>
      <c r="I295" s="64">
        <f t="shared" si="96"/>
        <v>1</v>
      </c>
      <c r="J295" s="71" t="str">
        <f t="shared" si="96"/>
        <v xml:space="preserve">Tolpis </v>
      </c>
      <c r="K295" s="71" t="str">
        <f t="shared" si="96"/>
        <v>umbellata</v>
      </c>
      <c r="L295" s="72">
        <f t="shared" si="96"/>
        <v>1</v>
      </c>
      <c r="M295" s="72">
        <f t="shared" si="96"/>
        <v>0</v>
      </c>
      <c r="N295" s="66">
        <f t="shared" si="96"/>
        <v>0</v>
      </c>
      <c r="O295" s="41"/>
      <c r="P295" s="42" t="str">
        <f t="shared" si="85"/>
        <v/>
      </c>
      <c r="Q295" s="43" t="str">
        <f t="shared" si="86"/>
        <v/>
      </c>
      <c r="R295" s="44" t="e">
        <f t="shared" si="87"/>
        <v>#VALUE!</v>
      </c>
      <c r="S295" s="45" t="e">
        <f t="shared" si="80"/>
        <v>#VALUE!</v>
      </c>
      <c r="T295" s="44" t="str">
        <f t="shared" si="88"/>
        <v/>
      </c>
      <c r="U295" s="46"/>
      <c r="V295" s="47"/>
      <c r="W295" s="48" t="e">
        <f t="shared" si="89"/>
        <v>#VALUE!</v>
      </c>
      <c r="X295" s="49"/>
      <c r="Y295" s="44" t="e">
        <f>INDEX(VISITORS[INSECT ORDER], MATCH(X295,VISITORS[NAME USED],0))</f>
        <v>#N/A</v>
      </c>
      <c r="Z295" s="44" t="e">
        <f t="shared" si="90"/>
        <v>#N/A</v>
      </c>
      <c r="AA295" s="50" t="e">
        <f>IF(SUM(#REF!,#REF!,#REF!,#REF!,#REF!,#REF!)=S295,,"")</f>
        <v>#REF!</v>
      </c>
      <c r="AB295" s="51" t="str">
        <f t="shared" si="91"/>
        <v/>
      </c>
      <c r="AC295" s="51"/>
      <c r="AD295" s="51"/>
      <c r="AE295" s="51"/>
      <c r="AF295" s="51"/>
      <c r="AG295" s="51"/>
      <c r="AH295" s="51"/>
      <c r="AI295" s="52"/>
      <c r="AJ295" s="52"/>
      <c r="AK295" s="52"/>
      <c r="AL295" s="53"/>
      <c r="AM295" s="54"/>
      <c r="AN295" s="55" t="str">
        <f>IF(P295=1,0,"")</f>
        <v/>
      </c>
      <c r="AO295" s="56" t="str">
        <f>IF(AN295=1,AB295,"")</f>
        <v/>
      </c>
      <c r="AP295" s="55" t="str">
        <f>IF(P295=1,0,"")</f>
        <v/>
      </c>
      <c r="AQ295" s="56" t="str">
        <f>IF(AP295=1,AB295,"")</f>
        <v/>
      </c>
    </row>
    <row r="296" spans="1:43" s="3" customFormat="1" x14ac:dyDescent="0.25">
      <c r="A296" s="67">
        <f t="shared" si="81"/>
        <v>2022</v>
      </c>
      <c r="B296" s="67" t="str">
        <f t="shared" si="82"/>
        <v>May</v>
      </c>
      <c r="C296" s="68">
        <f t="shared" si="92"/>
        <v>22</v>
      </c>
      <c r="D296" s="69">
        <f t="shared" si="83"/>
        <v>13</v>
      </c>
      <c r="E296" s="70">
        <f t="shared" si="84"/>
        <v>48</v>
      </c>
      <c r="F296" s="74"/>
      <c r="G296" s="77"/>
      <c r="H296" s="63" t="e">
        <f t="shared" si="93"/>
        <v>#VALUE!</v>
      </c>
      <c r="I296" s="64">
        <f t="shared" si="96"/>
        <v>1</v>
      </c>
      <c r="J296" s="71" t="str">
        <f t="shared" si="96"/>
        <v xml:space="preserve">Tolpis </v>
      </c>
      <c r="K296" s="71" t="str">
        <f t="shared" si="96"/>
        <v>umbellata</v>
      </c>
      <c r="L296" s="72">
        <f t="shared" si="96"/>
        <v>1</v>
      </c>
      <c r="M296" s="72">
        <f t="shared" si="96"/>
        <v>0</v>
      </c>
      <c r="N296" s="66">
        <f t="shared" si="96"/>
        <v>0</v>
      </c>
      <c r="O296" s="41"/>
      <c r="P296" s="42" t="str">
        <f t="shared" si="85"/>
        <v/>
      </c>
      <c r="Q296" s="43" t="str">
        <f t="shared" si="86"/>
        <v/>
      </c>
      <c r="R296" s="44" t="e">
        <f t="shared" si="87"/>
        <v>#VALUE!</v>
      </c>
      <c r="S296" s="45" t="e">
        <f t="shared" si="80"/>
        <v>#VALUE!</v>
      </c>
      <c r="T296" s="44" t="str">
        <f t="shared" si="88"/>
        <v/>
      </c>
      <c r="U296" s="46"/>
      <c r="V296" s="47"/>
      <c r="W296" s="48" t="e">
        <f t="shared" si="89"/>
        <v>#VALUE!</v>
      </c>
      <c r="X296" s="49"/>
      <c r="Y296" s="44" t="e">
        <f>INDEX(VISITORS[INSECT ORDER], MATCH(X296,VISITORS[NAME USED],0))</f>
        <v>#N/A</v>
      </c>
      <c r="Z296" s="44" t="e">
        <f t="shared" si="90"/>
        <v>#N/A</v>
      </c>
      <c r="AA296" s="50" t="e">
        <f>IF(SUM(#REF!,#REF!,#REF!,#REF!,#REF!,#REF!)=S296,,"")</f>
        <v>#REF!</v>
      </c>
      <c r="AB296" s="51" t="str">
        <f t="shared" si="91"/>
        <v/>
      </c>
      <c r="AC296" s="51"/>
      <c r="AD296" s="51"/>
      <c r="AE296" s="51"/>
      <c r="AF296" s="51"/>
      <c r="AG296" s="51"/>
      <c r="AH296" s="51"/>
      <c r="AI296" s="52"/>
      <c r="AJ296" s="52"/>
      <c r="AK296" s="52"/>
      <c r="AL296" s="53"/>
      <c r="AM296" s="54"/>
      <c r="AN296" s="55" t="str">
        <f>IF(P296=1,0,"")</f>
        <v/>
      </c>
      <c r="AO296" s="56" t="str">
        <f>IF(AN296=1,AB296,"")</f>
        <v/>
      </c>
      <c r="AP296" s="55" t="str">
        <f>IF(P296=1,0,"")</f>
        <v/>
      </c>
      <c r="AQ296" s="56" t="str">
        <f>IF(AP296=1,AB296,"")</f>
        <v/>
      </c>
    </row>
    <row r="297" spans="1:43" s="3" customFormat="1" x14ac:dyDescent="0.25">
      <c r="A297" s="67">
        <f t="shared" si="81"/>
        <v>2022</v>
      </c>
      <c r="B297" s="67" t="str">
        <f t="shared" si="82"/>
        <v>May</v>
      </c>
      <c r="C297" s="68">
        <f t="shared" si="92"/>
        <v>22</v>
      </c>
      <c r="D297" s="69">
        <f t="shared" si="83"/>
        <v>13</v>
      </c>
      <c r="E297" s="70">
        <f t="shared" si="84"/>
        <v>49</v>
      </c>
      <c r="F297" s="74"/>
      <c r="G297" s="77"/>
      <c r="H297" s="63" t="e">
        <f t="shared" si="93"/>
        <v>#VALUE!</v>
      </c>
      <c r="I297" s="64">
        <f t="shared" si="96"/>
        <v>1</v>
      </c>
      <c r="J297" s="71" t="str">
        <f t="shared" si="96"/>
        <v xml:space="preserve">Tolpis </v>
      </c>
      <c r="K297" s="71" t="str">
        <f t="shared" si="96"/>
        <v>umbellata</v>
      </c>
      <c r="L297" s="72">
        <f t="shared" si="96"/>
        <v>1</v>
      </c>
      <c r="M297" s="72">
        <f t="shared" si="96"/>
        <v>0</v>
      </c>
      <c r="N297" s="66">
        <f t="shared" si="96"/>
        <v>0</v>
      </c>
      <c r="O297" s="41"/>
      <c r="P297" s="42" t="str">
        <f t="shared" si="85"/>
        <v/>
      </c>
      <c r="Q297" s="43" t="str">
        <f t="shared" si="86"/>
        <v/>
      </c>
      <c r="R297" s="44" t="e">
        <f t="shared" si="87"/>
        <v>#VALUE!</v>
      </c>
      <c r="S297" s="45" t="e">
        <f t="shared" si="80"/>
        <v>#VALUE!</v>
      </c>
      <c r="T297" s="44" t="str">
        <f t="shared" si="88"/>
        <v/>
      </c>
      <c r="U297" s="46"/>
      <c r="V297" s="47"/>
      <c r="W297" s="48" t="e">
        <f t="shared" si="89"/>
        <v>#VALUE!</v>
      </c>
      <c r="X297" s="49"/>
      <c r="Y297" s="44" t="e">
        <f>INDEX(VISITORS[INSECT ORDER], MATCH(X297,VISITORS[NAME USED],0))</f>
        <v>#N/A</v>
      </c>
      <c r="Z297" s="44" t="e">
        <f t="shared" si="90"/>
        <v>#N/A</v>
      </c>
      <c r="AA297" s="50" t="e">
        <f>IF(SUM(#REF!,#REF!,#REF!,#REF!,#REF!,#REF!)=S297,,"")</f>
        <v>#REF!</v>
      </c>
      <c r="AB297" s="51" t="str">
        <f t="shared" si="91"/>
        <v/>
      </c>
      <c r="AC297" s="51"/>
      <c r="AD297" s="51"/>
      <c r="AE297" s="51"/>
      <c r="AF297" s="51"/>
      <c r="AG297" s="51"/>
      <c r="AH297" s="51"/>
      <c r="AI297" s="52"/>
      <c r="AJ297" s="52"/>
      <c r="AK297" s="52"/>
      <c r="AL297" s="53"/>
      <c r="AM297" s="54"/>
      <c r="AN297" s="55" t="str">
        <f>IF(P297=1,0,"")</f>
        <v/>
      </c>
      <c r="AO297" s="56" t="str">
        <f>IF(AN297=1,AB297,"")</f>
        <v/>
      </c>
      <c r="AP297" s="55" t="str">
        <f>IF(P297=1,0,"")</f>
        <v/>
      </c>
      <c r="AQ297" s="56" t="str">
        <f>IF(AP297=1,AB297,"")</f>
        <v/>
      </c>
    </row>
    <row r="298" spans="1:43" s="3" customFormat="1" x14ac:dyDescent="0.25">
      <c r="A298" s="67">
        <f t="shared" si="81"/>
        <v>2022</v>
      </c>
      <c r="B298" s="67" t="str">
        <f t="shared" si="82"/>
        <v>May</v>
      </c>
      <c r="C298" s="68">
        <f t="shared" si="92"/>
        <v>22</v>
      </c>
      <c r="D298" s="69">
        <f t="shared" si="83"/>
        <v>13</v>
      </c>
      <c r="E298" s="70">
        <f t="shared" si="84"/>
        <v>50</v>
      </c>
      <c r="F298" s="74"/>
      <c r="G298" s="77"/>
      <c r="H298" s="63" t="e">
        <f t="shared" si="93"/>
        <v>#VALUE!</v>
      </c>
      <c r="I298" s="64">
        <f t="shared" si="96"/>
        <v>1</v>
      </c>
      <c r="J298" s="71" t="str">
        <f t="shared" si="96"/>
        <v xml:space="preserve">Tolpis </v>
      </c>
      <c r="K298" s="71" t="str">
        <f t="shared" si="96"/>
        <v>umbellata</v>
      </c>
      <c r="L298" s="72">
        <f t="shared" si="96"/>
        <v>1</v>
      </c>
      <c r="M298" s="72">
        <f t="shared" si="96"/>
        <v>0</v>
      </c>
      <c r="N298" s="66">
        <f t="shared" si="96"/>
        <v>0</v>
      </c>
      <c r="O298" s="41"/>
      <c r="P298" s="42" t="str">
        <f t="shared" si="85"/>
        <v/>
      </c>
      <c r="Q298" s="43" t="str">
        <f t="shared" si="86"/>
        <v/>
      </c>
      <c r="R298" s="44" t="e">
        <f t="shared" si="87"/>
        <v>#VALUE!</v>
      </c>
      <c r="S298" s="45" t="e">
        <f t="shared" si="80"/>
        <v>#VALUE!</v>
      </c>
      <c r="T298" s="44" t="str">
        <f t="shared" si="88"/>
        <v/>
      </c>
      <c r="U298" s="46"/>
      <c r="V298" s="47"/>
      <c r="W298" s="48" t="e">
        <f t="shared" si="89"/>
        <v>#VALUE!</v>
      </c>
      <c r="X298" s="49"/>
      <c r="Y298" s="44" t="e">
        <f>INDEX(VISITORS[INSECT ORDER], MATCH(X298,VISITORS[NAME USED],0))</f>
        <v>#N/A</v>
      </c>
      <c r="Z298" s="44" t="e">
        <f t="shared" si="90"/>
        <v>#N/A</v>
      </c>
      <c r="AA298" s="50" t="e">
        <f>IF(SUM(#REF!,#REF!,#REF!,#REF!,#REF!,#REF!)=S298,,"")</f>
        <v>#REF!</v>
      </c>
      <c r="AB298" s="51" t="str">
        <f t="shared" si="91"/>
        <v/>
      </c>
      <c r="AC298" s="51"/>
      <c r="AD298" s="51"/>
      <c r="AE298" s="51"/>
      <c r="AF298" s="51"/>
      <c r="AG298" s="51"/>
      <c r="AH298" s="51"/>
      <c r="AI298" s="52"/>
      <c r="AJ298" s="52"/>
      <c r="AK298" s="52"/>
      <c r="AL298" s="53"/>
      <c r="AM298" s="54"/>
      <c r="AN298" s="55" t="str">
        <f>IF(P298=1,0,"")</f>
        <v/>
      </c>
      <c r="AO298" s="56" t="str">
        <f>IF(AN298=1,AB298,"")</f>
        <v/>
      </c>
      <c r="AP298" s="55" t="str">
        <f>IF(P298=1,0,"")</f>
        <v/>
      </c>
      <c r="AQ298" s="56" t="str">
        <f>IF(AP298=1,AB298,"")</f>
        <v/>
      </c>
    </row>
    <row r="299" spans="1:43" s="3" customFormat="1" x14ac:dyDescent="0.25">
      <c r="A299" s="67">
        <f t="shared" si="81"/>
        <v>2022</v>
      </c>
      <c r="B299" s="67" t="str">
        <f t="shared" si="82"/>
        <v>May</v>
      </c>
      <c r="C299" s="68">
        <f t="shared" si="92"/>
        <v>22</v>
      </c>
      <c r="D299" s="69">
        <f t="shared" si="83"/>
        <v>13</v>
      </c>
      <c r="E299" s="70">
        <f t="shared" si="84"/>
        <v>51</v>
      </c>
      <c r="F299" s="74"/>
      <c r="G299" s="77"/>
      <c r="H299" s="63" t="e">
        <f t="shared" si="93"/>
        <v>#VALUE!</v>
      </c>
      <c r="I299" s="64">
        <f t="shared" si="96"/>
        <v>1</v>
      </c>
      <c r="J299" s="71" t="str">
        <f t="shared" si="96"/>
        <v xml:space="preserve">Tolpis </v>
      </c>
      <c r="K299" s="71" t="str">
        <f t="shared" si="96"/>
        <v>umbellata</v>
      </c>
      <c r="L299" s="72">
        <f t="shared" si="96"/>
        <v>1</v>
      </c>
      <c r="M299" s="72">
        <f t="shared" si="96"/>
        <v>0</v>
      </c>
      <c r="N299" s="66">
        <f t="shared" si="96"/>
        <v>0</v>
      </c>
      <c r="O299" s="41"/>
      <c r="P299" s="42" t="str">
        <f t="shared" si="85"/>
        <v/>
      </c>
      <c r="Q299" s="43" t="str">
        <f t="shared" si="86"/>
        <v/>
      </c>
      <c r="R299" s="44" t="e">
        <f t="shared" si="87"/>
        <v>#VALUE!</v>
      </c>
      <c r="S299" s="45" t="e">
        <f t="shared" si="80"/>
        <v>#VALUE!</v>
      </c>
      <c r="T299" s="44" t="str">
        <f t="shared" si="88"/>
        <v/>
      </c>
      <c r="U299" s="46"/>
      <c r="V299" s="47"/>
      <c r="W299" s="48" t="e">
        <f t="shared" si="89"/>
        <v>#VALUE!</v>
      </c>
      <c r="X299" s="49"/>
      <c r="Y299" s="44" t="e">
        <f>INDEX(VISITORS[INSECT ORDER], MATCH(X299,VISITORS[NAME USED],0))</f>
        <v>#N/A</v>
      </c>
      <c r="Z299" s="44" t="e">
        <f t="shared" si="90"/>
        <v>#N/A</v>
      </c>
      <c r="AA299" s="50" t="e">
        <f>IF(SUM(#REF!,#REF!,#REF!,#REF!,#REF!,#REF!)=S299,,"")</f>
        <v>#REF!</v>
      </c>
      <c r="AB299" s="51" t="str">
        <f t="shared" si="91"/>
        <v/>
      </c>
      <c r="AC299" s="51"/>
      <c r="AD299" s="51"/>
      <c r="AE299" s="51"/>
      <c r="AF299" s="51"/>
      <c r="AG299" s="51"/>
      <c r="AH299" s="51"/>
      <c r="AI299" s="52"/>
      <c r="AJ299" s="52"/>
      <c r="AK299" s="52"/>
      <c r="AL299" s="53"/>
      <c r="AM299" s="54"/>
      <c r="AN299" s="55" t="str">
        <f>IF(P299=1,0,"")</f>
        <v/>
      </c>
      <c r="AO299" s="56" t="str">
        <f>IF(AN299=1,AB299,"")</f>
        <v/>
      </c>
      <c r="AP299" s="55" t="str">
        <f>IF(P299=1,0,"")</f>
        <v/>
      </c>
      <c r="AQ299" s="56" t="str">
        <f>IF(AP299=1,AB299,"")</f>
        <v/>
      </c>
    </row>
    <row r="300" spans="1:43" s="3" customFormat="1" x14ac:dyDescent="0.25">
      <c r="A300" s="67">
        <f t="shared" si="81"/>
        <v>2022</v>
      </c>
      <c r="B300" s="67" t="str">
        <f t="shared" si="82"/>
        <v>May</v>
      </c>
      <c r="C300" s="68">
        <f t="shared" si="92"/>
        <v>22</v>
      </c>
      <c r="D300" s="69">
        <f t="shared" si="83"/>
        <v>13</v>
      </c>
      <c r="E300" s="70">
        <f t="shared" si="84"/>
        <v>52</v>
      </c>
      <c r="F300" s="74"/>
      <c r="G300" s="77"/>
      <c r="H300" s="63" t="e">
        <f t="shared" si="93"/>
        <v>#VALUE!</v>
      </c>
      <c r="I300" s="64">
        <f t="shared" si="96"/>
        <v>1</v>
      </c>
      <c r="J300" s="71" t="str">
        <f t="shared" si="96"/>
        <v xml:space="preserve">Tolpis </v>
      </c>
      <c r="K300" s="71" t="str">
        <f t="shared" si="96"/>
        <v>umbellata</v>
      </c>
      <c r="L300" s="72">
        <f t="shared" si="96"/>
        <v>1</v>
      </c>
      <c r="M300" s="72">
        <f t="shared" si="96"/>
        <v>0</v>
      </c>
      <c r="N300" s="66">
        <f t="shared" si="96"/>
        <v>0</v>
      </c>
      <c r="O300" s="41"/>
      <c r="P300" s="42" t="str">
        <f t="shared" si="85"/>
        <v/>
      </c>
      <c r="Q300" s="43" t="str">
        <f t="shared" si="86"/>
        <v/>
      </c>
      <c r="R300" s="44" t="e">
        <f t="shared" si="87"/>
        <v>#VALUE!</v>
      </c>
      <c r="S300" s="45" t="e">
        <f t="shared" si="80"/>
        <v>#VALUE!</v>
      </c>
      <c r="T300" s="44" t="str">
        <f t="shared" si="88"/>
        <v/>
      </c>
      <c r="U300" s="46"/>
      <c r="V300" s="47"/>
      <c r="W300" s="48" t="e">
        <f t="shared" si="89"/>
        <v>#VALUE!</v>
      </c>
      <c r="X300" s="49"/>
      <c r="Y300" s="44" t="e">
        <f>INDEX(VISITORS[INSECT ORDER], MATCH(X300,VISITORS[NAME USED],0))</f>
        <v>#N/A</v>
      </c>
      <c r="Z300" s="44" t="e">
        <f t="shared" si="90"/>
        <v>#N/A</v>
      </c>
      <c r="AA300" s="50" t="e">
        <f>IF(SUM(#REF!,#REF!,#REF!,#REF!,#REF!,#REF!)=S300,,"")</f>
        <v>#REF!</v>
      </c>
      <c r="AB300" s="51" t="str">
        <f t="shared" si="91"/>
        <v/>
      </c>
      <c r="AC300" s="51"/>
      <c r="AD300" s="51"/>
      <c r="AE300" s="51"/>
      <c r="AF300" s="51"/>
      <c r="AG300" s="51"/>
      <c r="AH300" s="51"/>
      <c r="AI300" s="52"/>
      <c r="AJ300" s="52"/>
      <c r="AK300" s="52"/>
      <c r="AL300" s="53"/>
      <c r="AM300" s="54"/>
      <c r="AN300" s="55" t="str">
        <f>IF(P300=1,0,"")</f>
        <v/>
      </c>
      <c r="AO300" s="56" t="str">
        <f>IF(AN300=1,AB300,"")</f>
        <v/>
      </c>
      <c r="AP300" s="55" t="str">
        <f>IF(P300=1,0,"")</f>
        <v/>
      </c>
      <c r="AQ300" s="56" t="str">
        <f>IF(AP300=1,AB300,"")</f>
        <v/>
      </c>
    </row>
    <row r="301" spans="1:43" s="3" customFormat="1" x14ac:dyDescent="0.25">
      <c r="A301" s="67">
        <f t="shared" si="81"/>
        <v>2022</v>
      </c>
      <c r="B301" s="67" t="str">
        <f t="shared" si="82"/>
        <v>May</v>
      </c>
      <c r="C301" s="68">
        <f t="shared" si="92"/>
        <v>22</v>
      </c>
      <c r="D301" s="69">
        <f t="shared" si="83"/>
        <v>13</v>
      </c>
      <c r="E301" s="70">
        <f t="shared" si="84"/>
        <v>53</v>
      </c>
      <c r="F301" s="74"/>
      <c r="G301" s="77"/>
      <c r="H301" s="63" t="e">
        <f t="shared" si="93"/>
        <v>#VALUE!</v>
      </c>
      <c r="I301" s="64">
        <f t="shared" si="96"/>
        <v>1</v>
      </c>
      <c r="J301" s="71" t="str">
        <f t="shared" si="96"/>
        <v xml:space="preserve">Tolpis </v>
      </c>
      <c r="K301" s="71" t="str">
        <f t="shared" si="96"/>
        <v>umbellata</v>
      </c>
      <c r="L301" s="72">
        <f t="shared" si="96"/>
        <v>1</v>
      </c>
      <c r="M301" s="72">
        <f t="shared" si="96"/>
        <v>0</v>
      </c>
      <c r="N301" s="66">
        <f t="shared" si="96"/>
        <v>0</v>
      </c>
      <c r="O301" s="41"/>
      <c r="P301" s="42" t="str">
        <f t="shared" si="85"/>
        <v/>
      </c>
      <c r="Q301" s="43" t="str">
        <f t="shared" si="86"/>
        <v/>
      </c>
      <c r="R301" s="44" t="e">
        <f t="shared" si="87"/>
        <v>#VALUE!</v>
      </c>
      <c r="S301" s="45" t="e">
        <f t="shared" si="80"/>
        <v>#VALUE!</v>
      </c>
      <c r="T301" s="44" t="str">
        <f t="shared" si="88"/>
        <v/>
      </c>
      <c r="U301" s="46"/>
      <c r="V301" s="47"/>
      <c r="W301" s="48" t="e">
        <f t="shared" si="89"/>
        <v>#VALUE!</v>
      </c>
      <c r="X301" s="49"/>
      <c r="Y301" s="44" t="e">
        <f>INDEX(VISITORS[INSECT ORDER], MATCH(X301,VISITORS[NAME USED],0))</f>
        <v>#N/A</v>
      </c>
      <c r="Z301" s="44" t="e">
        <f t="shared" si="90"/>
        <v>#N/A</v>
      </c>
      <c r="AA301" s="50" t="e">
        <f>IF(SUM(#REF!,#REF!,#REF!,#REF!,#REF!,#REF!)=S301,,"")</f>
        <v>#REF!</v>
      </c>
      <c r="AB301" s="51" t="str">
        <f t="shared" si="91"/>
        <v/>
      </c>
      <c r="AC301" s="51"/>
      <c r="AD301" s="51"/>
      <c r="AE301" s="51"/>
      <c r="AF301" s="51"/>
      <c r="AG301" s="51"/>
      <c r="AH301" s="51"/>
      <c r="AI301" s="52"/>
      <c r="AJ301" s="52"/>
      <c r="AK301" s="52"/>
      <c r="AL301" s="53"/>
      <c r="AM301" s="54"/>
      <c r="AN301" s="55" t="str">
        <f>IF(P301=1,0,"")</f>
        <v/>
      </c>
      <c r="AO301" s="56" t="str">
        <f>IF(AN301=1,AB301,"")</f>
        <v/>
      </c>
      <c r="AP301" s="55" t="str">
        <f>IF(P301=1,0,"")</f>
        <v/>
      </c>
      <c r="AQ301" s="56" t="str">
        <f>IF(AP301=1,AB301,"")</f>
        <v/>
      </c>
    </row>
    <row r="302" spans="1:43" s="3" customFormat="1" x14ac:dyDescent="0.25">
      <c r="A302" s="67">
        <f t="shared" si="81"/>
        <v>2022</v>
      </c>
      <c r="B302" s="67" t="str">
        <f t="shared" si="82"/>
        <v>May</v>
      </c>
      <c r="C302" s="68">
        <f t="shared" si="92"/>
        <v>22</v>
      </c>
      <c r="D302" s="69">
        <f t="shared" si="83"/>
        <v>13</v>
      </c>
      <c r="E302" s="70">
        <f t="shared" si="84"/>
        <v>54</v>
      </c>
      <c r="F302" s="74"/>
      <c r="G302" s="77"/>
      <c r="H302" s="63" t="e">
        <f t="shared" si="93"/>
        <v>#VALUE!</v>
      </c>
      <c r="I302" s="64">
        <f t="shared" si="96"/>
        <v>1</v>
      </c>
      <c r="J302" s="71" t="str">
        <f t="shared" si="96"/>
        <v xml:space="preserve">Tolpis </v>
      </c>
      <c r="K302" s="71" t="str">
        <f t="shared" si="96"/>
        <v>umbellata</v>
      </c>
      <c r="L302" s="72">
        <f t="shared" si="96"/>
        <v>1</v>
      </c>
      <c r="M302" s="72">
        <f t="shared" si="96"/>
        <v>0</v>
      </c>
      <c r="N302" s="66">
        <f t="shared" si="96"/>
        <v>0</v>
      </c>
      <c r="O302" s="41"/>
      <c r="P302" s="42" t="str">
        <f t="shared" si="85"/>
        <v/>
      </c>
      <c r="Q302" s="43" t="str">
        <f t="shared" si="86"/>
        <v/>
      </c>
      <c r="R302" s="44" t="e">
        <f t="shared" si="87"/>
        <v>#VALUE!</v>
      </c>
      <c r="S302" s="45" t="e">
        <f t="shared" si="80"/>
        <v>#VALUE!</v>
      </c>
      <c r="T302" s="44" t="str">
        <f t="shared" si="88"/>
        <v/>
      </c>
      <c r="U302" s="46"/>
      <c r="V302" s="47"/>
      <c r="W302" s="48" t="e">
        <f t="shared" si="89"/>
        <v>#VALUE!</v>
      </c>
      <c r="X302" s="49"/>
      <c r="Y302" s="44" t="e">
        <f>INDEX(VISITORS[INSECT ORDER], MATCH(X302,VISITORS[NAME USED],0))</f>
        <v>#N/A</v>
      </c>
      <c r="Z302" s="44" t="e">
        <f t="shared" si="90"/>
        <v>#N/A</v>
      </c>
      <c r="AA302" s="50" t="e">
        <f>IF(SUM(#REF!,#REF!,#REF!,#REF!,#REF!,#REF!)=S302,,"")</f>
        <v>#REF!</v>
      </c>
      <c r="AB302" s="51" t="str">
        <f t="shared" si="91"/>
        <v/>
      </c>
      <c r="AC302" s="51"/>
      <c r="AD302" s="51"/>
      <c r="AE302" s="51"/>
      <c r="AF302" s="51"/>
      <c r="AG302" s="51"/>
      <c r="AH302" s="51"/>
      <c r="AI302" s="52"/>
      <c r="AJ302" s="52"/>
      <c r="AK302" s="52"/>
      <c r="AL302" s="53"/>
      <c r="AM302" s="54"/>
      <c r="AN302" s="55" t="str">
        <f>IF(P302=1,0,"")</f>
        <v/>
      </c>
      <c r="AO302" s="56" t="str">
        <f>IF(AN302=1,AB302,"")</f>
        <v/>
      </c>
      <c r="AP302" s="55" t="str">
        <f>IF(P302=1,0,"")</f>
        <v/>
      </c>
      <c r="AQ302" s="56" t="str">
        <f>IF(AP302=1,AB302,"")</f>
        <v/>
      </c>
    </row>
    <row r="303" spans="1:43" s="3" customFormat="1" x14ac:dyDescent="0.25">
      <c r="A303" s="67">
        <f t="shared" si="81"/>
        <v>2022</v>
      </c>
      <c r="B303" s="67" t="str">
        <f t="shared" si="82"/>
        <v>May</v>
      </c>
      <c r="C303" s="68">
        <f t="shared" si="92"/>
        <v>22</v>
      </c>
      <c r="D303" s="69">
        <f t="shared" si="83"/>
        <v>13</v>
      </c>
      <c r="E303" s="70">
        <f t="shared" si="84"/>
        <v>55</v>
      </c>
      <c r="F303" s="74"/>
      <c r="G303" s="77"/>
      <c r="H303" s="63" t="e">
        <f t="shared" si="93"/>
        <v>#VALUE!</v>
      </c>
      <c r="I303" s="64">
        <f t="shared" si="96"/>
        <v>1</v>
      </c>
      <c r="J303" s="71" t="str">
        <f t="shared" si="96"/>
        <v xml:space="preserve">Tolpis </v>
      </c>
      <c r="K303" s="71" t="str">
        <f t="shared" si="96"/>
        <v>umbellata</v>
      </c>
      <c r="L303" s="72">
        <f t="shared" si="96"/>
        <v>1</v>
      </c>
      <c r="M303" s="72">
        <f t="shared" si="96"/>
        <v>0</v>
      </c>
      <c r="N303" s="66">
        <f t="shared" si="96"/>
        <v>0</v>
      </c>
      <c r="O303" s="41"/>
      <c r="P303" s="42" t="str">
        <f t="shared" si="85"/>
        <v/>
      </c>
      <c r="Q303" s="43" t="str">
        <f t="shared" si="86"/>
        <v/>
      </c>
      <c r="R303" s="44" t="e">
        <f t="shared" si="87"/>
        <v>#VALUE!</v>
      </c>
      <c r="S303" s="45" t="e">
        <f t="shared" si="80"/>
        <v>#VALUE!</v>
      </c>
      <c r="T303" s="44" t="str">
        <f t="shared" si="88"/>
        <v/>
      </c>
      <c r="U303" s="46"/>
      <c r="V303" s="47"/>
      <c r="W303" s="48" t="e">
        <f t="shared" si="89"/>
        <v>#VALUE!</v>
      </c>
      <c r="X303" s="79"/>
      <c r="Y303" s="44" t="e">
        <f>INDEX(VISITORS[INSECT ORDER], MATCH(X303,VISITORS[NAME USED],0))</f>
        <v>#N/A</v>
      </c>
      <c r="Z303" s="44" t="e">
        <f t="shared" si="90"/>
        <v>#N/A</v>
      </c>
      <c r="AA303" s="50" t="e">
        <f>IF(SUM(#REF!,#REF!,#REF!,#REF!,#REF!,#REF!)=S303,,"")</f>
        <v>#REF!</v>
      </c>
      <c r="AB303" s="51" t="str">
        <f t="shared" si="91"/>
        <v/>
      </c>
      <c r="AC303" s="51"/>
      <c r="AD303" s="51"/>
      <c r="AE303" s="51"/>
      <c r="AF303" s="51"/>
      <c r="AG303" s="51"/>
      <c r="AH303" s="51"/>
      <c r="AI303" s="52"/>
      <c r="AJ303" s="52"/>
      <c r="AK303" s="52"/>
      <c r="AL303" s="53"/>
      <c r="AM303" s="54"/>
      <c r="AN303" s="55" t="str">
        <f>IF(P303=1,0,"")</f>
        <v/>
      </c>
      <c r="AO303" s="56" t="str">
        <f>IF(AN303=1,AB303,"")</f>
        <v/>
      </c>
      <c r="AP303" s="55" t="str">
        <f>IF(P303=1,0,"")</f>
        <v/>
      </c>
      <c r="AQ303" s="56" t="str">
        <f>IF(AP303=1,AB303,"")</f>
        <v/>
      </c>
    </row>
    <row r="304" spans="1:43" s="3" customFormat="1" x14ac:dyDescent="0.25">
      <c r="A304" s="67">
        <f t="shared" si="81"/>
        <v>2022</v>
      </c>
      <c r="B304" s="67" t="str">
        <f t="shared" si="82"/>
        <v>May</v>
      </c>
      <c r="C304" s="68">
        <f t="shared" si="92"/>
        <v>22</v>
      </c>
      <c r="D304" s="69">
        <f t="shared" si="83"/>
        <v>13</v>
      </c>
      <c r="E304" s="70">
        <f t="shared" si="84"/>
        <v>56</v>
      </c>
      <c r="F304" s="74"/>
      <c r="G304" s="77"/>
      <c r="H304" s="63" t="e">
        <f t="shared" si="93"/>
        <v>#VALUE!</v>
      </c>
      <c r="I304" s="64">
        <f t="shared" si="96"/>
        <v>1</v>
      </c>
      <c r="J304" s="71" t="str">
        <f t="shared" si="96"/>
        <v xml:space="preserve">Tolpis </v>
      </c>
      <c r="K304" s="71" t="str">
        <f t="shared" si="96"/>
        <v>umbellata</v>
      </c>
      <c r="L304" s="72">
        <f t="shared" si="96"/>
        <v>1</v>
      </c>
      <c r="M304" s="72">
        <f t="shared" si="96"/>
        <v>0</v>
      </c>
      <c r="N304" s="66">
        <f t="shared" si="96"/>
        <v>0</v>
      </c>
      <c r="O304" s="41"/>
      <c r="P304" s="42" t="str">
        <f t="shared" si="85"/>
        <v/>
      </c>
      <c r="Q304" s="43" t="str">
        <f t="shared" si="86"/>
        <v/>
      </c>
      <c r="R304" s="44" t="e">
        <f t="shared" si="87"/>
        <v>#VALUE!</v>
      </c>
      <c r="S304" s="45" t="e">
        <f t="shared" si="80"/>
        <v>#VALUE!</v>
      </c>
      <c r="T304" s="44" t="str">
        <f t="shared" si="88"/>
        <v/>
      </c>
      <c r="U304" s="46"/>
      <c r="V304" s="47"/>
      <c r="W304" s="48" t="e">
        <f t="shared" si="89"/>
        <v>#VALUE!</v>
      </c>
      <c r="X304" s="49"/>
      <c r="Y304" s="44" t="e">
        <f>INDEX(VISITORS[INSECT ORDER], MATCH(X304,VISITORS[NAME USED],0))</f>
        <v>#N/A</v>
      </c>
      <c r="Z304" s="44" t="e">
        <f t="shared" si="90"/>
        <v>#N/A</v>
      </c>
      <c r="AA304" s="50" t="e">
        <f>IF(SUM(#REF!,#REF!,#REF!,#REF!,#REF!,#REF!)=S304,,"")</f>
        <v>#REF!</v>
      </c>
      <c r="AB304" s="51" t="str">
        <f t="shared" si="91"/>
        <v/>
      </c>
      <c r="AC304" s="51"/>
      <c r="AD304" s="51"/>
      <c r="AE304" s="51"/>
      <c r="AF304" s="51"/>
      <c r="AG304" s="51"/>
      <c r="AH304" s="51"/>
      <c r="AI304" s="52"/>
      <c r="AJ304" s="52"/>
      <c r="AK304" s="52"/>
      <c r="AL304" s="53"/>
      <c r="AM304" s="54"/>
      <c r="AN304" s="55" t="str">
        <f>IF(P304=1,0,"")</f>
        <v/>
      </c>
      <c r="AO304" s="56" t="str">
        <f>IF(AN304=1,AB304,"")</f>
        <v/>
      </c>
      <c r="AP304" s="55" t="str">
        <f>IF(P304=1,0,"")</f>
        <v/>
      </c>
      <c r="AQ304" s="56" t="str">
        <f>IF(AP304=1,AB304,"")</f>
        <v/>
      </c>
    </row>
    <row r="305" spans="1:43" s="3" customFormat="1" x14ac:dyDescent="0.25">
      <c r="A305" s="67">
        <f t="shared" si="81"/>
        <v>2022</v>
      </c>
      <c r="B305" s="67" t="str">
        <f t="shared" si="82"/>
        <v>May</v>
      </c>
      <c r="C305" s="68">
        <f t="shared" si="92"/>
        <v>22</v>
      </c>
      <c r="D305" s="69">
        <f t="shared" si="83"/>
        <v>13</v>
      </c>
      <c r="E305" s="70">
        <f t="shared" si="84"/>
        <v>57</v>
      </c>
      <c r="F305" s="74"/>
      <c r="G305" s="77"/>
      <c r="H305" s="63" t="e">
        <f t="shared" si="93"/>
        <v>#VALUE!</v>
      </c>
      <c r="I305" s="64">
        <f t="shared" si="96"/>
        <v>1</v>
      </c>
      <c r="J305" s="71" t="str">
        <f t="shared" si="96"/>
        <v xml:space="preserve">Tolpis </v>
      </c>
      <c r="K305" s="71" t="str">
        <f t="shared" si="96"/>
        <v>umbellata</v>
      </c>
      <c r="L305" s="72">
        <f t="shared" si="96"/>
        <v>1</v>
      </c>
      <c r="M305" s="72">
        <f t="shared" si="96"/>
        <v>0</v>
      </c>
      <c r="N305" s="66">
        <f t="shared" si="96"/>
        <v>0</v>
      </c>
      <c r="O305" s="41"/>
      <c r="P305" s="42" t="str">
        <f t="shared" si="85"/>
        <v/>
      </c>
      <c r="Q305" s="43" t="str">
        <f t="shared" si="86"/>
        <v/>
      </c>
      <c r="R305" s="44" t="e">
        <f t="shared" si="87"/>
        <v>#VALUE!</v>
      </c>
      <c r="S305" s="45" t="e">
        <f t="shared" si="80"/>
        <v>#VALUE!</v>
      </c>
      <c r="T305" s="44" t="str">
        <f t="shared" si="88"/>
        <v/>
      </c>
      <c r="U305" s="46"/>
      <c r="V305" s="47"/>
      <c r="W305" s="48" t="e">
        <f t="shared" si="89"/>
        <v>#VALUE!</v>
      </c>
      <c r="X305" s="49"/>
      <c r="Y305" s="44" t="e">
        <f>INDEX(VISITORS[INSECT ORDER], MATCH(X305,VISITORS[NAME USED],0))</f>
        <v>#N/A</v>
      </c>
      <c r="Z305" s="44" t="e">
        <f t="shared" si="90"/>
        <v>#N/A</v>
      </c>
      <c r="AA305" s="50" t="e">
        <f>IF(SUM(#REF!,#REF!,#REF!,#REF!,#REF!,#REF!)=S305,,"")</f>
        <v>#REF!</v>
      </c>
      <c r="AB305" s="51" t="str">
        <f t="shared" si="91"/>
        <v/>
      </c>
      <c r="AC305" s="51"/>
      <c r="AD305" s="51"/>
      <c r="AE305" s="51"/>
      <c r="AF305" s="51"/>
      <c r="AG305" s="51"/>
      <c r="AH305" s="51"/>
      <c r="AI305" s="52"/>
      <c r="AJ305" s="52"/>
      <c r="AK305" s="52"/>
      <c r="AL305" s="53"/>
      <c r="AM305" s="54"/>
      <c r="AN305" s="55" t="str">
        <f>IF(P305=1,0,"")</f>
        <v/>
      </c>
      <c r="AO305" s="56" t="str">
        <f>IF(AN305=1,AB305,"")</f>
        <v/>
      </c>
      <c r="AP305" s="55" t="str">
        <f>IF(P305=1,0,"")</f>
        <v/>
      </c>
      <c r="AQ305" s="56" t="str">
        <f>IF(AP305=1,AB305,"")</f>
        <v/>
      </c>
    </row>
    <row r="306" spans="1:43" s="3" customFormat="1" x14ac:dyDescent="0.25">
      <c r="A306" s="67">
        <f t="shared" si="81"/>
        <v>2022</v>
      </c>
      <c r="B306" s="67" t="str">
        <f t="shared" si="82"/>
        <v>May</v>
      </c>
      <c r="C306" s="68">
        <f t="shared" si="92"/>
        <v>22</v>
      </c>
      <c r="D306" s="69">
        <f t="shared" si="83"/>
        <v>13</v>
      </c>
      <c r="E306" s="70">
        <f t="shared" si="84"/>
        <v>58</v>
      </c>
      <c r="F306" s="74"/>
      <c r="G306" s="77"/>
      <c r="H306" s="63" t="e">
        <f t="shared" si="93"/>
        <v>#VALUE!</v>
      </c>
      <c r="I306" s="64">
        <f t="shared" si="96"/>
        <v>1</v>
      </c>
      <c r="J306" s="71" t="str">
        <f t="shared" si="96"/>
        <v xml:space="preserve">Tolpis </v>
      </c>
      <c r="K306" s="71" t="str">
        <f t="shared" si="96"/>
        <v>umbellata</v>
      </c>
      <c r="L306" s="72">
        <f t="shared" si="96"/>
        <v>1</v>
      </c>
      <c r="M306" s="72">
        <f t="shared" si="96"/>
        <v>0</v>
      </c>
      <c r="N306" s="66">
        <f t="shared" si="96"/>
        <v>0</v>
      </c>
      <c r="O306" s="41"/>
      <c r="P306" s="42" t="str">
        <f t="shared" si="85"/>
        <v/>
      </c>
      <c r="Q306" s="43" t="str">
        <f t="shared" si="86"/>
        <v/>
      </c>
      <c r="R306" s="44" t="e">
        <f t="shared" si="87"/>
        <v>#VALUE!</v>
      </c>
      <c r="S306" s="45" t="e">
        <f t="shared" si="80"/>
        <v>#VALUE!</v>
      </c>
      <c r="T306" s="44" t="str">
        <f t="shared" si="88"/>
        <v/>
      </c>
      <c r="U306" s="46"/>
      <c r="V306" s="47"/>
      <c r="W306" s="48" t="e">
        <f t="shared" si="89"/>
        <v>#VALUE!</v>
      </c>
      <c r="X306" s="49"/>
      <c r="Y306" s="44" t="e">
        <f>INDEX(VISITORS[INSECT ORDER], MATCH(X306,VISITORS[NAME USED],0))</f>
        <v>#N/A</v>
      </c>
      <c r="Z306" s="44" t="e">
        <f t="shared" si="90"/>
        <v>#N/A</v>
      </c>
      <c r="AA306" s="50" t="e">
        <f>IF(SUM(#REF!,#REF!,#REF!,#REF!,#REF!,#REF!)=S306,,"")</f>
        <v>#REF!</v>
      </c>
      <c r="AB306" s="51" t="str">
        <f t="shared" si="91"/>
        <v/>
      </c>
      <c r="AC306" s="51"/>
      <c r="AD306" s="51"/>
      <c r="AE306" s="51"/>
      <c r="AF306" s="51"/>
      <c r="AG306" s="51"/>
      <c r="AH306" s="51"/>
      <c r="AI306" s="52"/>
      <c r="AJ306" s="52"/>
      <c r="AK306" s="52"/>
      <c r="AL306" s="53"/>
      <c r="AM306" s="54"/>
      <c r="AN306" s="55" t="str">
        <f>IF(P306=1,0,"")</f>
        <v/>
      </c>
      <c r="AO306" s="56" t="str">
        <f>IF(AN306=1,AB306,"")</f>
        <v/>
      </c>
      <c r="AP306" s="55" t="str">
        <f>IF(P306=1,0,"")</f>
        <v/>
      </c>
      <c r="AQ306" s="56" t="str">
        <f>IF(AP306=1,AB306,"")</f>
        <v/>
      </c>
    </row>
    <row r="307" spans="1:43" s="3" customFormat="1" x14ac:dyDescent="0.25">
      <c r="A307" s="67">
        <f t="shared" si="81"/>
        <v>2022</v>
      </c>
      <c r="B307" s="67" t="str">
        <f t="shared" si="82"/>
        <v>May</v>
      </c>
      <c r="C307" s="68">
        <f t="shared" si="92"/>
        <v>22</v>
      </c>
      <c r="D307" s="69">
        <f t="shared" si="83"/>
        <v>13</v>
      </c>
      <c r="E307" s="70">
        <f t="shared" si="84"/>
        <v>59</v>
      </c>
      <c r="F307" s="74"/>
      <c r="G307" s="77"/>
      <c r="H307" s="63" t="e">
        <f t="shared" si="93"/>
        <v>#VALUE!</v>
      </c>
      <c r="I307" s="64">
        <f t="shared" si="96"/>
        <v>1</v>
      </c>
      <c r="J307" s="71" t="str">
        <f t="shared" si="96"/>
        <v xml:space="preserve">Tolpis </v>
      </c>
      <c r="K307" s="71" t="str">
        <f t="shared" si="96"/>
        <v>umbellata</v>
      </c>
      <c r="L307" s="72">
        <f t="shared" si="96"/>
        <v>1</v>
      </c>
      <c r="M307" s="72">
        <f t="shared" si="96"/>
        <v>0</v>
      </c>
      <c r="N307" s="66">
        <f t="shared" si="96"/>
        <v>0</v>
      </c>
      <c r="O307" s="41"/>
      <c r="P307" s="42" t="str">
        <f t="shared" si="85"/>
        <v/>
      </c>
      <c r="Q307" s="43" t="str">
        <f t="shared" si="86"/>
        <v/>
      </c>
      <c r="R307" s="44" t="e">
        <f t="shared" si="87"/>
        <v>#VALUE!</v>
      </c>
      <c r="S307" s="45" t="e">
        <f t="shared" si="80"/>
        <v>#VALUE!</v>
      </c>
      <c r="T307" s="44" t="str">
        <f t="shared" si="88"/>
        <v/>
      </c>
      <c r="U307" s="46"/>
      <c r="V307" s="47"/>
      <c r="W307" s="48" t="e">
        <f t="shared" si="89"/>
        <v>#VALUE!</v>
      </c>
      <c r="X307" s="49"/>
      <c r="Y307" s="44" t="e">
        <f>INDEX(VISITORS[INSECT ORDER], MATCH(X307,VISITORS[NAME USED],0))</f>
        <v>#N/A</v>
      </c>
      <c r="Z307" s="44" t="e">
        <f t="shared" si="90"/>
        <v>#N/A</v>
      </c>
      <c r="AA307" s="50" t="e">
        <f>IF(SUM(#REF!,#REF!,#REF!,#REF!,#REF!,#REF!)=S307,,"")</f>
        <v>#REF!</v>
      </c>
      <c r="AB307" s="51" t="str">
        <f t="shared" si="91"/>
        <v/>
      </c>
      <c r="AC307" s="51"/>
      <c r="AD307" s="51"/>
      <c r="AE307" s="51"/>
      <c r="AF307" s="51"/>
      <c r="AG307" s="51"/>
      <c r="AH307" s="51"/>
      <c r="AI307" s="52"/>
      <c r="AJ307" s="52"/>
      <c r="AK307" s="52"/>
      <c r="AL307" s="53"/>
      <c r="AM307" s="54"/>
      <c r="AN307" s="55" t="str">
        <f>IF(P307=1,0,"")</f>
        <v/>
      </c>
      <c r="AO307" s="56" t="str">
        <f>IF(AN307=1,AB307,"")</f>
        <v/>
      </c>
      <c r="AP307" s="55" t="str">
        <f>IF(P307=1,0,"")</f>
        <v/>
      </c>
      <c r="AQ307" s="56" t="str">
        <f>IF(AP307=1,AB307,"")</f>
        <v/>
      </c>
    </row>
    <row r="308" spans="1:43" s="3" customFormat="1" x14ac:dyDescent="0.25">
      <c r="A308" s="67">
        <f t="shared" si="81"/>
        <v>2022</v>
      </c>
      <c r="B308" s="67" t="str">
        <f t="shared" si="82"/>
        <v>May</v>
      </c>
      <c r="C308" s="68">
        <f t="shared" si="92"/>
        <v>22</v>
      </c>
      <c r="D308" s="69">
        <f t="shared" si="83"/>
        <v>14</v>
      </c>
      <c r="E308" s="70">
        <f t="shared" si="84"/>
        <v>0</v>
      </c>
      <c r="F308" s="74"/>
      <c r="G308" s="77"/>
      <c r="H308" s="63" t="e">
        <f t="shared" si="93"/>
        <v>#VALUE!</v>
      </c>
      <c r="I308" s="64">
        <f t="shared" si="96"/>
        <v>1</v>
      </c>
      <c r="J308" s="71" t="str">
        <f t="shared" si="96"/>
        <v xml:space="preserve">Tolpis </v>
      </c>
      <c r="K308" s="71" t="str">
        <f t="shared" si="96"/>
        <v>umbellata</v>
      </c>
      <c r="L308" s="72">
        <f t="shared" si="96"/>
        <v>1</v>
      </c>
      <c r="M308" s="72">
        <f t="shared" si="96"/>
        <v>0</v>
      </c>
      <c r="N308" s="66">
        <f t="shared" si="96"/>
        <v>0</v>
      </c>
      <c r="O308" s="41"/>
      <c r="P308" s="42" t="str">
        <f t="shared" si="85"/>
        <v/>
      </c>
      <c r="Q308" s="43" t="str">
        <f t="shared" si="86"/>
        <v/>
      </c>
      <c r="R308" s="44" t="e">
        <f t="shared" si="87"/>
        <v>#VALUE!</v>
      </c>
      <c r="S308" s="45" t="e">
        <f t="shared" si="80"/>
        <v>#VALUE!</v>
      </c>
      <c r="T308" s="44" t="str">
        <f t="shared" si="88"/>
        <v/>
      </c>
      <c r="U308" s="46"/>
      <c r="V308" s="47"/>
      <c r="W308" s="48" t="e">
        <f t="shared" si="89"/>
        <v>#VALUE!</v>
      </c>
      <c r="X308" s="49"/>
      <c r="Y308" s="44" t="e">
        <f>INDEX(VISITORS[INSECT ORDER], MATCH(X308,VISITORS[NAME USED],0))</f>
        <v>#N/A</v>
      </c>
      <c r="Z308" s="44" t="e">
        <f t="shared" si="90"/>
        <v>#N/A</v>
      </c>
      <c r="AA308" s="50" t="e">
        <f>IF(SUM(#REF!,#REF!,#REF!,#REF!,#REF!,#REF!)=S308,,"")</f>
        <v>#REF!</v>
      </c>
      <c r="AB308" s="51" t="str">
        <f t="shared" si="91"/>
        <v/>
      </c>
      <c r="AC308" s="51"/>
      <c r="AD308" s="51"/>
      <c r="AE308" s="51"/>
      <c r="AF308" s="51"/>
      <c r="AG308" s="51"/>
      <c r="AH308" s="51"/>
      <c r="AI308" s="52"/>
      <c r="AJ308" s="52"/>
      <c r="AK308" s="52"/>
      <c r="AL308" s="53"/>
      <c r="AM308" s="54"/>
      <c r="AN308" s="55" t="str">
        <f>IF(P308=1,0,"")</f>
        <v/>
      </c>
      <c r="AO308" s="56" t="str">
        <f>IF(AN308=1,AB308,"")</f>
        <v/>
      </c>
      <c r="AP308" s="55" t="str">
        <f>IF(P308=1,0,"")</f>
        <v/>
      </c>
      <c r="AQ308" s="56" t="str">
        <f>IF(AP308=1,AB308,"")</f>
        <v/>
      </c>
    </row>
    <row r="309" spans="1:43" s="3" customFormat="1" x14ac:dyDescent="0.25">
      <c r="A309" s="67">
        <f t="shared" si="81"/>
        <v>2022</v>
      </c>
      <c r="B309" s="67" t="str">
        <f t="shared" si="82"/>
        <v>May</v>
      </c>
      <c r="C309" s="68">
        <f t="shared" si="92"/>
        <v>22</v>
      </c>
      <c r="D309" s="69">
        <f t="shared" si="83"/>
        <v>14</v>
      </c>
      <c r="E309" s="70">
        <f t="shared" si="84"/>
        <v>1</v>
      </c>
      <c r="F309" s="74"/>
      <c r="G309" s="77"/>
      <c r="H309" s="63" t="e">
        <f t="shared" si="93"/>
        <v>#VALUE!</v>
      </c>
      <c r="I309" s="64">
        <f t="shared" ref="I309:N324" si="97">I308</f>
        <v>1</v>
      </c>
      <c r="J309" s="71" t="str">
        <f t="shared" si="97"/>
        <v xml:space="preserve">Tolpis </v>
      </c>
      <c r="K309" s="71" t="str">
        <f t="shared" si="97"/>
        <v>umbellata</v>
      </c>
      <c r="L309" s="72">
        <f t="shared" si="97"/>
        <v>1</v>
      </c>
      <c r="M309" s="72">
        <f t="shared" si="97"/>
        <v>0</v>
      </c>
      <c r="N309" s="66">
        <f t="shared" si="97"/>
        <v>0</v>
      </c>
      <c r="O309" s="41"/>
      <c r="P309" s="42" t="str">
        <f t="shared" si="85"/>
        <v/>
      </c>
      <c r="Q309" s="43" t="str">
        <f t="shared" si="86"/>
        <v/>
      </c>
      <c r="R309" s="44" t="e">
        <f t="shared" si="87"/>
        <v>#VALUE!</v>
      </c>
      <c r="S309" s="45" t="e">
        <f t="shared" si="80"/>
        <v>#VALUE!</v>
      </c>
      <c r="T309" s="44" t="str">
        <f t="shared" si="88"/>
        <v/>
      </c>
      <c r="U309" s="46"/>
      <c r="V309" s="47"/>
      <c r="W309" s="48" t="e">
        <f t="shared" si="89"/>
        <v>#VALUE!</v>
      </c>
      <c r="X309" s="49"/>
      <c r="Y309" s="44" t="e">
        <f>INDEX(VISITORS[INSECT ORDER], MATCH(X309,VISITORS[NAME USED],0))</f>
        <v>#N/A</v>
      </c>
      <c r="Z309" s="44" t="e">
        <f t="shared" si="90"/>
        <v>#N/A</v>
      </c>
      <c r="AA309" s="50" t="e">
        <f>IF(SUM(#REF!,#REF!,#REF!,#REF!,#REF!,#REF!)=S309,,"")</f>
        <v>#REF!</v>
      </c>
      <c r="AB309" s="51" t="str">
        <f t="shared" si="91"/>
        <v/>
      </c>
      <c r="AC309" s="51"/>
      <c r="AD309" s="51"/>
      <c r="AE309" s="51"/>
      <c r="AF309" s="51"/>
      <c r="AG309" s="51"/>
      <c r="AH309" s="51"/>
      <c r="AI309" s="52"/>
      <c r="AJ309" s="52"/>
      <c r="AK309" s="52"/>
      <c r="AL309" s="53"/>
      <c r="AM309" s="54"/>
      <c r="AN309" s="55" t="str">
        <f>IF(P309=1,0,"")</f>
        <v/>
      </c>
      <c r="AO309" s="56" t="str">
        <f>IF(AN309=1,AB309,"")</f>
        <v/>
      </c>
      <c r="AP309" s="55" t="str">
        <f>IF(P309=1,0,"")</f>
        <v/>
      </c>
      <c r="AQ309" s="56" t="str">
        <f>IF(AP309=1,AB309,"")</f>
        <v/>
      </c>
    </row>
    <row r="310" spans="1:43" s="3" customFormat="1" x14ac:dyDescent="0.25">
      <c r="A310" s="67">
        <f t="shared" si="81"/>
        <v>2022</v>
      </c>
      <c r="B310" s="67" t="str">
        <f t="shared" si="82"/>
        <v>May</v>
      </c>
      <c r="C310" s="68">
        <f t="shared" si="92"/>
        <v>22</v>
      </c>
      <c r="D310" s="69">
        <f t="shared" si="83"/>
        <v>14</v>
      </c>
      <c r="E310" s="70">
        <f t="shared" si="84"/>
        <v>2</v>
      </c>
      <c r="F310" s="74"/>
      <c r="G310" s="77"/>
      <c r="H310" s="63" t="e">
        <f t="shared" si="93"/>
        <v>#VALUE!</v>
      </c>
      <c r="I310" s="64">
        <f t="shared" si="97"/>
        <v>1</v>
      </c>
      <c r="J310" s="71" t="str">
        <f t="shared" si="97"/>
        <v xml:space="preserve">Tolpis </v>
      </c>
      <c r="K310" s="71" t="str">
        <f t="shared" si="97"/>
        <v>umbellata</v>
      </c>
      <c r="L310" s="72">
        <f t="shared" si="97"/>
        <v>1</v>
      </c>
      <c r="M310" s="72">
        <f t="shared" si="97"/>
        <v>0</v>
      </c>
      <c r="N310" s="66">
        <f t="shared" si="97"/>
        <v>0</v>
      </c>
      <c r="O310" s="41"/>
      <c r="P310" s="42" t="str">
        <f t="shared" si="85"/>
        <v/>
      </c>
      <c r="Q310" s="43" t="str">
        <f t="shared" si="86"/>
        <v/>
      </c>
      <c r="R310" s="44" t="e">
        <f t="shared" si="87"/>
        <v>#VALUE!</v>
      </c>
      <c r="S310" s="45" t="e">
        <f t="shared" si="80"/>
        <v>#VALUE!</v>
      </c>
      <c r="T310" s="44" t="str">
        <f t="shared" si="88"/>
        <v/>
      </c>
      <c r="U310" s="46"/>
      <c r="V310" s="47"/>
      <c r="W310" s="48" t="e">
        <f t="shared" si="89"/>
        <v>#VALUE!</v>
      </c>
      <c r="X310" s="49"/>
      <c r="Y310" s="44" t="e">
        <f>INDEX(VISITORS[INSECT ORDER], MATCH(X310,VISITORS[NAME USED],0))</f>
        <v>#N/A</v>
      </c>
      <c r="Z310" s="44" t="e">
        <f t="shared" si="90"/>
        <v>#N/A</v>
      </c>
      <c r="AA310" s="50" t="e">
        <f>IF(SUM(#REF!,#REF!,#REF!,#REF!,#REF!,#REF!)=S310,,"")</f>
        <v>#REF!</v>
      </c>
      <c r="AB310" s="51" t="str">
        <f t="shared" si="91"/>
        <v/>
      </c>
      <c r="AC310" s="51"/>
      <c r="AD310" s="51"/>
      <c r="AE310" s="51"/>
      <c r="AF310" s="51"/>
      <c r="AG310" s="51"/>
      <c r="AH310" s="51"/>
      <c r="AI310" s="52"/>
      <c r="AJ310" s="52"/>
      <c r="AK310" s="52"/>
      <c r="AL310" s="53"/>
      <c r="AM310" s="54"/>
      <c r="AN310" s="55" t="str">
        <f>IF(P310=1,0,"")</f>
        <v/>
      </c>
      <c r="AO310" s="56" t="str">
        <f>IF(AN310=1,AB310,"")</f>
        <v/>
      </c>
      <c r="AP310" s="55" t="str">
        <f>IF(P310=1,0,"")</f>
        <v/>
      </c>
      <c r="AQ310" s="56" t="str">
        <f>IF(AP310=1,AB310,"")</f>
        <v/>
      </c>
    </row>
    <row r="311" spans="1:43" s="3" customFormat="1" x14ac:dyDescent="0.25">
      <c r="A311" s="67">
        <f t="shared" si="81"/>
        <v>2022</v>
      </c>
      <c r="B311" s="67" t="str">
        <f t="shared" si="82"/>
        <v>May</v>
      </c>
      <c r="C311" s="68">
        <f t="shared" si="92"/>
        <v>22</v>
      </c>
      <c r="D311" s="69">
        <f t="shared" si="83"/>
        <v>14</v>
      </c>
      <c r="E311" s="70">
        <f t="shared" si="84"/>
        <v>3</v>
      </c>
      <c r="F311" s="74"/>
      <c r="G311" s="77"/>
      <c r="H311" s="63" t="e">
        <f t="shared" si="93"/>
        <v>#VALUE!</v>
      </c>
      <c r="I311" s="64">
        <f t="shared" si="97"/>
        <v>1</v>
      </c>
      <c r="J311" s="71" t="str">
        <f t="shared" si="97"/>
        <v xml:space="preserve">Tolpis </v>
      </c>
      <c r="K311" s="71" t="str">
        <f t="shared" si="97"/>
        <v>umbellata</v>
      </c>
      <c r="L311" s="72">
        <f t="shared" si="97"/>
        <v>1</v>
      </c>
      <c r="M311" s="72">
        <f t="shared" si="97"/>
        <v>0</v>
      </c>
      <c r="N311" s="66">
        <f t="shared" si="97"/>
        <v>0</v>
      </c>
      <c r="O311" s="41"/>
      <c r="P311" s="42" t="str">
        <f t="shared" si="85"/>
        <v/>
      </c>
      <c r="Q311" s="43" t="str">
        <f t="shared" si="86"/>
        <v/>
      </c>
      <c r="R311" s="44" t="e">
        <f t="shared" si="87"/>
        <v>#VALUE!</v>
      </c>
      <c r="S311" s="45" t="e">
        <f t="shared" si="80"/>
        <v>#VALUE!</v>
      </c>
      <c r="T311" s="44" t="str">
        <f t="shared" si="88"/>
        <v/>
      </c>
      <c r="U311" s="46"/>
      <c r="V311" s="47"/>
      <c r="W311" s="48" t="e">
        <f t="shared" si="89"/>
        <v>#VALUE!</v>
      </c>
      <c r="X311" s="49"/>
      <c r="Y311" s="44" t="e">
        <f>INDEX(VISITORS[INSECT ORDER], MATCH(X311,VISITORS[NAME USED],0))</f>
        <v>#N/A</v>
      </c>
      <c r="Z311" s="44" t="e">
        <f t="shared" si="90"/>
        <v>#N/A</v>
      </c>
      <c r="AA311" s="50" t="e">
        <f>IF(SUM(#REF!,#REF!,#REF!,#REF!,#REF!,#REF!)=S311,,"")</f>
        <v>#REF!</v>
      </c>
      <c r="AB311" s="51" t="str">
        <f t="shared" si="91"/>
        <v/>
      </c>
      <c r="AC311" s="51"/>
      <c r="AD311" s="51"/>
      <c r="AE311" s="51"/>
      <c r="AF311" s="51"/>
      <c r="AG311" s="51"/>
      <c r="AH311" s="51"/>
      <c r="AI311" s="52"/>
      <c r="AJ311" s="52"/>
      <c r="AK311" s="52"/>
      <c r="AL311" s="53"/>
      <c r="AM311" s="54"/>
      <c r="AN311" s="55" t="str">
        <f>IF(P311=1,0,"")</f>
        <v/>
      </c>
      <c r="AO311" s="56" t="str">
        <f>IF(AN311=1,AB311,"")</f>
        <v/>
      </c>
      <c r="AP311" s="55" t="str">
        <f>IF(P311=1,0,"")</f>
        <v/>
      </c>
      <c r="AQ311" s="56" t="str">
        <f>IF(AP311=1,AB311,"")</f>
        <v/>
      </c>
    </row>
    <row r="312" spans="1:43" s="3" customFormat="1" x14ac:dyDescent="0.25">
      <c r="A312" s="67">
        <f t="shared" si="81"/>
        <v>2022</v>
      </c>
      <c r="B312" s="67" t="str">
        <f t="shared" si="82"/>
        <v>May</v>
      </c>
      <c r="C312" s="68">
        <f t="shared" si="92"/>
        <v>22</v>
      </c>
      <c r="D312" s="69">
        <f t="shared" si="83"/>
        <v>14</v>
      </c>
      <c r="E312" s="70">
        <f t="shared" si="84"/>
        <v>4</v>
      </c>
      <c r="F312" s="74"/>
      <c r="G312" s="77"/>
      <c r="H312" s="63" t="e">
        <f t="shared" si="93"/>
        <v>#VALUE!</v>
      </c>
      <c r="I312" s="64">
        <f t="shared" si="97"/>
        <v>1</v>
      </c>
      <c r="J312" s="71" t="str">
        <f t="shared" si="97"/>
        <v xml:space="preserve">Tolpis </v>
      </c>
      <c r="K312" s="71" t="str">
        <f t="shared" si="97"/>
        <v>umbellata</v>
      </c>
      <c r="L312" s="72">
        <f t="shared" si="97"/>
        <v>1</v>
      </c>
      <c r="M312" s="72">
        <f t="shared" si="97"/>
        <v>0</v>
      </c>
      <c r="N312" s="66">
        <f t="shared" si="97"/>
        <v>0</v>
      </c>
      <c r="O312" s="41"/>
      <c r="P312" s="42" t="str">
        <f t="shared" si="85"/>
        <v/>
      </c>
      <c r="Q312" s="43" t="str">
        <f t="shared" si="86"/>
        <v/>
      </c>
      <c r="R312" s="44" t="e">
        <f t="shared" si="87"/>
        <v>#VALUE!</v>
      </c>
      <c r="S312" s="45" t="e">
        <f t="shared" si="80"/>
        <v>#VALUE!</v>
      </c>
      <c r="T312" s="44" t="str">
        <f t="shared" si="88"/>
        <v/>
      </c>
      <c r="U312" s="46"/>
      <c r="V312" s="47"/>
      <c r="W312" s="48" t="e">
        <f t="shared" si="89"/>
        <v>#VALUE!</v>
      </c>
      <c r="X312" s="49"/>
      <c r="Y312" s="44" t="e">
        <f>INDEX(VISITORS[INSECT ORDER], MATCH(X312,VISITORS[NAME USED],0))</f>
        <v>#N/A</v>
      </c>
      <c r="Z312" s="44" t="e">
        <f t="shared" si="90"/>
        <v>#N/A</v>
      </c>
      <c r="AA312" s="50" t="e">
        <f>IF(SUM(#REF!,#REF!,#REF!,#REF!,#REF!,#REF!)=S312,,"")</f>
        <v>#REF!</v>
      </c>
      <c r="AB312" s="51" t="str">
        <f t="shared" si="91"/>
        <v/>
      </c>
      <c r="AC312" s="51"/>
      <c r="AD312" s="51"/>
      <c r="AE312" s="51"/>
      <c r="AF312" s="51"/>
      <c r="AG312" s="51"/>
      <c r="AH312" s="51"/>
      <c r="AI312" s="52"/>
      <c r="AJ312" s="52"/>
      <c r="AK312" s="52"/>
      <c r="AL312" s="53"/>
      <c r="AM312" s="54"/>
      <c r="AN312" s="55" t="str">
        <f>IF(P312=1,0,"")</f>
        <v/>
      </c>
      <c r="AO312" s="56" t="str">
        <f>IF(AN312=1,AB312,"")</f>
        <v/>
      </c>
      <c r="AP312" s="55" t="str">
        <f>IF(P312=1,0,"")</f>
        <v/>
      </c>
      <c r="AQ312" s="56" t="str">
        <f>IF(AP312=1,AB312,"")</f>
        <v/>
      </c>
    </row>
    <row r="313" spans="1:43" s="3" customFormat="1" x14ac:dyDescent="0.25">
      <c r="A313" s="67">
        <f t="shared" si="81"/>
        <v>2022</v>
      </c>
      <c r="B313" s="67" t="str">
        <f t="shared" si="82"/>
        <v>May</v>
      </c>
      <c r="C313" s="68">
        <f t="shared" si="92"/>
        <v>22</v>
      </c>
      <c r="D313" s="69">
        <f t="shared" si="83"/>
        <v>14</v>
      </c>
      <c r="E313" s="70">
        <f t="shared" si="84"/>
        <v>5</v>
      </c>
      <c r="F313" s="74"/>
      <c r="G313" s="77"/>
      <c r="H313" s="63" t="e">
        <f t="shared" si="93"/>
        <v>#VALUE!</v>
      </c>
      <c r="I313" s="64">
        <f t="shared" si="97"/>
        <v>1</v>
      </c>
      <c r="J313" s="71" t="str">
        <f t="shared" si="97"/>
        <v xml:space="preserve">Tolpis </v>
      </c>
      <c r="K313" s="71" t="str">
        <f t="shared" si="97"/>
        <v>umbellata</v>
      </c>
      <c r="L313" s="72">
        <f t="shared" si="97"/>
        <v>1</v>
      </c>
      <c r="M313" s="72">
        <f t="shared" si="97"/>
        <v>0</v>
      </c>
      <c r="N313" s="66">
        <f t="shared" si="97"/>
        <v>0</v>
      </c>
      <c r="O313" s="41"/>
      <c r="P313" s="42" t="str">
        <f t="shared" si="85"/>
        <v/>
      </c>
      <c r="Q313" s="43" t="str">
        <f t="shared" si="86"/>
        <v/>
      </c>
      <c r="R313" s="44" t="e">
        <f t="shared" si="87"/>
        <v>#VALUE!</v>
      </c>
      <c r="S313" s="45" t="e">
        <f t="shared" si="80"/>
        <v>#VALUE!</v>
      </c>
      <c r="T313" s="44" t="str">
        <f t="shared" si="88"/>
        <v/>
      </c>
      <c r="U313" s="46"/>
      <c r="V313" s="47"/>
      <c r="W313" s="48" t="e">
        <f t="shared" si="89"/>
        <v>#VALUE!</v>
      </c>
      <c r="X313" s="49"/>
      <c r="Y313" s="44" t="e">
        <f>INDEX(VISITORS[INSECT ORDER], MATCH(X313,VISITORS[NAME USED],0))</f>
        <v>#N/A</v>
      </c>
      <c r="Z313" s="44" t="e">
        <f t="shared" si="90"/>
        <v>#N/A</v>
      </c>
      <c r="AA313" s="50" t="e">
        <f>IF(SUM(#REF!,#REF!,#REF!,#REF!,#REF!,#REF!)=S313,,"")</f>
        <v>#REF!</v>
      </c>
      <c r="AB313" s="51" t="str">
        <f t="shared" si="91"/>
        <v/>
      </c>
      <c r="AC313" s="51"/>
      <c r="AD313" s="51"/>
      <c r="AE313" s="51"/>
      <c r="AF313" s="51"/>
      <c r="AG313" s="51"/>
      <c r="AH313" s="51"/>
      <c r="AI313" s="52"/>
      <c r="AJ313" s="52"/>
      <c r="AK313" s="52"/>
      <c r="AL313" s="53"/>
      <c r="AM313" s="54"/>
      <c r="AN313" s="55" t="str">
        <f>IF(P313=1,0,"")</f>
        <v/>
      </c>
      <c r="AO313" s="56" t="str">
        <f>IF(AN313=1,AB313,"")</f>
        <v/>
      </c>
      <c r="AP313" s="55" t="str">
        <f>IF(P313=1,0,"")</f>
        <v/>
      </c>
      <c r="AQ313" s="56" t="str">
        <f>IF(AP313=1,AB313,"")</f>
        <v/>
      </c>
    </row>
    <row r="314" spans="1:43" s="3" customFormat="1" x14ac:dyDescent="0.25">
      <c r="A314" s="67">
        <f t="shared" si="81"/>
        <v>2022</v>
      </c>
      <c r="B314" s="67" t="str">
        <f t="shared" si="82"/>
        <v>May</v>
      </c>
      <c r="C314" s="68">
        <f t="shared" si="92"/>
        <v>22</v>
      </c>
      <c r="D314" s="69">
        <f t="shared" si="83"/>
        <v>14</v>
      </c>
      <c r="E314" s="70">
        <f t="shared" si="84"/>
        <v>6</v>
      </c>
      <c r="F314" s="74"/>
      <c r="G314" s="77"/>
      <c r="H314" s="63" t="e">
        <f t="shared" si="93"/>
        <v>#VALUE!</v>
      </c>
      <c r="I314" s="64">
        <f t="shared" si="97"/>
        <v>1</v>
      </c>
      <c r="J314" s="71" t="str">
        <f t="shared" si="97"/>
        <v xml:space="preserve">Tolpis </v>
      </c>
      <c r="K314" s="71" t="str">
        <f t="shared" si="97"/>
        <v>umbellata</v>
      </c>
      <c r="L314" s="72">
        <f t="shared" si="97"/>
        <v>1</v>
      </c>
      <c r="M314" s="72">
        <f t="shared" si="97"/>
        <v>0</v>
      </c>
      <c r="N314" s="66">
        <f t="shared" si="97"/>
        <v>0</v>
      </c>
      <c r="O314" s="41"/>
      <c r="P314" s="42" t="str">
        <f t="shared" si="85"/>
        <v/>
      </c>
      <c r="Q314" s="43" t="str">
        <f t="shared" si="86"/>
        <v/>
      </c>
      <c r="R314" s="44" t="e">
        <f t="shared" si="87"/>
        <v>#VALUE!</v>
      </c>
      <c r="S314" s="45" t="e">
        <f t="shared" si="80"/>
        <v>#VALUE!</v>
      </c>
      <c r="T314" s="44" t="str">
        <f t="shared" si="88"/>
        <v/>
      </c>
      <c r="U314" s="46"/>
      <c r="V314" s="47"/>
      <c r="W314" s="48" t="e">
        <f t="shared" si="89"/>
        <v>#VALUE!</v>
      </c>
      <c r="X314" s="49"/>
      <c r="Y314" s="44" t="e">
        <f>INDEX(VISITORS[INSECT ORDER], MATCH(X314,VISITORS[NAME USED],0))</f>
        <v>#N/A</v>
      </c>
      <c r="Z314" s="44" t="e">
        <f t="shared" si="90"/>
        <v>#N/A</v>
      </c>
      <c r="AA314" s="50" t="e">
        <f>IF(SUM(#REF!,#REF!,#REF!,#REF!,#REF!,#REF!)=S314,,"")</f>
        <v>#REF!</v>
      </c>
      <c r="AB314" s="51" t="str">
        <f t="shared" si="91"/>
        <v/>
      </c>
      <c r="AC314" s="51"/>
      <c r="AD314" s="51"/>
      <c r="AE314" s="51"/>
      <c r="AF314" s="51"/>
      <c r="AG314" s="51"/>
      <c r="AH314" s="51"/>
      <c r="AI314" s="52"/>
      <c r="AJ314" s="52"/>
      <c r="AK314" s="52"/>
      <c r="AL314" s="53"/>
      <c r="AM314" s="54"/>
      <c r="AN314" s="55" t="str">
        <f>IF(P314=1,0,"")</f>
        <v/>
      </c>
      <c r="AO314" s="56" t="str">
        <f>IF(AN314=1,AB314,"")</f>
        <v/>
      </c>
      <c r="AP314" s="55" t="str">
        <f>IF(P314=1,0,"")</f>
        <v/>
      </c>
      <c r="AQ314" s="56" t="str">
        <f>IF(AP314=1,AB314,"")</f>
        <v/>
      </c>
    </row>
    <row r="315" spans="1:43" s="3" customFormat="1" x14ac:dyDescent="0.25">
      <c r="A315" s="67">
        <f t="shared" si="81"/>
        <v>2022</v>
      </c>
      <c r="B315" s="67" t="str">
        <f t="shared" si="82"/>
        <v>May</v>
      </c>
      <c r="C315" s="68">
        <f t="shared" si="92"/>
        <v>22</v>
      </c>
      <c r="D315" s="69">
        <f t="shared" si="83"/>
        <v>14</v>
      </c>
      <c r="E315" s="70">
        <f t="shared" si="84"/>
        <v>7</v>
      </c>
      <c r="F315" s="74"/>
      <c r="G315" s="77"/>
      <c r="H315" s="63" t="e">
        <f t="shared" si="93"/>
        <v>#VALUE!</v>
      </c>
      <c r="I315" s="64">
        <f t="shared" si="97"/>
        <v>1</v>
      </c>
      <c r="J315" s="71" t="str">
        <f t="shared" si="97"/>
        <v xml:space="preserve">Tolpis </v>
      </c>
      <c r="K315" s="71" t="str">
        <f t="shared" si="97"/>
        <v>umbellata</v>
      </c>
      <c r="L315" s="72">
        <f t="shared" si="97"/>
        <v>1</v>
      </c>
      <c r="M315" s="72">
        <f t="shared" si="97"/>
        <v>0</v>
      </c>
      <c r="N315" s="66">
        <f t="shared" si="97"/>
        <v>0</v>
      </c>
      <c r="O315" s="41"/>
      <c r="P315" s="42" t="str">
        <f t="shared" si="85"/>
        <v/>
      </c>
      <c r="Q315" s="43" t="str">
        <f t="shared" si="86"/>
        <v/>
      </c>
      <c r="R315" s="44" t="e">
        <f t="shared" si="87"/>
        <v>#VALUE!</v>
      </c>
      <c r="S315" s="45" t="e">
        <f t="shared" si="80"/>
        <v>#VALUE!</v>
      </c>
      <c r="T315" s="44" t="str">
        <f t="shared" si="88"/>
        <v/>
      </c>
      <c r="U315" s="46"/>
      <c r="V315" s="47"/>
      <c r="W315" s="48" t="e">
        <f t="shared" si="89"/>
        <v>#VALUE!</v>
      </c>
      <c r="X315" s="49"/>
      <c r="Y315" s="44" t="e">
        <f>INDEX(VISITORS[INSECT ORDER], MATCH(X315,VISITORS[NAME USED],0))</f>
        <v>#N/A</v>
      </c>
      <c r="Z315" s="44" t="e">
        <f t="shared" si="90"/>
        <v>#N/A</v>
      </c>
      <c r="AA315" s="50" t="e">
        <f>IF(SUM(#REF!,#REF!,#REF!,#REF!,#REF!,#REF!)=S315,,"")</f>
        <v>#REF!</v>
      </c>
      <c r="AB315" s="51" t="str">
        <f t="shared" si="91"/>
        <v/>
      </c>
      <c r="AC315" s="51"/>
      <c r="AD315" s="51"/>
      <c r="AE315" s="51"/>
      <c r="AF315" s="51"/>
      <c r="AG315" s="51"/>
      <c r="AH315" s="51"/>
      <c r="AI315" s="52"/>
      <c r="AJ315" s="52"/>
      <c r="AK315" s="52"/>
      <c r="AL315" s="53"/>
      <c r="AM315" s="54"/>
      <c r="AN315" s="55" t="str">
        <f>IF(P315=1,0,"")</f>
        <v/>
      </c>
      <c r="AO315" s="56" t="str">
        <f>IF(AN315=1,AB315,"")</f>
        <v/>
      </c>
      <c r="AP315" s="55" t="str">
        <f>IF(P315=1,0,"")</f>
        <v/>
      </c>
      <c r="AQ315" s="56" t="str">
        <f>IF(AP315=1,AB315,"")</f>
        <v/>
      </c>
    </row>
    <row r="316" spans="1:43" s="3" customFormat="1" x14ac:dyDescent="0.25">
      <c r="A316" s="67">
        <f t="shared" si="81"/>
        <v>2022</v>
      </c>
      <c r="B316" s="67" t="str">
        <f t="shared" si="82"/>
        <v>May</v>
      </c>
      <c r="C316" s="68">
        <f t="shared" si="92"/>
        <v>22</v>
      </c>
      <c r="D316" s="69">
        <f t="shared" si="83"/>
        <v>14</v>
      </c>
      <c r="E316" s="70">
        <f t="shared" si="84"/>
        <v>8</v>
      </c>
      <c r="F316" s="74"/>
      <c r="G316" s="77"/>
      <c r="H316" s="63" t="e">
        <f t="shared" si="93"/>
        <v>#VALUE!</v>
      </c>
      <c r="I316" s="64">
        <f t="shared" si="97"/>
        <v>1</v>
      </c>
      <c r="J316" s="71" t="str">
        <f t="shared" si="97"/>
        <v xml:space="preserve">Tolpis </v>
      </c>
      <c r="K316" s="71" t="str">
        <f t="shared" si="97"/>
        <v>umbellata</v>
      </c>
      <c r="L316" s="72">
        <f t="shared" si="97"/>
        <v>1</v>
      </c>
      <c r="M316" s="72">
        <f t="shared" si="97"/>
        <v>0</v>
      </c>
      <c r="N316" s="66">
        <f t="shared" si="97"/>
        <v>0</v>
      </c>
      <c r="O316" s="41"/>
      <c r="P316" s="42" t="str">
        <f t="shared" si="85"/>
        <v/>
      </c>
      <c r="Q316" s="43" t="str">
        <f t="shared" si="86"/>
        <v/>
      </c>
      <c r="R316" s="44" t="e">
        <f t="shared" si="87"/>
        <v>#VALUE!</v>
      </c>
      <c r="S316" s="45" t="e">
        <f t="shared" si="80"/>
        <v>#VALUE!</v>
      </c>
      <c r="T316" s="44" t="str">
        <f t="shared" si="88"/>
        <v/>
      </c>
      <c r="U316" s="46"/>
      <c r="V316" s="47"/>
      <c r="W316" s="48" t="e">
        <f t="shared" si="89"/>
        <v>#VALUE!</v>
      </c>
      <c r="X316" s="49"/>
      <c r="Y316" s="44" t="e">
        <f>INDEX(VISITORS[INSECT ORDER], MATCH(X316,VISITORS[NAME USED],0))</f>
        <v>#N/A</v>
      </c>
      <c r="Z316" s="44" t="e">
        <f t="shared" si="90"/>
        <v>#N/A</v>
      </c>
      <c r="AA316" s="50" t="e">
        <f>IF(SUM(#REF!,#REF!,#REF!,#REF!,#REF!,#REF!)=S316,,"")</f>
        <v>#REF!</v>
      </c>
      <c r="AB316" s="51" t="str">
        <f t="shared" si="91"/>
        <v/>
      </c>
      <c r="AC316" s="51"/>
      <c r="AD316" s="51"/>
      <c r="AE316" s="51"/>
      <c r="AF316" s="51"/>
      <c r="AG316" s="51"/>
      <c r="AH316" s="51"/>
      <c r="AI316" s="52"/>
      <c r="AJ316" s="52"/>
      <c r="AK316" s="52"/>
      <c r="AL316" s="53"/>
      <c r="AM316" s="54"/>
      <c r="AN316" s="55" t="str">
        <f>IF(P316=1,0,"")</f>
        <v/>
      </c>
      <c r="AO316" s="56" t="str">
        <f>IF(AN316=1,AB316,"")</f>
        <v/>
      </c>
      <c r="AP316" s="55" t="str">
        <f>IF(P316=1,0,"")</f>
        <v/>
      </c>
      <c r="AQ316" s="56" t="str">
        <f>IF(AP316=1,AB316,"")</f>
        <v/>
      </c>
    </row>
    <row r="317" spans="1:43" s="3" customFormat="1" x14ac:dyDescent="0.25">
      <c r="A317" s="67">
        <f t="shared" si="81"/>
        <v>2022</v>
      </c>
      <c r="B317" s="67" t="str">
        <f t="shared" si="82"/>
        <v>May</v>
      </c>
      <c r="C317" s="68">
        <f t="shared" si="92"/>
        <v>22</v>
      </c>
      <c r="D317" s="69">
        <f t="shared" si="83"/>
        <v>14</v>
      </c>
      <c r="E317" s="70">
        <f t="shared" si="84"/>
        <v>9</v>
      </c>
      <c r="F317" s="74"/>
      <c r="G317" s="77"/>
      <c r="H317" s="63" t="e">
        <f t="shared" si="93"/>
        <v>#VALUE!</v>
      </c>
      <c r="I317" s="64">
        <f t="shared" si="97"/>
        <v>1</v>
      </c>
      <c r="J317" s="71" t="str">
        <f t="shared" si="97"/>
        <v xml:space="preserve">Tolpis </v>
      </c>
      <c r="K317" s="71" t="str">
        <f t="shared" si="97"/>
        <v>umbellata</v>
      </c>
      <c r="L317" s="72">
        <f t="shared" si="97"/>
        <v>1</v>
      </c>
      <c r="M317" s="72">
        <f t="shared" si="97"/>
        <v>0</v>
      </c>
      <c r="N317" s="66">
        <f t="shared" si="97"/>
        <v>0</v>
      </c>
      <c r="O317" s="41"/>
      <c r="P317" s="42" t="str">
        <f t="shared" si="85"/>
        <v/>
      </c>
      <c r="Q317" s="43" t="str">
        <f t="shared" si="86"/>
        <v/>
      </c>
      <c r="R317" s="44" t="e">
        <f t="shared" si="87"/>
        <v>#VALUE!</v>
      </c>
      <c r="S317" s="45" t="e">
        <f t="shared" si="80"/>
        <v>#VALUE!</v>
      </c>
      <c r="T317" s="44" t="str">
        <f t="shared" si="88"/>
        <v/>
      </c>
      <c r="U317" s="46"/>
      <c r="V317" s="47"/>
      <c r="W317" s="48" t="e">
        <f t="shared" si="89"/>
        <v>#VALUE!</v>
      </c>
      <c r="X317" s="49"/>
      <c r="Y317" s="44" t="e">
        <f>INDEX(VISITORS[INSECT ORDER], MATCH(X317,VISITORS[NAME USED],0))</f>
        <v>#N/A</v>
      </c>
      <c r="Z317" s="44" t="e">
        <f t="shared" si="90"/>
        <v>#N/A</v>
      </c>
      <c r="AA317" s="50" t="e">
        <f>IF(SUM(#REF!,#REF!,#REF!,#REF!,#REF!,#REF!)=S317,,"")</f>
        <v>#REF!</v>
      </c>
      <c r="AB317" s="51" t="str">
        <f t="shared" si="91"/>
        <v/>
      </c>
      <c r="AC317" s="51"/>
      <c r="AD317" s="51"/>
      <c r="AE317" s="51"/>
      <c r="AF317" s="51"/>
      <c r="AG317" s="51"/>
      <c r="AH317" s="51"/>
      <c r="AI317" s="52"/>
      <c r="AJ317" s="52"/>
      <c r="AK317" s="52"/>
      <c r="AL317" s="53"/>
      <c r="AM317" s="54"/>
      <c r="AN317" s="55" t="str">
        <f>IF(P317=1,0,"")</f>
        <v/>
      </c>
      <c r="AO317" s="56" t="str">
        <f>IF(AN317=1,AB317,"")</f>
        <v/>
      </c>
      <c r="AP317" s="55" t="str">
        <f>IF(P317=1,0,"")</f>
        <v/>
      </c>
      <c r="AQ317" s="56" t="str">
        <f>IF(AP317=1,AB317,"")</f>
        <v/>
      </c>
    </row>
    <row r="318" spans="1:43" s="3" customFormat="1" x14ac:dyDescent="0.25">
      <c r="A318" s="67">
        <f t="shared" si="81"/>
        <v>2022</v>
      </c>
      <c r="B318" s="67" t="str">
        <f t="shared" si="82"/>
        <v>May</v>
      </c>
      <c r="C318" s="68">
        <f t="shared" si="92"/>
        <v>22</v>
      </c>
      <c r="D318" s="69">
        <f t="shared" si="83"/>
        <v>14</v>
      </c>
      <c r="E318" s="70">
        <f t="shared" si="84"/>
        <v>10</v>
      </c>
      <c r="F318" s="74"/>
      <c r="G318" s="77"/>
      <c r="H318" s="63" t="e">
        <f t="shared" si="93"/>
        <v>#VALUE!</v>
      </c>
      <c r="I318" s="64">
        <f t="shared" si="97"/>
        <v>1</v>
      </c>
      <c r="J318" s="71" t="str">
        <f t="shared" si="97"/>
        <v xml:space="preserve">Tolpis </v>
      </c>
      <c r="K318" s="71" t="str">
        <f t="shared" si="97"/>
        <v>umbellata</v>
      </c>
      <c r="L318" s="72">
        <f t="shared" si="97"/>
        <v>1</v>
      </c>
      <c r="M318" s="72">
        <f t="shared" si="97"/>
        <v>0</v>
      </c>
      <c r="N318" s="66">
        <f t="shared" si="97"/>
        <v>0</v>
      </c>
      <c r="O318" s="41"/>
      <c r="P318" s="42" t="str">
        <f t="shared" si="85"/>
        <v/>
      </c>
      <c r="Q318" s="43" t="str">
        <f t="shared" si="86"/>
        <v/>
      </c>
      <c r="R318" s="44" t="e">
        <f t="shared" si="87"/>
        <v>#VALUE!</v>
      </c>
      <c r="S318" s="45" t="e">
        <f t="shared" si="80"/>
        <v>#VALUE!</v>
      </c>
      <c r="T318" s="44" t="str">
        <f t="shared" si="88"/>
        <v/>
      </c>
      <c r="U318" s="46"/>
      <c r="V318" s="47"/>
      <c r="W318" s="48" t="e">
        <f t="shared" si="89"/>
        <v>#VALUE!</v>
      </c>
      <c r="X318" s="49"/>
      <c r="Y318" s="44" t="e">
        <f>INDEX(VISITORS[INSECT ORDER], MATCH(X318,VISITORS[NAME USED],0))</f>
        <v>#N/A</v>
      </c>
      <c r="Z318" s="44" t="e">
        <f t="shared" si="90"/>
        <v>#N/A</v>
      </c>
      <c r="AA318" s="50" t="e">
        <f>IF(SUM(#REF!,#REF!,#REF!,#REF!,#REF!,#REF!)=S318,,"")</f>
        <v>#REF!</v>
      </c>
      <c r="AB318" s="51" t="str">
        <f t="shared" si="91"/>
        <v/>
      </c>
      <c r="AC318" s="51"/>
      <c r="AD318" s="51"/>
      <c r="AE318" s="51"/>
      <c r="AF318" s="51"/>
      <c r="AG318" s="51"/>
      <c r="AH318" s="51"/>
      <c r="AI318" s="52"/>
      <c r="AJ318" s="52"/>
      <c r="AK318" s="52"/>
      <c r="AL318" s="53"/>
      <c r="AM318" s="54"/>
      <c r="AN318" s="55" t="str">
        <f>IF(P318=1,0,"")</f>
        <v/>
      </c>
      <c r="AO318" s="56" t="str">
        <f>IF(AN318=1,AB318,"")</f>
        <v/>
      </c>
      <c r="AP318" s="55" t="str">
        <f>IF(P318=1,0,"")</f>
        <v/>
      </c>
      <c r="AQ318" s="56" t="str">
        <f>IF(AP318=1,AB318,"")</f>
        <v/>
      </c>
    </row>
    <row r="319" spans="1:43" s="3" customFormat="1" x14ac:dyDescent="0.25">
      <c r="A319" s="67">
        <f t="shared" si="81"/>
        <v>2022</v>
      </c>
      <c r="B319" s="67" t="str">
        <f t="shared" si="82"/>
        <v>May</v>
      </c>
      <c r="C319" s="68">
        <f t="shared" si="92"/>
        <v>22</v>
      </c>
      <c r="D319" s="69">
        <f t="shared" si="83"/>
        <v>14</v>
      </c>
      <c r="E319" s="70">
        <f t="shared" si="84"/>
        <v>11</v>
      </c>
      <c r="F319" s="74"/>
      <c r="G319" s="77"/>
      <c r="H319" s="63" t="e">
        <f t="shared" si="93"/>
        <v>#VALUE!</v>
      </c>
      <c r="I319" s="64">
        <f t="shared" si="97"/>
        <v>1</v>
      </c>
      <c r="J319" s="71" t="str">
        <f t="shared" si="97"/>
        <v xml:space="preserve">Tolpis </v>
      </c>
      <c r="K319" s="71" t="str">
        <f t="shared" si="97"/>
        <v>umbellata</v>
      </c>
      <c r="L319" s="72">
        <f t="shared" si="97"/>
        <v>1</v>
      </c>
      <c r="M319" s="72">
        <f t="shared" si="97"/>
        <v>0</v>
      </c>
      <c r="N319" s="66">
        <f t="shared" si="97"/>
        <v>0</v>
      </c>
      <c r="O319" s="41"/>
      <c r="P319" s="42" t="str">
        <f t="shared" si="85"/>
        <v/>
      </c>
      <c r="Q319" s="43" t="str">
        <f t="shared" si="86"/>
        <v/>
      </c>
      <c r="R319" s="44" t="e">
        <f t="shared" si="87"/>
        <v>#VALUE!</v>
      </c>
      <c r="S319" s="45" t="e">
        <f t="shared" si="80"/>
        <v>#VALUE!</v>
      </c>
      <c r="T319" s="44" t="str">
        <f t="shared" si="88"/>
        <v/>
      </c>
      <c r="U319" s="46"/>
      <c r="V319" s="47"/>
      <c r="W319" s="48" t="e">
        <f t="shared" si="89"/>
        <v>#VALUE!</v>
      </c>
      <c r="X319" s="49"/>
      <c r="Y319" s="44" t="e">
        <f>INDEX(VISITORS[INSECT ORDER], MATCH(X319,VISITORS[NAME USED],0))</f>
        <v>#N/A</v>
      </c>
      <c r="Z319" s="44" t="e">
        <f t="shared" si="90"/>
        <v>#N/A</v>
      </c>
      <c r="AA319" s="50" t="e">
        <f>IF(SUM(#REF!,#REF!,#REF!,#REF!,#REF!,#REF!)=S319,,"")</f>
        <v>#REF!</v>
      </c>
      <c r="AB319" s="51" t="str">
        <f t="shared" si="91"/>
        <v/>
      </c>
      <c r="AC319" s="51"/>
      <c r="AD319" s="51"/>
      <c r="AE319" s="51"/>
      <c r="AF319" s="51"/>
      <c r="AG319" s="51"/>
      <c r="AH319" s="51"/>
      <c r="AI319" s="52"/>
      <c r="AJ319" s="52"/>
      <c r="AK319" s="52"/>
      <c r="AL319" s="53"/>
      <c r="AM319" s="54"/>
      <c r="AN319" s="55" t="str">
        <f>IF(P319=1,0,"")</f>
        <v/>
      </c>
      <c r="AO319" s="56" t="str">
        <f>IF(AN319=1,AB319,"")</f>
        <v/>
      </c>
      <c r="AP319" s="55" t="str">
        <f>IF(P319=1,0,"")</f>
        <v/>
      </c>
      <c r="AQ319" s="56" t="str">
        <f>IF(AP319=1,AB319,"")</f>
        <v/>
      </c>
    </row>
    <row r="320" spans="1:43" s="3" customFormat="1" x14ac:dyDescent="0.25">
      <c r="A320" s="67">
        <f t="shared" si="81"/>
        <v>2022</v>
      </c>
      <c r="B320" s="67" t="str">
        <f t="shared" si="82"/>
        <v>May</v>
      </c>
      <c r="C320" s="68">
        <f t="shared" si="92"/>
        <v>22</v>
      </c>
      <c r="D320" s="69">
        <f t="shared" si="83"/>
        <v>14</v>
      </c>
      <c r="E320" s="70">
        <f t="shared" si="84"/>
        <v>12</v>
      </c>
      <c r="F320" s="74"/>
      <c r="G320" s="77"/>
      <c r="H320" s="63" t="e">
        <f t="shared" si="93"/>
        <v>#VALUE!</v>
      </c>
      <c r="I320" s="64">
        <f t="shared" si="97"/>
        <v>1</v>
      </c>
      <c r="J320" s="71" t="str">
        <f t="shared" si="97"/>
        <v xml:space="preserve">Tolpis </v>
      </c>
      <c r="K320" s="71" t="str">
        <f t="shared" si="97"/>
        <v>umbellata</v>
      </c>
      <c r="L320" s="72">
        <f t="shared" si="97"/>
        <v>1</v>
      </c>
      <c r="M320" s="72">
        <f t="shared" si="97"/>
        <v>0</v>
      </c>
      <c r="N320" s="66">
        <f t="shared" si="97"/>
        <v>0</v>
      </c>
      <c r="O320" s="41"/>
      <c r="P320" s="42" t="str">
        <f t="shared" si="85"/>
        <v/>
      </c>
      <c r="Q320" s="43" t="str">
        <f t="shared" si="86"/>
        <v/>
      </c>
      <c r="R320" s="44" t="e">
        <f t="shared" si="87"/>
        <v>#VALUE!</v>
      </c>
      <c r="S320" s="45" t="e">
        <f t="shared" si="80"/>
        <v>#VALUE!</v>
      </c>
      <c r="T320" s="44" t="str">
        <f t="shared" si="88"/>
        <v/>
      </c>
      <c r="U320" s="46"/>
      <c r="V320" s="47"/>
      <c r="W320" s="48" t="e">
        <f t="shared" si="89"/>
        <v>#VALUE!</v>
      </c>
      <c r="X320" s="49"/>
      <c r="Y320" s="44" t="e">
        <f>INDEX(VISITORS[INSECT ORDER], MATCH(X320,VISITORS[NAME USED],0))</f>
        <v>#N/A</v>
      </c>
      <c r="Z320" s="44" t="e">
        <f t="shared" si="90"/>
        <v>#N/A</v>
      </c>
      <c r="AA320" s="50" t="e">
        <f>IF(SUM(#REF!,#REF!,#REF!,#REF!,#REF!,#REF!)=S320,,"")</f>
        <v>#REF!</v>
      </c>
      <c r="AB320" s="51" t="str">
        <f t="shared" si="91"/>
        <v/>
      </c>
      <c r="AC320" s="51"/>
      <c r="AD320" s="51"/>
      <c r="AE320" s="51"/>
      <c r="AF320" s="51"/>
      <c r="AG320" s="51"/>
      <c r="AH320" s="51"/>
      <c r="AI320" s="52"/>
      <c r="AJ320" s="52"/>
      <c r="AK320" s="52"/>
      <c r="AL320" s="53"/>
      <c r="AM320" s="54"/>
      <c r="AN320" s="55" t="str">
        <f>IF(P320=1,0,"")</f>
        <v/>
      </c>
      <c r="AO320" s="56" t="str">
        <f>IF(AN320=1,AB320,"")</f>
        <v/>
      </c>
      <c r="AP320" s="55" t="str">
        <f>IF(P320=1,0,"")</f>
        <v/>
      </c>
      <c r="AQ320" s="56" t="str">
        <f>IF(AP320=1,AB320,"")</f>
        <v/>
      </c>
    </row>
    <row r="321" spans="1:43" s="3" customFormat="1" x14ac:dyDescent="0.25">
      <c r="A321" s="67">
        <f t="shared" si="81"/>
        <v>2022</v>
      </c>
      <c r="B321" s="67" t="str">
        <f t="shared" si="82"/>
        <v>May</v>
      </c>
      <c r="C321" s="68">
        <f t="shared" si="92"/>
        <v>22</v>
      </c>
      <c r="D321" s="69">
        <f t="shared" si="83"/>
        <v>14</v>
      </c>
      <c r="E321" s="70">
        <f t="shared" si="84"/>
        <v>13</v>
      </c>
      <c r="F321" s="74"/>
      <c r="G321" s="77"/>
      <c r="H321" s="63" t="e">
        <f t="shared" si="93"/>
        <v>#VALUE!</v>
      </c>
      <c r="I321" s="64">
        <f t="shared" si="97"/>
        <v>1</v>
      </c>
      <c r="J321" s="71" t="str">
        <f t="shared" si="97"/>
        <v xml:space="preserve">Tolpis </v>
      </c>
      <c r="K321" s="71" t="str">
        <f t="shared" si="97"/>
        <v>umbellata</v>
      </c>
      <c r="L321" s="72">
        <f t="shared" si="97"/>
        <v>1</v>
      </c>
      <c r="M321" s="72">
        <f t="shared" si="97"/>
        <v>0</v>
      </c>
      <c r="N321" s="66">
        <f t="shared" si="97"/>
        <v>0</v>
      </c>
      <c r="O321" s="41"/>
      <c r="P321" s="42" t="str">
        <f t="shared" si="85"/>
        <v/>
      </c>
      <c r="Q321" s="43" t="str">
        <f t="shared" si="86"/>
        <v/>
      </c>
      <c r="R321" s="44" t="e">
        <f t="shared" si="87"/>
        <v>#VALUE!</v>
      </c>
      <c r="S321" s="45" t="e">
        <f t="shared" si="80"/>
        <v>#VALUE!</v>
      </c>
      <c r="T321" s="44" t="str">
        <f t="shared" si="88"/>
        <v/>
      </c>
      <c r="U321" s="46"/>
      <c r="V321" s="47"/>
      <c r="W321" s="48" t="e">
        <f t="shared" si="89"/>
        <v>#VALUE!</v>
      </c>
      <c r="X321" s="49"/>
      <c r="Y321" s="44" t="e">
        <f>INDEX(VISITORS[INSECT ORDER], MATCH(X321,VISITORS[NAME USED],0))</f>
        <v>#N/A</v>
      </c>
      <c r="Z321" s="44" t="e">
        <f t="shared" si="90"/>
        <v>#N/A</v>
      </c>
      <c r="AA321" s="50" t="e">
        <f>IF(SUM(#REF!,#REF!,#REF!,#REF!,#REF!,#REF!)=S321,,"")</f>
        <v>#REF!</v>
      </c>
      <c r="AB321" s="51" t="str">
        <f t="shared" si="91"/>
        <v/>
      </c>
      <c r="AC321" s="51"/>
      <c r="AD321" s="51"/>
      <c r="AE321" s="51"/>
      <c r="AF321" s="51"/>
      <c r="AG321" s="51"/>
      <c r="AH321" s="51"/>
      <c r="AI321" s="52"/>
      <c r="AJ321" s="52"/>
      <c r="AK321" s="52"/>
      <c r="AL321" s="53"/>
      <c r="AM321" s="54"/>
      <c r="AN321" s="55" t="str">
        <f>IF(P321=1,0,"")</f>
        <v/>
      </c>
      <c r="AO321" s="56" t="str">
        <f>IF(AN321=1,AB321,"")</f>
        <v/>
      </c>
      <c r="AP321" s="55" t="str">
        <f>IF(P321=1,0,"")</f>
        <v/>
      </c>
      <c r="AQ321" s="56" t="str">
        <f>IF(AP321=1,AB321,"")</f>
        <v/>
      </c>
    </row>
    <row r="322" spans="1:43" s="3" customFormat="1" x14ac:dyDescent="0.25">
      <c r="A322" s="67">
        <f t="shared" si="81"/>
        <v>2022</v>
      </c>
      <c r="B322" s="67" t="str">
        <f t="shared" si="82"/>
        <v>May</v>
      </c>
      <c r="C322" s="68">
        <f t="shared" si="92"/>
        <v>22</v>
      </c>
      <c r="D322" s="69">
        <f t="shared" si="83"/>
        <v>14</v>
      </c>
      <c r="E322" s="70">
        <f t="shared" si="84"/>
        <v>14</v>
      </c>
      <c r="F322" s="74"/>
      <c r="G322" s="77"/>
      <c r="H322" s="63" t="e">
        <f t="shared" si="93"/>
        <v>#VALUE!</v>
      </c>
      <c r="I322" s="64">
        <f t="shared" si="97"/>
        <v>1</v>
      </c>
      <c r="J322" s="71" t="str">
        <f t="shared" si="97"/>
        <v xml:space="preserve">Tolpis </v>
      </c>
      <c r="K322" s="71" t="str">
        <f t="shared" si="97"/>
        <v>umbellata</v>
      </c>
      <c r="L322" s="72">
        <f t="shared" si="97"/>
        <v>1</v>
      </c>
      <c r="M322" s="72">
        <f t="shared" si="97"/>
        <v>0</v>
      </c>
      <c r="N322" s="66">
        <f t="shared" si="97"/>
        <v>0</v>
      </c>
      <c r="O322" s="41"/>
      <c r="P322" s="42" t="str">
        <f t="shared" si="85"/>
        <v/>
      </c>
      <c r="Q322" s="43" t="str">
        <f t="shared" si="86"/>
        <v/>
      </c>
      <c r="R322" s="44" t="e">
        <f t="shared" si="87"/>
        <v>#VALUE!</v>
      </c>
      <c r="S322" s="45" t="e">
        <f t="shared" si="80"/>
        <v>#VALUE!</v>
      </c>
      <c r="T322" s="44" t="str">
        <f t="shared" si="88"/>
        <v/>
      </c>
      <c r="U322" s="46"/>
      <c r="V322" s="47"/>
      <c r="W322" s="48" t="e">
        <f t="shared" si="89"/>
        <v>#VALUE!</v>
      </c>
      <c r="X322" s="49"/>
      <c r="Y322" s="44" t="e">
        <f>INDEX(VISITORS[INSECT ORDER], MATCH(X322,VISITORS[NAME USED],0))</f>
        <v>#N/A</v>
      </c>
      <c r="Z322" s="44" t="e">
        <f t="shared" si="90"/>
        <v>#N/A</v>
      </c>
      <c r="AA322" s="50" t="e">
        <f>IF(SUM(#REF!,#REF!,#REF!,#REF!,#REF!,#REF!)=S322,,"")</f>
        <v>#REF!</v>
      </c>
      <c r="AB322" s="51" t="str">
        <f t="shared" si="91"/>
        <v/>
      </c>
      <c r="AC322" s="51"/>
      <c r="AD322" s="51"/>
      <c r="AE322" s="51"/>
      <c r="AF322" s="51"/>
      <c r="AG322" s="51"/>
      <c r="AH322" s="51"/>
      <c r="AI322" s="52"/>
      <c r="AJ322" s="52"/>
      <c r="AK322" s="52"/>
      <c r="AL322" s="53"/>
      <c r="AM322" s="54"/>
      <c r="AN322" s="55" t="str">
        <f>IF(P322=1,0,"")</f>
        <v/>
      </c>
      <c r="AO322" s="56" t="str">
        <f>IF(AN322=1,AB322,"")</f>
        <v/>
      </c>
      <c r="AP322" s="55" t="str">
        <f>IF(P322=1,0,"")</f>
        <v/>
      </c>
      <c r="AQ322" s="56" t="str">
        <f>IF(AP322=1,AB322,"")</f>
        <v/>
      </c>
    </row>
    <row r="323" spans="1:43" s="3" customFormat="1" x14ac:dyDescent="0.25">
      <c r="A323" s="67">
        <f t="shared" si="81"/>
        <v>2022</v>
      </c>
      <c r="B323" s="67" t="str">
        <f t="shared" si="82"/>
        <v>May</v>
      </c>
      <c r="C323" s="68">
        <f t="shared" si="92"/>
        <v>22</v>
      </c>
      <c r="D323" s="69">
        <f t="shared" si="83"/>
        <v>14</v>
      </c>
      <c r="E323" s="70">
        <f t="shared" si="84"/>
        <v>15</v>
      </c>
      <c r="F323" s="74"/>
      <c r="G323" s="77"/>
      <c r="H323" s="63" t="e">
        <f t="shared" si="93"/>
        <v>#VALUE!</v>
      </c>
      <c r="I323" s="64">
        <f t="shared" si="97"/>
        <v>1</v>
      </c>
      <c r="J323" s="71" t="str">
        <f t="shared" si="97"/>
        <v xml:space="preserve">Tolpis </v>
      </c>
      <c r="K323" s="71" t="str">
        <f t="shared" si="97"/>
        <v>umbellata</v>
      </c>
      <c r="L323" s="72">
        <f t="shared" si="97"/>
        <v>1</v>
      </c>
      <c r="M323" s="72">
        <f t="shared" si="97"/>
        <v>0</v>
      </c>
      <c r="N323" s="66">
        <f t="shared" si="97"/>
        <v>0</v>
      </c>
      <c r="O323" s="41"/>
      <c r="P323" s="42" t="str">
        <f t="shared" si="85"/>
        <v/>
      </c>
      <c r="Q323" s="43" t="str">
        <f t="shared" si="86"/>
        <v/>
      </c>
      <c r="R323" s="44" t="e">
        <f t="shared" si="87"/>
        <v>#VALUE!</v>
      </c>
      <c r="S323" s="45" t="e">
        <f t="shared" ref="S323:S386" si="98">IF(T323&lt;D323, (T323*3600+U323*60+V323)+((23*3600+59*60+60)-(D323*3600+E323*60+LEFT(F323,2))), (T323*3600+U323*60+V323)-(D323*3600+E323*60+LEFT(F323,2)))</f>
        <v>#VALUE!</v>
      </c>
      <c r="T323" s="44" t="str">
        <f t="shared" si="88"/>
        <v/>
      </c>
      <c r="U323" s="46"/>
      <c r="V323" s="47"/>
      <c r="W323" s="48" t="e">
        <f t="shared" si="89"/>
        <v>#VALUE!</v>
      </c>
      <c r="X323" s="49"/>
      <c r="Y323" s="44" t="e">
        <f>INDEX(VISITORS[INSECT ORDER], MATCH(X323,VISITORS[NAME USED],0))</f>
        <v>#N/A</v>
      </c>
      <c r="Z323" s="44" t="e">
        <f t="shared" si="90"/>
        <v>#N/A</v>
      </c>
      <c r="AA323" s="50" t="e">
        <f>IF(SUM(#REF!,#REF!,#REF!,#REF!,#REF!,#REF!)=S323,,"")</f>
        <v>#REF!</v>
      </c>
      <c r="AB323" s="51" t="str">
        <f t="shared" si="91"/>
        <v/>
      </c>
      <c r="AC323" s="51"/>
      <c r="AD323" s="51"/>
      <c r="AE323" s="51"/>
      <c r="AF323" s="51"/>
      <c r="AG323" s="51"/>
      <c r="AH323" s="51"/>
      <c r="AI323" s="52"/>
      <c r="AJ323" s="52"/>
      <c r="AK323" s="52"/>
      <c r="AL323" s="53"/>
      <c r="AM323" s="54"/>
      <c r="AN323" s="55" t="str">
        <f>IF(P323=1,0,"")</f>
        <v/>
      </c>
      <c r="AO323" s="56" t="str">
        <f>IF(AN323=1,AB323,"")</f>
        <v/>
      </c>
      <c r="AP323" s="55" t="str">
        <f>IF(P323=1,0,"")</f>
        <v/>
      </c>
      <c r="AQ323" s="56" t="str">
        <f>IF(AP323=1,AB323,"")</f>
        <v/>
      </c>
    </row>
    <row r="324" spans="1:43" s="3" customFormat="1" x14ac:dyDescent="0.25">
      <c r="A324" s="67">
        <f t="shared" ref="A324:A387" si="99">A323</f>
        <v>2022</v>
      </c>
      <c r="B324" s="67" t="str">
        <f t="shared" ref="B324:B387" si="100">IF(C323-C324&gt;0, TEXT(DATE(2016,(MONTH(DATEVALUE(B323&amp;"1"))+1),1),"mmm"), B323)</f>
        <v>May</v>
      </c>
      <c r="C324" s="68">
        <f t="shared" si="92"/>
        <v>22</v>
      </c>
      <c r="D324" s="69">
        <f t="shared" ref="D324:D387" si="101">IF(IF(E323=59,D323+1,D323)=24,0,IF(E323=59,D323+1,D323))</f>
        <v>14</v>
      </c>
      <c r="E324" s="70">
        <f t="shared" ref="E324:E387" si="102">IF(E323&lt;59,E323+1,0)</f>
        <v>16</v>
      </c>
      <c r="F324" s="74"/>
      <c r="G324" s="77"/>
      <c r="H324" s="63" t="e">
        <f t="shared" si="93"/>
        <v>#VALUE!</v>
      </c>
      <c r="I324" s="64">
        <f t="shared" si="97"/>
        <v>1</v>
      </c>
      <c r="J324" s="71" t="str">
        <f t="shared" si="97"/>
        <v xml:space="preserve">Tolpis </v>
      </c>
      <c r="K324" s="71" t="str">
        <f t="shared" si="97"/>
        <v>umbellata</v>
      </c>
      <c r="L324" s="72">
        <f t="shared" si="97"/>
        <v>1</v>
      </c>
      <c r="M324" s="72">
        <f t="shared" si="97"/>
        <v>0</v>
      </c>
      <c r="N324" s="66">
        <f t="shared" si="97"/>
        <v>0</v>
      </c>
      <c r="O324" s="41"/>
      <c r="P324" s="42" t="str">
        <f t="shared" ref="P324:P387" si="103">IF(F324="","",1)</f>
        <v/>
      </c>
      <c r="Q324" s="43" t="str">
        <f t="shared" ref="Q324:Q387" si="104">TEXT(IF(P324=1,CONCATENATE($D324,":",$E324,":",(LEFT($F324,2))),""),"hh:mm:ss")</f>
        <v/>
      </c>
      <c r="R324" s="44" t="e">
        <f t="shared" ref="R324:R387" si="105">TEXT(Q324-TIME(0,RIGHT($H324,2),$G$9)+(Q324&gt;TIME(0,RIGHT($H324,2),$G$9)),"mm:ss")</f>
        <v>#VALUE!</v>
      </c>
      <c r="S324" s="45" t="e">
        <f t="shared" si="98"/>
        <v>#VALUE!</v>
      </c>
      <c r="T324" s="44" t="str">
        <f t="shared" ref="T324:T387" si="106">TEXT(IF(P324=1,D324,""),"00")</f>
        <v/>
      </c>
      <c r="U324" s="46"/>
      <c r="V324" s="47"/>
      <c r="W324" s="48" t="e">
        <f t="shared" ref="W324:W387" si="107">IF(O324=0,TEXT(TIME(T324,U324,V324)-TIME(D324,E324,RIGHT(F324,2))+TIME(0,LEFT(R324,2),RIGHT(R324,2)),"mm:ss"),TEXT(TIME(T324,U324,V324)-TIME(D324,E324,RIGHT(F324,2))+TIME(0,LEFT(R324,2),RIGHT(R324,2))-TIME(0,($G$10*O324),0),"mm:ss"))</f>
        <v>#VALUE!</v>
      </c>
      <c r="X324" s="49"/>
      <c r="Y324" s="44" t="e">
        <f>INDEX(VISITORS[INSECT ORDER], MATCH(X324,VISITORS[NAME USED],0))</f>
        <v>#N/A</v>
      </c>
      <c r="Z324" s="44" t="e">
        <f t="shared" ref="Z324:Z387" si="108">IF(Y324&lt;&gt;0,"NA","")</f>
        <v>#N/A</v>
      </c>
      <c r="AA324" s="50" t="e">
        <f>IF(SUM(#REF!,#REF!,#REF!,#REF!,#REF!,#REF!)=S324,,"")</f>
        <v>#REF!</v>
      </c>
      <c r="AB324" s="51" t="str">
        <f t="shared" ref="AB324:AB387" si="109">IF(P324=1,1,"")</f>
        <v/>
      </c>
      <c r="AC324" s="51"/>
      <c r="AD324" s="51"/>
      <c r="AE324" s="51"/>
      <c r="AF324" s="51"/>
      <c r="AG324" s="51"/>
      <c r="AH324" s="51"/>
      <c r="AI324" s="52"/>
      <c r="AJ324" s="52"/>
      <c r="AK324" s="52"/>
      <c r="AL324" s="53"/>
      <c r="AM324" s="54"/>
      <c r="AN324" s="55" t="str">
        <f>IF(P324=1,0,"")</f>
        <v/>
      </c>
      <c r="AO324" s="56" t="str">
        <f>IF(AN324=1,AB324,"")</f>
        <v/>
      </c>
      <c r="AP324" s="55" t="str">
        <f>IF(P324=1,0,"")</f>
        <v/>
      </c>
      <c r="AQ324" s="56" t="str">
        <f>IF(AP324=1,AB324,"")</f>
        <v/>
      </c>
    </row>
    <row r="325" spans="1:43" s="3" customFormat="1" x14ac:dyDescent="0.25">
      <c r="A325" s="67">
        <f t="shared" si="99"/>
        <v>2022</v>
      </c>
      <c r="B325" s="67" t="str">
        <f t="shared" si="100"/>
        <v>May</v>
      </c>
      <c r="C325" s="68">
        <f t="shared" ref="C325:C388" si="110">IF(AND(D325=0, E325=0), IF(TEXT(C324,"dd")=TEXT(EOMONTH(DATE(A324,MONTH(DATEVALUE(B324&amp;"1")),C324),0), "dd"), 1, C324+1), C324)</f>
        <v>22</v>
      </c>
      <c r="D325" s="69">
        <f t="shared" si="101"/>
        <v>14</v>
      </c>
      <c r="E325" s="70">
        <f t="shared" si="102"/>
        <v>17</v>
      </c>
      <c r="F325" s="74"/>
      <c r="G325" s="77"/>
      <c r="H325" s="63" t="e">
        <f t="shared" ref="H325:H388" si="111">IF(AND(OR(E324=$G$3,E324=$G$4,E324=$G$5,E324=$G$6,E324=$G$7,E324=$G$8),E324&lt;&gt;RIGHT(H324,2)),CONCATENATE(LEFT(J325,3),LEFT(K325,3),L325,"_",A325,TEXT(MONTH(DATEVALUE(B325&amp;"1")),"00"),TEXT(C325,"00"),"_",TEXT(D325,"00"),"_",TEXT(E324,"00")),IF(AND(OR(E325=$G$3,E325=$G$4,E325=$G$5,E325=$G$6,E325=$G$7,E325=$G$8),OR(F325="",F325&gt;$G$9-1)),CONCATENATE(LEFT(J325,3),LEFT(K325,3),L325,"_",A325,TEXT(MONTH(DATEVALUE(B325&amp;"1")),"00"),TEXT(C325,"00"),"_",TEXT(D325,"00"),"_",TEXT(E325,"00")),H324))</f>
        <v>#VALUE!</v>
      </c>
      <c r="I325" s="64">
        <f t="shared" ref="I325:N340" si="112">I324</f>
        <v>1</v>
      </c>
      <c r="J325" s="71" t="str">
        <f t="shared" si="112"/>
        <v xml:space="preserve">Tolpis </v>
      </c>
      <c r="K325" s="71" t="str">
        <f t="shared" si="112"/>
        <v>umbellata</v>
      </c>
      <c r="L325" s="72">
        <f t="shared" si="112"/>
        <v>1</v>
      </c>
      <c r="M325" s="72">
        <f t="shared" si="112"/>
        <v>0</v>
      </c>
      <c r="N325" s="66">
        <f t="shared" si="112"/>
        <v>0</v>
      </c>
      <c r="O325" s="41"/>
      <c r="P325" s="42" t="str">
        <f t="shared" si="103"/>
        <v/>
      </c>
      <c r="Q325" s="43" t="str">
        <f t="shared" si="104"/>
        <v/>
      </c>
      <c r="R325" s="44" t="e">
        <f t="shared" si="105"/>
        <v>#VALUE!</v>
      </c>
      <c r="S325" s="45" t="e">
        <f t="shared" si="98"/>
        <v>#VALUE!</v>
      </c>
      <c r="T325" s="44" t="str">
        <f t="shared" si="106"/>
        <v/>
      </c>
      <c r="U325" s="46"/>
      <c r="V325" s="47"/>
      <c r="W325" s="48" t="e">
        <f t="shared" si="107"/>
        <v>#VALUE!</v>
      </c>
      <c r="X325" s="49"/>
      <c r="Y325" s="44" t="e">
        <f>INDEX(VISITORS[INSECT ORDER], MATCH(X325,VISITORS[NAME USED],0))</f>
        <v>#N/A</v>
      </c>
      <c r="Z325" s="44" t="e">
        <f t="shared" si="108"/>
        <v>#N/A</v>
      </c>
      <c r="AA325" s="50" t="e">
        <f>IF(SUM(#REF!,#REF!,#REF!,#REF!,#REF!,#REF!)=S325,,"")</f>
        <v>#REF!</v>
      </c>
      <c r="AB325" s="51" t="str">
        <f t="shared" si="109"/>
        <v/>
      </c>
      <c r="AC325" s="51"/>
      <c r="AD325" s="51"/>
      <c r="AE325" s="51"/>
      <c r="AF325" s="51"/>
      <c r="AG325" s="51"/>
      <c r="AH325" s="51"/>
      <c r="AI325" s="52"/>
      <c r="AJ325" s="52"/>
      <c r="AK325" s="52"/>
      <c r="AL325" s="53"/>
      <c r="AM325" s="54"/>
      <c r="AN325" s="55" t="str">
        <f>IF(P325=1,0,"")</f>
        <v/>
      </c>
      <c r="AO325" s="56" t="str">
        <f>IF(AN325=1,AB325,"")</f>
        <v/>
      </c>
      <c r="AP325" s="55" t="str">
        <f>IF(P325=1,0,"")</f>
        <v/>
      </c>
      <c r="AQ325" s="56" t="str">
        <f>IF(AP325=1,AB325,"")</f>
        <v/>
      </c>
    </row>
    <row r="326" spans="1:43" s="3" customFormat="1" x14ac:dyDescent="0.25">
      <c r="A326" s="67">
        <f t="shared" si="99"/>
        <v>2022</v>
      </c>
      <c r="B326" s="67" t="str">
        <f t="shared" si="100"/>
        <v>May</v>
      </c>
      <c r="C326" s="68">
        <f t="shared" si="110"/>
        <v>22</v>
      </c>
      <c r="D326" s="69">
        <f t="shared" si="101"/>
        <v>14</v>
      </c>
      <c r="E326" s="70">
        <f t="shared" si="102"/>
        <v>18</v>
      </c>
      <c r="F326" s="74"/>
      <c r="G326" s="77"/>
      <c r="H326" s="63" t="e">
        <f t="shared" si="111"/>
        <v>#VALUE!</v>
      </c>
      <c r="I326" s="64">
        <f t="shared" si="112"/>
        <v>1</v>
      </c>
      <c r="J326" s="71" t="str">
        <f t="shared" si="112"/>
        <v xml:space="preserve">Tolpis </v>
      </c>
      <c r="K326" s="71" t="str">
        <f t="shared" si="112"/>
        <v>umbellata</v>
      </c>
      <c r="L326" s="72">
        <f t="shared" si="112"/>
        <v>1</v>
      </c>
      <c r="M326" s="72">
        <f t="shared" si="112"/>
        <v>0</v>
      </c>
      <c r="N326" s="66">
        <f t="shared" si="112"/>
        <v>0</v>
      </c>
      <c r="O326" s="41"/>
      <c r="P326" s="42" t="str">
        <f t="shared" si="103"/>
        <v/>
      </c>
      <c r="Q326" s="43" t="str">
        <f t="shared" si="104"/>
        <v/>
      </c>
      <c r="R326" s="44" t="e">
        <f t="shared" si="105"/>
        <v>#VALUE!</v>
      </c>
      <c r="S326" s="45" t="e">
        <f t="shared" si="98"/>
        <v>#VALUE!</v>
      </c>
      <c r="T326" s="44" t="str">
        <f t="shared" si="106"/>
        <v/>
      </c>
      <c r="U326" s="46"/>
      <c r="V326" s="47"/>
      <c r="W326" s="48" t="e">
        <f t="shared" si="107"/>
        <v>#VALUE!</v>
      </c>
      <c r="X326" s="49"/>
      <c r="Y326" s="44" t="e">
        <f>INDEX(VISITORS[INSECT ORDER], MATCH(X326,VISITORS[NAME USED],0))</f>
        <v>#N/A</v>
      </c>
      <c r="Z326" s="44" t="e">
        <f t="shared" si="108"/>
        <v>#N/A</v>
      </c>
      <c r="AA326" s="50" t="e">
        <f>IF(SUM(#REF!,#REF!,#REF!,#REF!,#REF!,#REF!)=S326,,"")</f>
        <v>#REF!</v>
      </c>
      <c r="AB326" s="51" t="str">
        <f t="shared" si="109"/>
        <v/>
      </c>
      <c r="AC326" s="51"/>
      <c r="AD326" s="51"/>
      <c r="AE326" s="51"/>
      <c r="AF326" s="51"/>
      <c r="AG326" s="51"/>
      <c r="AH326" s="51"/>
      <c r="AI326" s="52"/>
      <c r="AJ326" s="52"/>
      <c r="AK326" s="52"/>
      <c r="AL326" s="53"/>
      <c r="AM326" s="54"/>
      <c r="AN326" s="55" t="str">
        <f>IF(P326=1,0,"")</f>
        <v/>
      </c>
      <c r="AO326" s="56" t="str">
        <f>IF(AN326=1,AB326,"")</f>
        <v/>
      </c>
      <c r="AP326" s="55" t="str">
        <f>IF(P326=1,0,"")</f>
        <v/>
      </c>
      <c r="AQ326" s="56" t="str">
        <f>IF(AP326=1,AB326,"")</f>
        <v/>
      </c>
    </row>
    <row r="327" spans="1:43" s="3" customFormat="1" x14ac:dyDescent="0.25">
      <c r="A327" s="67">
        <f t="shared" si="99"/>
        <v>2022</v>
      </c>
      <c r="B327" s="67" t="str">
        <f t="shared" si="100"/>
        <v>May</v>
      </c>
      <c r="C327" s="68">
        <f t="shared" si="110"/>
        <v>22</v>
      </c>
      <c r="D327" s="69">
        <f t="shared" si="101"/>
        <v>14</v>
      </c>
      <c r="E327" s="70">
        <f t="shared" si="102"/>
        <v>19</v>
      </c>
      <c r="F327" s="74"/>
      <c r="G327" s="77"/>
      <c r="H327" s="63" t="e">
        <f t="shared" si="111"/>
        <v>#VALUE!</v>
      </c>
      <c r="I327" s="64">
        <f t="shared" si="112"/>
        <v>1</v>
      </c>
      <c r="J327" s="71" t="str">
        <f t="shared" si="112"/>
        <v xml:space="preserve">Tolpis </v>
      </c>
      <c r="K327" s="71" t="str">
        <f t="shared" si="112"/>
        <v>umbellata</v>
      </c>
      <c r="L327" s="72">
        <f t="shared" si="112"/>
        <v>1</v>
      </c>
      <c r="M327" s="72">
        <f t="shared" si="112"/>
        <v>0</v>
      </c>
      <c r="N327" s="66">
        <f t="shared" si="112"/>
        <v>0</v>
      </c>
      <c r="O327" s="41"/>
      <c r="P327" s="42" t="str">
        <f t="shared" si="103"/>
        <v/>
      </c>
      <c r="Q327" s="43" t="str">
        <f t="shared" si="104"/>
        <v/>
      </c>
      <c r="R327" s="44" t="e">
        <f t="shared" si="105"/>
        <v>#VALUE!</v>
      </c>
      <c r="S327" s="45" t="e">
        <f t="shared" si="98"/>
        <v>#VALUE!</v>
      </c>
      <c r="T327" s="44" t="str">
        <f t="shared" si="106"/>
        <v/>
      </c>
      <c r="U327" s="46"/>
      <c r="V327" s="47"/>
      <c r="W327" s="48" t="e">
        <f t="shared" si="107"/>
        <v>#VALUE!</v>
      </c>
      <c r="X327" s="49"/>
      <c r="Y327" s="44" t="e">
        <f>INDEX(VISITORS[INSECT ORDER], MATCH(X327,VISITORS[NAME USED],0))</f>
        <v>#N/A</v>
      </c>
      <c r="Z327" s="44" t="e">
        <f t="shared" si="108"/>
        <v>#N/A</v>
      </c>
      <c r="AA327" s="50" t="e">
        <f>IF(SUM(#REF!,#REF!,#REF!,#REF!,#REF!,#REF!)=S327,,"")</f>
        <v>#REF!</v>
      </c>
      <c r="AB327" s="51" t="str">
        <f t="shared" si="109"/>
        <v/>
      </c>
      <c r="AC327" s="51"/>
      <c r="AD327" s="51"/>
      <c r="AE327" s="51"/>
      <c r="AF327" s="51"/>
      <c r="AG327" s="51"/>
      <c r="AH327" s="51"/>
      <c r="AI327" s="52"/>
      <c r="AJ327" s="52"/>
      <c r="AK327" s="52"/>
      <c r="AL327" s="53"/>
      <c r="AM327" s="54"/>
      <c r="AN327" s="55" t="str">
        <f>IF(P327=1,0,"")</f>
        <v/>
      </c>
      <c r="AO327" s="56" t="str">
        <f>IF(AN327=1,AB327,"")</f>
        <v/>
      </c>
      <c r="AP327" s="55" t="str">
        <f>IF(P327=1,0,"")</f>
        <v/>
      </c>
      <c r="AQ327" s="56" t="str">
        <f>IF(AP327=1,AB327,"")</f>
        <v/>
      </c>
    </row>
    <row r="328" spans="1:43" s="3" customFormat="1" x14ac:dyDescent="0.25">
      <c r="A328" s="67">
        <f t="shared" si="99"/>
        <v>2022</v>
      </c>
      <c r="B328" s="67" t="str">
        <f t="shared" si="100"/>
        <v>May</v>
      </c>
      <c r="C328" s="68">
        <f t="shared" si="110"/>
        <v>22</v>
      </c>
      <c r="D328" s="69">
        <f t="shared" si="101"/>
        <v>14</v>
      </c>
      <c r="E328" s="70">
        <f t="shared" si="102"/>
        <v>20</v>
      </c>
      <c r="F328" s="74"/>
      <c r="G328" s="77"/>
      <c r="H328" s="63" t="e">
        <f t="shared" si="111"/>
        <v>#VALUE!</v>
      </c>
      <c r="I328" s="64">
        <f t="shared" si="112"/>
        <v>1</v>
      </c>
      <c r="J328" s="71" t="str">
        <f t="shared" si="112"/>
        <v xml:space="preserve">Tolpis </v>
      </c>
      <c r="K328" s="71" t="str">
        <f t="shared" si="112"/>
        <v>umbellata</v>
      </c>
      <c r="L328" s="72">
        <f t="shared" si="112"/>
        <v>1</v>
      </c>
      <c r="M328" s="72">
        <f t="shared" si="112"/>
        <v>0</v>
      </c>
      <c r="N328" s="66">
        <f t="shared" si="112"/>
        <v>0</v>
      </c>
      <c r="O328" s="41"/>
      <c r="P328" s="42" t="str">
        <f t="shared" si="103"/>
        <v/>
      </c>
      <c r="Q328" s="43" t="str">
        <f t="shared" si="104"/>
        <v/>
      </c>
      <c r="R328" s="44" t="e">
        <f t="shared" si="105"/>
        <v>#VALUE!</v>
      </c>
      <c r="S328" s="45" t="e">
        <f t="shared" si="98"/>
        <v>#VALUE!</v>
      </c>
      <c r="T328" s="44" t="str">
        <f t="shared" si="106"/>
        <v/>
      </c>
      <c r="U328" s="46"/>
      <c r="V328" s="47"/>
      <c r="W328" s="48" t="e">
        <f t="shared" si="107"/>
        <v>#VALUE!</v>
      </c>
      <c r="X328" s="49"/>
      <c r="Y328" s="44" t="e">
        <f>INDEX(VISITORS[INSECT ORDER], MATCH(X328,VISITORS[NAME USED],0))</f>
        <v>#N/A</v>
      </c>
      <c r="Z328" s="44" t="e">
        <f t="shared" si="108"/>
        <v>#N/A</v>
      </c>
      <c r="AA328" s="50" t="e">
        <f>IF(SUM(#REF!,#REF!,#REF!,#REF!,#REF!,#REF!)=S328,,"")</f>
        <v>#REF!</v>
      </c>
      <c r="AB328" s="51" t="str">
        <f t="shared" si="109"/>
        <v/>
      </c>
      <c r="AC328" s="51"/>
      <c r="AD328" s="51"/>
      <c r="AE328" s="51"/>
      <c r="AF328" s="51"/>
      <c r="AG328" s="51"/>
      <c r="AH328" s="51"/>
      <c r="AI328" s="52"/>
      <c r="AJ328" s="52"/>
      <c r="AK328" s="52"/>
      <c r="AL328" s="53"/>
      <c r="AM328" s="54"/>
      <c r="AN328" s="55" t="str">
        <f>IF(P328=1,0,"")</f>
        <v/>
      </c>
      <c r="AO328" s="56" t="str">
        <f>IF(AN328=1,AB328,"")</f>
        <v/>
      </c>
      <c r="AP328" s="55" t="str">
        <f>IF(P328=1,0,"")</f>
        <v/>
      </c>
      <c r="AQ328" s="56" t="str">
        <f>IF(AP328=1,AB328,"")</f>
        <v/>
      </c>
    </row>
    <row r="329" spans="1:43" s="3" customFormat="1" x14ac:dyDescent="0.25">
      <c r="A329" s="67">
        <f t="shared" si="99"/>
        <v>2022</v>
      </c>
      <c r="B329" s="67" t="str">
        <f t="shared" si="100"/>
        <v>May</v>
      </c>
      <c r="C329" s="68">
        <f t="shared" si="110"/>
        <v>22</v>
      </c>
      <c r="D329" s="69">
        <f t="shared" si="101"/>
        <v>14</v>
      </c>
      <c r="E329" s="70">
        <f t="shared" si="102"/>
        <v>21</v>
      </c>
      <c r="F329" s="74"/>
      <c r="G329" s="77"/>
      <c r="H329" s="63" t="e">
        <f t="shared" si="111"/>
        <v>#VALUE!</v>
      </c>
      <c r="I329" s="64">
        <f t="shared" si="112"/>
        <v>1</v>
      </c>
      <c r="J329" s="71" t="str">
        <f t="shared" si="112"/>
        <v xml:space="preserve">Tolpis </v>
      </c>
      <c r="K329" s="71" t="str">
        <f t="shared" si="112"/>
        <v>umbellata</v>
      </c>
      <c r="L329" s="72">
        <f t="shared" si="112"/>
        <v>1</v>
      </c>
      <c r="M329" s="72">
        <f t="shared" si="112"/>
        <v>0</v>
      </c>
      <c r="N329" s="66">
        <f t="shared" si="112"/>
        <v>0</v>
      </c>
      <c r="O329" s="41"/>
      <c r="P329" s="42" t="str">
        <f t="shared" si="103"/>
        <v/>
      </c>
      <c r="Q329" s="43" t="str">
        <f t="shared" si="104"/>
        <v/>
      </c>
      <c r="R329" s="44" t="e">
        <f t="shared" si="105"/>
        <v>#VALUE!</v>
      </c>
      <c r="S329" s="45" t="e">
        <f t="shared" si="98"/>
        <v>#VALUE!</v>
      </c>
      <c r="T329" s="44" t="str">
        <f t="shared" si="106"/>
        <v/>
      </c>
      <c r="U329" s="46"/>
      <c r="V329" s="47"/>
      <c r="W329" s="48" t="e">
        <f t="shared" si="107"/>
        <v>#VALUE!</v>
      </c>
      <c r="X329" s="49"/>
      <c r="Y329" s="44" t="e">
        <f>INDEX(VISITORS[INSECT ORDER], MATCH(X329,VISITORS[NAME USED],0))</f>
        <v>#N/A</v>
      </c>
      <c r="Z329" s="44" t="e">
        <f t="shared" si="108"/>
        <v>#N/A</v>
      </c>
      <c r="AA329" s="50" t="e">
        <f>IF(SUM(#REF!,#REF!,#REF!,#REF!,#REF!,#REF!)=S329,,"")</f>
        <v>#REF!</v>
      </c>
      <c r="AB329" s="51" t="str">
        <f t="shared" si="109"/>
        <v/>
      </c>
      <c r="AC329" s="51"/>
      <c r="AD329" s="51"/>
      <c r="AE329" s="51"/>
      <c r="AF329" s="51"/>
      <c r="AG329" s="51"/>
      <c r="AH329" s="51"/>
      <c r="AI329" s="52"/>
      <c r="AJ329" s="52"/>
      <c r="AK329" s="52"/>
      <c r="AL329" s="53"/>
      <c r="AM329" s="54"/>
      <c r="AN329" s="55" t="str">
        <f>IF(P329=1,0,"")</f>
        <v/>
      </c>
      <c r="AO329" s="56" t="str">
        <f>IF(AN329=1,AB329,"")</f>
        <v/>
      </c>
      <c r="AP329" s="55" t="str">
        <f>IF(P329=1,0,"")</f>
        <v/>
      </c>
      <c r="AQ329" s="56" t="str">
        <f>IF(AP329=1,AB329,"")</f>
        <v/>
      </c>
    </row>
    <row r="330" spans="1:43" s="3" customFormat="1" x14ac:dyDescent="0.25">
      <c r="A330" s="67">
        <f t="shared" si="99"/>
        <v>2022</v>
      </c>
      <c r="B330" s="67" t="str">
        <f t="shared" si="100"/>
        <v>May</v>
      </c>
      <c r="C330" s="68">
        <f t="shared" si="110"/>
        <v>22</v>
      </c>
      <c r="D330" s="69">
        <f t="shared" si="101"/>
        <v>14</v>
      </c>
      <c r="E330" s="70">
        <f t="shared" si="102"/>
        <v>22</v>
      </c>
      <c r="F330" s="74"/>
      <c r="G330" s="77"/>
      <c r="H330" s="63" t="e">
        <f t="shared" si="111"/>
        <v>#VALUE!</v>
      </c>
      <c r="I330" s="64">
        <f t="shared" si="112"/>
        <v>1</v>
      </c>
      <c r="J330" s="71" t="str">
        <f t="shared" si="112"/>
        <v xml:space="preserve">Tolpis </v>
      </c>
      <c r="K330" s="71" t="str">
        <f t="shared" si="112"/>
        <v>umbellata</v>
      </c>
      <c r="L330" s="72">
        <f t="shared" si="112"/>
        <v>1</v>
      </c>
      <c r="M330" s="72">
        <f t="shared" si="112"/>
        <v>0</v>
      </c>
      <c r="N330" s="66">
        <f t="shared" si="112"/>
        <v>0</v>
      </c>
      <c r="O330" s="41"/>
      <c r="P330" s="42" t="str">
        <f t="shared" si="103"/>
        <v/>
      </c>
      <c r="Q330" s="43" t="str">
        <f t="shared" si="104"/>
        <v/>
      </c>
      <c r="R330" s="44" t="e">
        <f t="shared" si="105"/>
        <v>#VALUE!</v>
      </c>
      <c r="S330" s="45" t="e">
        <f t="shared" si="98"/>
        <v>#VALUE!</v>
      </c>
      <c r="T330" s="44" t="str">
        <f t="shared" si="106"/>
        <v/>
      </c>
      <c r="U330" s="46"/>
      <c r="V330" s="47"/>
      <c r="W330" s="48" t="e">
        <f t="shared" si="107"/>
        <v>#VALUE!</v>
      </c>
      <c r="X330" s="49"/>
      <c r="Y330" s="44" t="e">
        <f>INDEX(VISITORS[INSECT ORDER], MATCH(X330,VISITORS[NAME USED],0))</f>
        <v>#N/A</v>
      </c>
      <c r="Z330" s="44" t="e">
        <f t="shared" si="108"/>
        <v>#N/A</v>
      </c>
      <c r="AA330" s="50" t="e">
        <f>IF(SUM(#REF!,#REF!,#REF!,#REF!,#REF!,#REF!)=S330,,"")</f>
        <v>#REF!</v>
      </c>
      <c r="AB330" s="51" t="str">
        <f t="shared" si="109"/>
        <v/>
      </c>
      <c r="AC330" s="51"/>
      <c r="AD330" s="51"/>
      <c r="AE330" s="51"/>
      <c r="AF330" s="51"/>
      <c r="AG330" s="51"/>
      <c r="AH330" s="51"/>
      <c r="AI330" s="52"/>
      <c r="AJ330" s="52"/>
      <c r="AK330" s="52"/>
      <c r="AL330" s="53"/>
      <c r="AM330" s="54"/>
      <c r="AN330" s="55" t="str">
        <f>IF(P330=1,0,"")</f>
        <v/>
      </c>
      <c r="AO330" s="56" t="str">
        <f>IF(AN330=1,AB330,"")</f>
        <v/>
      </c>
      <c r="AP330" s="55" t="str">
        <f>IF(P330=1,0,"")</f>
        <v/>
      </c>
      <c r="AQ330" s="56" t="str">
        <f>IF(AP330=1,AB330,"")</f>
        <v/>
      </c>
    </row>
    <row r="331" spans="1:43" s="3" customFormat="1" x14ac:dyDescent="0.25">
      <c r="A331" s="67">
        <f t="shared" si="99"/>
        <v>2022</v>
      </c>
      <c r="B331" s="67" t="str">
        <f t="shared" si="100"/>
        <v>May</v>
      </c>
      <c r="C331" s="68">
        <f t="shared" si="110"/>
        <v>22</v>
      </c>
      <c r="D331" s="69">
        <f t="shared" si="101"/>
        <v>14</v>
      </c>
      <c r="E331" s="70">
        <f t="shared" si="102"/>
        <v>23</v>
      </c>
      <c r="F331" s="74"/>
      <c r="G331" s="77"/>
      <c r="H331" s="63" t="e">
        <f t="shared" si="111"/>
        <v>#VALUE!</v>
      </c>
      <c r="I331" s="64">
        <f t="shared" si="112"/>
        <v>1</v>
      </c>
      <c r="J331" s="71" t="str">
        <f t="shared" si="112"/>
        <v xml:space="preserve">Tolpis </v>
      </c>
      <c r="K331" s="71" t="str">
        <f t="shared" si="112"/>
        <v>umbellata</v>
      </c>
      <c r="L331" s="72">
        <f t="shared" si="112"/>
        <v>1</v>
      </c>
      <c r="M331" s="72">
        <f t="shared" si="112"/>
        <v>0</v>
      </c>
      <c r="N331" s="66">
        <f t="shared" si="112"/>
        <v>0</v>
      </c>
      <c r="O331" s="41"/>
      <c r="P331" s="42" t="str">
        <f t="shared" si="103"/>
        <v/>
      </c>
      <c r="Q331" s="43" t="str">
        <f t="shared" si="104"/>
        <v/>
      </c>
      <c r="R331" s="44" t="e">
        <f t="shared" si="105"/>
        <v>#VALUE!</v>
      </c>
      <c r="S331" s="45" t="e">
        <f t="shared" si="98"/>
        <v>#VALUE!</v>
      </c>
      <c r="T331" s="44" t="str">
        <f t="shared" si="106"/>
        <v/>
      </c>
      <c r="U331" s="46"/>
      <c r="V331" s="47"/>
      <c r="W331" s="48" t="e">
        <f t="shared" si="107"/>
        <v>#VALUE!</v>
      </c>
      <c r="X331" s="49"/>
      <c r="Y331" s="44" t="e">
        <f>INDEX(VISITORS[INSECT ORDER], MATCH(X331,VISITORS[NAME USED],0))</f>
        <v>#N/A</v>
      </c>
      <c r="Z331" s="44" t="e">
        <f t="shared" si="108"/>
        <v>#N/A</v>
      </c>
      <c r="AA331" s="50" t="e">
        <f>IF(SUM(#REF!,#REF!,#REF!,#REF!,#REF!,#REF!)=S331,,"")</f>
        <v>#REF!</v>
      </c>
      <c r="AB331" s="51" t="str">
        <f t="shared" si="109"/>
        <v/>
      </c>
      <c r="AC331" s="51"/>
      <c r="AD331" s="51"/>
      <c r="AE331" s="51"/>
      <c r="AF331" s="51"/>
      <c r="AG331" s="51"/>
      <c r="AH331" s="51"/>
      <c r="AI331" s="52"/>
      <c r="AJ331" s="52"/>
      <c r="AK331" s="52"/>
      <c r="AL331" s="53"/>
      <c r="AM331" s="54"/>
      <c r="AN331" s="55" t="str">
        <f>IF(P331=1,0,"")</f>
        <v/>
      </c>
      <c r="AO331" s="56" t="str">
        <f>IF(AN331=1,AB331,"")</f>
        <v/>
      </c>
      <c r="AP331" s="55" t="str">
        <f>IF(P331=1,0,"")</f>
        <v/>
      </c>
      <c r="AQ331" s="56" t="str">
        <f>IF(AP331=1,AB331,"")</f>
        <v/>
      </c>
    </row>
    <row r="332" spans="1:43" s="3" customFormat="1" x14ac:dyDescent="0.25">
      <c r="A332" s="67">
        <f t="shared" si="99"/>
        <v>2022</v>
      </c>
      <c r="B332" s="67" t="str">
        <f t="shared" si="100"/>
        <v>May</v>
      </c>
      <c r="C332" s="68">
        <f t="shared" si="110"/>
        <v>22</v>
      </c>
      <c r="D332" s="69">
        <f t="shared" si="101"/>
        <v>14</v>
      </c>
      <c r="E332" s="70">
        <f t="shared" si="102"/>
        <v>24</v>
      </c>
      <c r="F332" s="74"/>
      <c r="G332" s="77"/>
      <c r="H332" s="63" t="e">
        <f t="shared" si="111"/>
        <v>#VALUE!</v>
      </c>
      <c r="I332" s="64">
        <f t="shared" si="112"/>
        <v>1</v>
      </c>
      <c r="J332" s="71" t="str">
        <f t="shared" si="112"/>
        <v xml:space="preserve">Tolpis </v>
      </c>
      <c r="K332" s="71" t="str">
        <f t="shared" si="112"/>
        <v>umbellata</v>
      </c>
      <c r="L332" s="72">
        <f t="shared" si="112"/>
        <v>1</v>
      </c>
      <c r="M332" s="72">
        <f t="shared" si="112"/>
        <v>0</v>
      </c>
      <c r="N332" s="66">
        <f t="shared" si="112"/>
        <v>0</v>
      </c>
      <c r="O332" s="41"/>
      <c r="P332" s="42" t="str">
        <f t="shared" si="103"/>
        <v/>
      </c>
      <c r="Q332" s="43" t="str">
        <f t="shared" si="104"/>
        <v/>
      </c>
      <c r="R332" s="44" t="e">
        <f t="shared" si="105"/>
        <v>#VALUE!</v>
      </c>
      <c r="S332" s="45" t="e">
        <f t="shared" si="98"/>
        <v>#VALUE!</v>
      </c>
      <c r="T332" s="44" t="str">
        <f t="shared" si="106"/>
        <v/>
      </c>
      <c r="U332" s="46"/>
      <c r="V332" s="47"/>
      <c r="W332" s="48" t="e">
        <f t="shared" si="107"/>
        <v>#VALUE!</v>
      </c>
      <c r="X332" s="49"/>
      <c r="Y332" s="44" t="e">
        <f>INDEX(VISITORS[INSECT ORDER], MATCH(X332,VISITORS[NAME USED],0))</f>
        <v>#N/A</v>
      </c>
      <c r="Z332" s="44" t="e">
        <f t="shared" si="108"/>
        <v>#N/A</v>
      </c>
      <c r="AA332" s="50" t="e">
        <f>IF(SUM(#REF!,#REF!,#REF!,#REF!,#REF!,#REF!)=S332,,"")</f>
        <v>#REF!</v>
      </c>
      <c r="AB332" s="51" t="str">
        <f t="shared" si="109"/>
        <v/>
      </c>
      <c r="AC332" s="51"/>
      <c r="AD332" s="51"/>
      <c r="AE332" s="51"/>
      <c r="AF332" s="51"/>
      <c r="AG332" s="51"/>
      <c r="AH332" s="51"/>
      <c r="AI332" s="52"/>
      <c r="AJ332" s="52"/>
      <c r="AK332" s="52"/>
      <c r="AL332" s="53"/>
      <c r="AM332" s="54"/>
      <c r="AN332" s="55" t="str">
        <f>IF(P332=1,0,"")</f>
        <v/>
      </c>
      <c r="AO332" s="56" t="str">
        <f>IF(AN332=1,AB332,"")</f>
        <v/>
      </c>
      <c r="AP332" s="55" t="str">
        <f>IF(P332=1,0,"")</f>
        <v/>
      </c>
      <c r="AQ332" s="56" t="str">
        <f>IF(AP332=1,AB332,"")</f>
        <v/>
      </c>
    </row>
    <row r="333" spans="1:43" s="3" customFormat="1" x14ac:dyDescent="0.25">
      <c r="A333" s="67">
        <f t="shared" si="99"/>
        <v>2022</v>
      </c>
      <c r="B333" s="67" t="str">
        <f t="shared" si="100"/>
        <v>May</v>
      </c>
      <c r="C333" s="68">
        <f t="shared" si="110"/>
        <v>22</v>
      </c>
      <c r="D333" s="69">
        <f t="shared" si="101"/>
        <v>14</v>
      </c>
      <c r="E333" s="70">
        <f t="shared" si="102"/>
        <v>25</v>
      </c>
      <c r="F333" s="74"/>
      <c r="G333" s="77"/>
      <c r="H333" s="63" t="e">
        <f t="shared" si="111"/>
        <v>#VALUE!</v>
      </c>
      <c r="I333" s="64">
        <f t="shared" si="112"/>
        <v>1</v>
      </c>
      <c r="J333" s="71" t="str">
        <f t="shared" si="112"/>
        <v xml:space="preserve">Tolpis </v>
      </c>
      <c r="K333" s="71" t="str">
        <f t="shared" si="112"/>
        <v>umbellata</v>
      </c>
      <c r="L333" s="72">
        <f t="shared" si="112"/>
        <v>1</v>
      </c>
      <c r="M333" s="72">
        <f t="shared" si="112"/>
        <v>0</v>
      </c>
      <c r="N333" s="66">
        <f t="shared" si="112"/>
        <v>0</v>
      </c>
      <c r="O333" s="41"/>
      <c r="P333" s="42" t="str">
        <f t="shared" si="103"/>
        <v/>
      </c>
      <c r="Q333" s="43" t="str">
        <f t="shared" si="104"/>
        <v/>
      </c>
      <c r="R333" s="44" t="e">
        <f t="shared" si="105"/>
        <v>#VALUE!</v>
      </c>
      <c r="S333" s="45" t="e">
        <f t="shared" si="98"/>
        <v>#VALUE!</v>
      </c>
      <c r="T333" s="44" t="str">
        <f t="shared" si="106"/>
        <v/>
      </c>
      <c r="U333" s="46"/>
      <c r="V333" s="47"/>
      <c r="W333" s="48" t="e">
        <f t="shared" si="107"/>
        <v>#VALUE!</v>
      </c>
      <c r="X333" s="49"/>
      <c r="Y333" s="44" t="e">
        <f>INDEX(VISITORS[INSECT ORDER], MATCH(X333,VISITORS[NAME USED],0))</f>
        <v>#N/A</v>
      </c>
      <c r="Z333" s="44" t="e">
        <f t="shared" si="108"/>
        <v>#N/A</v>
      </c>
      <c r="AA333" s="50" t="e">
        <f>IF(SUM(#REF!,#REF!,#REF!,#REF!,#REF!,#REF!)=S333,,"")</f>
        <v>#REF!</v>
      </c>
      <c r="AB333" s="51" t="str">
        <f t="shared" si="109"/>
        <v/>
      </c>
      <c r="AC333" s="51"/>
      <c r="AD333" s="51"/>
      <c r="AE333" s="51"/>
      <c r="AF333" s="51"/>
      <c r="AG333" s="51"/>
      <c r="AH333" s="51"/>
      <c r="AI333" s="52"/>
      <c r="AJ333" s="52"/>
      <c r="AK333" s="52"/>
      <c r="AL333" s="53"/>
      <c r="AM333" s="54"/>
      <c r="AN333" s="55" t="str">
        <f>IF(P333=1,0,"")</f>
        <v/>
      </c>
      <c r="AO333" s="56" t="str">
        <f>IF(AN333=1,AB333,"")</f>
        <v/>
      </c>
      <c r="AP333" s="55" t="str">
        <f>IF(P333=1,0,"")</f>
        <v/>
      </c>
      <c r="AQ333" s="56" t="str">
        <f>IF(AP333=1,AB333,"")</f>
        <v/>
      </c>
    </row>
    <row r="334" spans="1:43" s="3" customFormat="1" x14ac:dyDescent="0.25">
      <c r="A334" s="67">
        <f t="shared" si="99"/>
        <v>2022</v>
      </c>
      <c r="B334" s="67" t="str">
        <f t="shared" si="100"/>
        <v>May</v>
      </c>
      <c r="C334" s="68">
        <f t="shared" si="110"/>
        <v>22</v>
      </c>
      <c r="D334" s="69">
        <f t="shared" si="101"/>
        <v>14</v>
      </c>
      <c r="E334" s="70">
        <f t="shared" si="102"/>
        <v>26</v>
      </c>
      <c r="F334" s="74"/>
      <c r="G334" s="77"/>
      <c r="H334" s="63" t="e">
        <f t="shared" si="111"/>
        <v>#VALUE!</v>
      </c>
      <c r="I334" s="64">
        <f t="shared" si="112"/>
        <v>1</v>
      </c>
      <c r="J334" s="71" t="str">
        <f t="shared" si="112"/>
        <v xml:space="preserve">Tolpis </v>
      </c>
      <c r="K334" s="71" t="str">
        <f t="shared" si="112"/>
        <v>umbellata</v>
      </c>
      <c r="L334" s="72">
        <f t="shared" si="112"/>
        <v>1</v>
      </c>
      <c r="M334" s="72">
        <f t="shared" si="112"/>
        <v>0</v>
      </c>
      <c r="N334" s="66">
        <f t="shared" si="112"/>
        <v>0</v>
      </c>
      <c r="O334" s="41"/>
      <c r="P334" s="42" t="str">
        <f t="shared" si="103"/>
        <v/>
      </c>
      <c r="Q334" s="43" t="str">
        <f t="shared" si="104"/>
        <v/>
      </c>
      <c r="R334" s="44" t="e">
        <f t="shared" si="105"/>
        <v>#VALUE!</v>
      </c>
      <c r="S334" s="45" t="e">
        <f t="shared" si="98"/>
        <v>#VALUE!</v>
      </c>
      <c r="T334" s="44" t="str">
        <f t="shared" si="106"/>
        <v/>
      </c>
      <c r="U334" s="46"/>
      <c r="V334" s="47"/>
      <c r="W334" s="48" t="e">
        <f t="shared" si="107"/>
        <v>#VALUE!</v>
      </c>
      <c r="X334" s="49"/>
      <c r="Y334" s="44" t="e">
        <f>INDEX(VISITORS[INSECT ORDER], MATCH(X334,VISITORS[NAME USED],0))</f>
        <v>#N/A</v>
      </c>
      <c r="Z334" s="44" t="e">
        <f t="shared" si="108"/>
        <v>#N/A</v>
      </c>
      <c r="AA334" s="50" t="e">
        <f>IF(SUM(#REF!,#REF!,#REF!,#REF!,#REF!,#REF!)=S334,,"")</f>
        <v>#REF!</v>
      </c>
      <c r="AB334" s="51" t="str">
        <f t="shared" si="109"/>
        <v/>
      </c>
      <c r="AC334" s="51"/>
      <c r="AD334" s="51"/>
      <c r="AE334" s="51"/>
      <c r="AF334" s="51"/>
      <c r="AG334" s="51"/>
      <c r="AH334" s="51"/>
      <c r="AI334" s="52"/>
      <c r="AJ334" s="52"/>
      <c r="AK334" s="52"/>
      <c r="AL334" s="53"/>
      <c r="AM334" s="54"/>
      <c r="AN334" s="55" t="str">
        <f>IF(P334=1,0,"")</f>
        <v/>
      </c>
      <c r="AO334" s="56" t="str">
        <f>IF(AN334=1,AB334,"")</f>
        <v/>
      </c>
      <c r="AP334" s="55" t="str">
        <f>IF(P334=1,0,"")</f>
        <v/>
      </c>
      <c r="AQ334" s="56" t="str">
        <f>IF(AP334=1,AB334,"")</f>
        <v/>
      </c>
    </row>
    <row r="335" spans="1:43" s="3" customFormat="1" x14ac:dyDescent="0.25">
      <c r="A335" s="67">
        <f t="shared" si="99"/>
        <v>2022</v>
      </c>
      <c r="B335" s="67" t="str">
        <f t="shared" si="100"/>
        <v>May</v>
      </c>
      <c r="C335" s="68">
        <f t="shared" si="110"/>
        <v>22</v>
      </c>
      <c r="D335" s="69">
        <f t="shared" si="101"/>
        <v>14</v>
      </c>
      <c r="E335" s="70">
        <f t="shared" si="102"/>
        <v>27</v>
      </c>
      <c r="F335" s="74"/>
      <c r="G335" s="77"/>
      <c r="H335" s="63" t="e">
        <f t="shared" si="111"/>
        <v>#VALUE!</v>
      </c>
      <c r="I335" s="64">
        <f t="shared" si="112"/>
        <v>1</v>
      </c>
      <c r="J335" s="71" t="str">
        <f t="shared" si="112"/>
        <v xml:space="preserve">Tolpis </v>
      </c>
      <c r="K335" s="71" t="str">
        <f t="shared" si="112"/>
        <v>umbellata</v>
      </c>
      <c r="L335" s="72">
        <f t="shared" si="112"/>
        <v>1</v>
      </c>
      <c r="M335" s="72">
        <f t="shared" si="112"/>
        <v>0</v>
      </c>
      <c r="N335" s="66">
        <f t="shared" si="112"/>
        <v>0</v>
      </c>
      <c r="O335" s="41"/>
      <c r="P335" s="42" t="str">
        <f t="shared" si="103"/>
        <v/>
      </c>
      <c r="Q335" s="43" t="str">
        <f t="shared" si="104"/>
        <v/>
      </c>
      <c r="R335" s="44" t="e">
        <f t="shared" si="105"/>
        <v>#VALUE!</v>
      </c>
      <c r="S335" s="45" t="e">
        <f t="shared" si="98"/>
        <v>#VALUE!</v>
      </c>
      <c r="T335" s="44" t="str">
        <f t="shared" si="106"/>
        <v/>
      </c>
      <c r="U335" s="46"/>
      <c r="V335" s="47"/>
      <c r="W335" s="48" t="e">
        <f t="shared" si="107"/>
        <v>#VALUE!</v>
      </c>
      <c r="X335" s="49"/>
      <c r="Y335" s="44" t="e">
        <f>INDEX(VISITORS[INSECT ORDER], MATCH(X335,VISITORS[NAME USED],0))</f>
        <v>#N/A</v>
      </c>
      <c r="Z335" s="44" t="e">
        <f t="shared" si="108"/>
        <v>#N/A</v>
      </c>
      <c r="AA335" s="50" t="e">
        <f>IF(SUM(#REF!,#REF!,#REF!,#REF!,#REF!,#REF!)=S335,,"")</f>
        <v>#REF!</v>
      </c>
      <c r="AB335" s="51" t="str">
        <f t="shared" si="109"/>
        <v/>
      </c>
      <c r="AC335" s="51"/>
      <c r="AD335" s="51"/>
      <c r="AE335" s="51"/>
      <c r="AF335" s="51"/>
      <c r="AG335" s="51"/>
      <c r="AH335" s="51"/>
      <c r="AI335" s="52"/>
      <c r="AJ335" s="52"/>
      <c r="AK335" s="52"/>
      <c r="AL335" s="53"/>
      <c r="AM335" s="54"/>
      <c r="AN335" s="55" t="str">
        <f>IF(P335=1,0,"")</f>
        <v/>
      </c>
      <c r="AO335" s="56" t="str">
        <f>IF(AN335=1,AB335,"")</f>
        <v/>
      </c>
      <c r="AP335" s="55" t="str">
        <f>IF(P335=1,0,"")</f>
        <v/>
      </c>
      <c r="AQ335" s="56" t="str">
        <f>IF(AP335=1,AB335,"")</f>
        <v/>
      </c>
    </row>
    <row r="336" spans="1:43" s="3" customFormat="1" x14ac:dyDescent="0.25">
      <c r="A336" s="67">
        <f t="shared" si="99"/>
        <v>2022</v>
      </c>
      <c r="B336" s="67" t="str">
        <f t="shared" si="100"/>
        <v>May</v>
      </c>
      <c r="C336" s="68">
        <f t="shared" si="110"/>
        <v>22</v>
      </c>
      <c r="D336" s="69">
        <f t="shared" si="101"/>
        <v>14</v>
      </c>
      <c r="E336" s="70">
        <f t="shared" si="102"/>
        <v>28</v>
      </c>
      <c r="F336" s="74"/>
      <c r="G336" s="77"/>
      <c r="H336" s="63" t="e">
        <f t="shared" si="111"/>
        <v>#VALUE!</v>
      </c>
      <c r="I336" s="64">
        <f t="shared" si="112"/>
        <v>1</v>
      </c>
      <c r="J336" s="71" t="str">
        <f t="shared" si="112"/>
        <v xml:space="preserve">Tolpis </v>
      </c>
      <c r="K336" s="71" t="str">
        <f t="shared" si="112"/>
        <v>umbellata</v>
      </c>
      <c r="L336" s="72">
        <f t="shared" si="112"/>
        <v>1</v>
      </c>
      <c r="M336" s="72">
        <f t="shared" si="112"/>
        <v>0</v>
      </c>
      <c r="N336" s="66">
        <f t="shared" si="112"/>
        <v>0</v>
      </c>
      <c r="O336" s="41"/>
      <c r="P336" s="42" t="str">
        <f t="shared" si="103"/>
        <v/>
      </c>
      <c r="Q336" s="43" t="str">
        <f t="shared" si="104"/>
        <v/>
      </c>
      <c r="R336" s="44" t="e">
        <f t="shared" si="105"/>
        <v>#VALUE!</v>
      </c>
      <c r="S336" s="45" t="e">
        <f t="shared" si="98"/>
        <v>#VALUE!</v>
      </c>
      <c r="T336" s="44" t="str">
        <f t="shared" si="106"/>
        <v/>
      </c>
      <c r="U336" s="46"/>
      <c r="V336" s="47"/>
      <c r="W336" s="48" t="e">
        <f t="shared" si="107"/>
        <v>#VALUE!</v>
      </c>
      <c r="X336" s="49"/>
      <c r="Y336" s="44" t="e">
        <f>INDEX(VISITORS[INSECT ORDER], MATCH(X336,VISITORS[NAME USED],0))</f>
        <v>#N/A</v>
      </c>
      <c r="Z336" s="44" t="e">
        <f t="shared" si="108"/>
        <v>#N/A</v>
      </c>
      <c r="AA336" s="50" t="e">
        <f>IF(SUM(#REF!,#REF!,#REF!,#REF!,#REF!,#REF!)=S336,,"")</f>
        <v>#REF!</v>
      </c>
      <c r="AB336" s="51" t="str">
        <f t="shared" si="109"/>
        <v/>
      </c>
      <c r="AC336" s="51"/>
      <c r="AD336" s="51"/>
      <c r="AE336" s="51"/>
      <c r="AF336" s="51"/>
      <c r="AG336" s="51"/>
      <c r="AH336" s="51"/>
      <c r="AI336" s="52"/>
      <c r="AJ336" s="52"/>
      <c r="AK336" s="52"/>
      <c r="AL336" s="53"/>
      <c r="AM336" s="54"/>
      <c r="AN336" s="55" t="str">
        <f>IF(P336=1,0,"")</f>
        <v/>
      </c>
      <c r="AO336" s="56" t="str">
        <f>IF(AN336=1,AB336,"")</f>
        <v/>
      </c>
      <c r="AP336" s="55" t="str">
        <f>IF(P336=1,0,"")</f>
        <v/>
      </c>
      <c r="AQ336" s="56" t="str">
        <f>IF(AP336=1,AB336,"")</f>
        <v/>
      </c>
    </row>
    <row r="337" spans="1:43" s="3" customFormat="1" x14ac:dyDescent="0.25">
      <c r="A337" s="67">
        <f t="shared" si="99"/>
        <v>2022</v>
      </c>
      <c r="B337" s="67" t="str">
        <f t="shared" si="100"/>
        <v>May</v>
      </c>
      <c r="C337" s="68">
        <f t="shared" si="110"/>
        <v>22</v>
      </c>
      <c r="D337" s="69">
        <f t="shared" si="101"/>
        <v>14</v>
      </c>
      <c r="E337" s="70">
        <f t="shared" si="102"/>
        <v>29</v>
      </c>
      <c r="F337" s="74"/>
      <c r="G337" s="77"/>
      <c r="H337" s="63" t="e">
        <f t="shared" si="111"/>
        <v>#VALUE!</v>
      </c>
      <c r="I337" s="64">
        <f t="shared" si="112"/>
        <v>1</v>
      </c>
      <c r="J337" s="71" t="str">
        <f t="shared" si="112"/>
        <v xml:space="preserve">Tolpis </v>
      </c>
      <c r="K337" s="71" t="str">
        <f t="shared" si="112"/>
        <v>umbellata</v>
      </c>
      <c r="L337" s="72">
        <f t="shared" si="112"/>
        <v>1</v>
      </c>
      <c r="M337" s="72">
        <f t="shared" si="112"/>
        <v>0</v>
      </c>
      <c r="N337" s="66">
        <f t="shared" si="112"/>
        <v>0</v>
      </c>
      <c r="O337" s="41"/>
      <c r="P337" s="42" t="str">
        <f t="shared" si="103"/>
        <v/>
      </c>
      <c r="Q337" s="43" t="str">
        <f t="shared" si="104"/>
        <v/>
      </c>
      <c r="R337" s="44" t="e">
        <f t="shared" si="105"/>
        <v>#VALUE!</v>
      </c>
      <c r="S337" s="45" t="e">
        <f t="shared" si="98"/>
        <v>#VALUE!</v>
      </c>
      <c r="T337" s="44" t="str">
        <f t="shared" si="106"/>
        <v/>
      </c>
      <c r="U337" s="46"/>
      <c r="V337" s="47"/>
      <c r="W337" s="48" t="e">
        <f t="shared" si="107"/>
        <v>#VALUE!</v>
      </c>
      <c r="X337" s="49"/>
      <c r="Y337" s="44" t="e">
        <f>INDEX(VISITORS[INSECT ORDER], MATCH(X337,VISITORS[NAME USED],0))</f>
        <v>#N/A</v>
      </c>
      <c r="Z337" s="44" t="e">
        <f t="shared" si="108"/>
        <v>#N/A</v>
      </c>
      <c r="AA337" s="50" t="e">
        <f>IF(SUM(#REF!,#REF!,#REF!,#REF!,#REF!,#REF!)=S337,,"")</f>
        <v>#REF!</v>
      </c>
      <c r="AB337" s="51" t="str">
        <f t="shared" si="109"/>
        <v/>
      </c>
      <c r="AC337" s="51"/>
      <c r="AD337" s="51"/>
      <c r="AE337" s="51"/>
      <c r="AF337" s="51"/>
      <c r="AG337" s="51"/>
      <c r="AH337" s="51"/>
      <c r="AI337" s="52"/>
      <c r="AJ337" s="52"/>
      <c r="AK337" s="52"/>
      <c r="AL337" s="53"/>
      <c r="AM337" s="54"/>
      <c r="AN337" s="55" t="str">
        <f>IF(P337=1,0,"")</f>
        <v/>
      </c>
      <c r="AO337" s="56" t="str">
        <f>IF(AN337=1,AB337,"")</f>
        <v/>
      </c>
      <c r="AP337" s="55" t="str">
        <f>IF(P337=1,0,"")</f>
        <v/>
      </c>
      <c r="AQ337" s="56" t="str">
        <f>IF(AP337=1,AB337,"")</f>
        <v/>
      </c>
    </row>
    <row r="338" spans="1:43" s="3" customFormat="1" x14ac:dyDescent="0.25">
      <c r="A338" s="67">
        <f t="shared" si="99"/>
        <v>2022</v>
      </c>
      <c r="B338" s="67" t="str">
        <f t="shared" si="100"/>
        <v>May</v>
      </c>
      <c r="C338" s="68">
        <f t="shared" si="110"/>
        <v>22</v>
      </c>
      <c r="D338" s="69">
        <f t="shared" si="101"/>
        <v>14</v>
      </c>
      <c r="E338" s="70">
        <f t="shared" si="102"/>
        <v>30</v>
      </c>
      <c r="F338" s="74"/>
      <c r="G338" s="77"/>
      <c r="H338" s="63" t="e">
        <f t="shared" si="111"/>
        <v>#VALUE!</v>
      </c>
      <c r="I338" s="64">
        <f t="shared" si="112"/>
        <v>1</v>
      </c>
      <c r="J338" s="71" t="str">
        <f t="shared" si="112"/>
        <v xml:space="preserve">Tolpis </v>
      </c>
      <c r="K338" s="71" t="str">
        <f t="shared" si="112"/>
        <v>umbellata</v>
      </c>
      <c r="L338" s="72">
        <f t="shared" si="112"/>
        <v>1</v>
      </c>
      <c r="M338" s="72">
        <f t="shared" si="112"/>
        <v>0</v>
      </c>
      <c r="N338" s="66">
        <f t="shared" si="112"/>
        <v>0</v>
      </c>
      <c r="O338" s="41"/>
      <c r="P338" s="42" t="str">
        <f t="shared" si="103"/>
        <v/>
      </c>
      <c r="Q338" s="43" t="str">
        <f t="shared" si="104"/>
        <v/>
      </c>
      <c r="R338" s="44" t="e">
        <f t="shared" si="105"/>
        <v>#VALUE!</v>
      </c>
      <c r="S338" s="45" t="e">
        <f t="shared" si="98"/>
        <v>#VALUE!</v>
      </c>
      <c r="T338" s="44" t="str">
        <f t="shared" si="106"/>
        <v/>
      </c>
      <c r="U338" s="46"/>
      <c r="V338" s="47"/>
      <c r="W338" s="48" t="e">
        <f t="shared" si="107"/>
        <v>#VALUE!</v>
      </c>
      <c r="X338" s="49"/>
      <c r="Y338" s="44" t="e">
        <f>INDEX(VISITORS[INSECT ORDER], MATCH(X338,VISITORS[NAME USED],0))</f>
        <v>#N/A</v>
      </c>
      <c r="Z338" s="44" t="e">
        <f t="shared" si="108"/>
        <v>#N/A</v>
      </c>
      <c r="AA338" s="50" t="e">
        <f>IF(SUM(#REF!,#REF!,#REF!,#REF!,#REF!,#REF!)=S338,,"")</f>
        <v>#REF!</v>
      </c>
      <c r="AB338" s="51" t="str">
        <f t="shared" si="109"/>
        <v/>
      </c>
      <c r="AC338" s="51"/>
      <c r="AD338" s="51"/>
      <c r="AE338" s="51"/>
      <c r="AF338" s="51"/>
      <c r="AG338" s="51"/>
      <c r="AH338" s="51"/>
      <c r="AI338" s="52"/>
      <c r="AJ338" s="52"/>
      <c r="AK338" s="52"/>
      <c r="AL338" s="53"/>
      <c r="AM338" s="54"/>
      <c r="AN338" s="55" t="str">
        <f>IF(P338=1,0,"")</f>
        <v/>
      </c>
      <c r="AO338" s="56" t="str">
        <f>IF(AN338=1,AB338,"")</f>
        <v/>
      </c>
      <c r="AP338" s="55" t="str">
        <f>IF(P338=1,0,"")</f>
        <v/>
      </c>
      <c r="AQ338" s="56" t="str">
        <f>IF(AP338=1,AB338,"")</f>
        <v/>
      </c>
    </row>
    <row r="339" spans="1:43" s="3" customFormat="1" x14ac:dyDescent="0.25">
      <c r="A339" s="67">
        <f t="shared" si="99"/>
        <v>2022</v>
      </c>
      <c r="B339" s="67" t="str">
        <f t="shared" si="100"/>
        <v>May</v>
      </c>
      <c r="C339" s="68">
        <f t="shared" si="110"/>
        <v>22</v>
      </c>
      <c r="D339" s="69">
        <f t="shared" si="101"/>
        <v>14</v>
      </c>
      <c r="E339" s="70">
        <f t="shared" si="102"/>
        <v>31</v>
      </c>
      <c r="F339" s="74"/>
      <c r="G339" s="77"/>
      <c r="H339" s="63" t="e">
        <f t="shared" si="111"/>
        <v>#VALUE!</v>
      </c>
      <c r="I339" s="64">
        <f t="shared" si="112"/>
        <v>1</v>
      </c>
      <c r="J339" s="71" t="str">
        <f t="shared" si="112"/>
        <v xml:space="preserve">Tolpis </v>
      </c>
      <c r="K339" s="71" t="str">
        <f t="shared" si="112"/>
        <v>umbellata</v>
      </c>
      <c r="L339" s="72">
        <f t="shared" si="112"/>
        <v>1</v>
      </c>
      <c r="M339" s="72">
        <f t="shared" si="112"/>
        <v>0</v>
      </c>
      <c r="N339" s="66">
        <f t="shared" si="112"/>
        <v>0</v>
      </c>
      <c r="O339" s="41"/>
      <c r="P339" s="42" t="str">
        <f t="shared" si="103"/>
        <v/>
      </c>
      <c r="Q339" s="43" t="str">
        <f t="shared" si="104"/>
        <v/>
      </c>
      <c r="R339" s="44" t="e">
        <f t="shared" si="105"/>
        <v>#VALUE!</v>
      </c>
      <c r="S339" s="45" t="e">
        <f t="shared" si="98"/>
        <v>#VALUE!</v>
      </c>
      <c r="T339" s="44" t="str">
        <f t="shared" si="106"/>
        <v/>
      </c>
      <c r="U339" s="46"/>
      <c r="V339" s="47"/>
      <c r="W339" s="48" t="e">
        <f t="shared" si="107"/>
        <v>#VALUE!</v>
      </c>
      <c r="X339" s="49"/>
      <c r="Y339" s="44" t="e">
        <f>INDEX(VISITORS[INSECT ORDER], MATCH(X339,VISITORS[NAME USED],0))</f>
        <v>#N/A</v>
      </c>
      <c r="Z339" s="44" t="e">
        <f t="shared" si="108"/>
        <v>#N/A</v>
      </c>
      <c r="AA339" s="50" t="e">
        <f>IF(SUM(#REF!,#REF!,#REF!,#REF!,#REF!,#REF!)=S339,,"")</f>
        <v>#REF!</v>
      </c>
      <c r="AB339" s="51" t="str">
        <f t="shared" si="109"/>
        <v/>
      </c>
      <c r="AC339" s="51"/>
      <c r="AD339" s="51"/>
      <c r="AE339" s="51"/>
      <c r="AF339" s="51"/>
      <c r="AG339" s="51"/>
      <c r="AH339" s="51"/>
      <c r="AI339" s="52"/>
      <c r="AJ339" s="52"/>
      <c r="AK339" s="52"/>
      <c r="AL339" s="53"/>
      <c r="AM339" s="54"/>
      <c r="AN339" s="55" t="str">
        <f>IF(P339=1,0,"")</f>
        <v/>
      </c>
      <c r="AO339" s="56" t="str">
        <f>IF(AN339=1,AB339,"")</f>
        <v/>
      </c>
      <c r="AP339" s="55" t="str">
        <f>IF(P339=1,0,"")</f>
        <v/>
      </c>
      <c r="AQ339" s="56" t="str">
        <f>IF(AP339=1,AB339,"")</f>
        <v/>
      </c>
    </row>
    <row r="340" spans="1:43" s="3" customFormat="1" x14ac:dyDescent="0.25">
      <c r="A340" s="67">
        <f t="shared" si="99"/>
        <v>2022</v>
      </c>
      <c r="B340" s="67" t="str">
        <f t="shared" si="100"/>
        <v>May</v>
      </c>
      <c r="C340" s="68">
        <f t="shared" si="110"/>
        <v>22</v>
      </c>
      <c r="D340" s="69">
        <f t="shared" si="101"/>
        <v>14</v>
      </c>
      <c r="E340" s="70">
        <f t="shared" si="102"/>
        <v>32</v>
      </c>
      <c r="F340" s="74"/>
      <c r="G340" s="77"/>
      <c r="H340" s="63" t="e">
        <f t="shared" si="111"/>
        <v>#VALUE!</v>
      </c>
      <c r="I340" s="64">
        <f t="shared" si="112"/>
        <v>1</v>
      </c>
      <c r="J340" s="71" t="str">
        <f t="shared" si="112"/>
        <v xml:space="preserve">Tolpis </v>
      </c>
      <c r="K340" s="71" t="str">
        <f t="shared" si="112"/>
        <v>umbellata</v>
      </c>
      <c r="L340" s="72">
        <f t="shared" si="112"/>
        <v>1</v>
      </c>
      <c r="M340" s="72">
        <f t="shared" si="112"/>
        <v>0</v>
      </c>
      <c r="N340" s="66">
        <f t="shared" si="112"/>
        <v>0</v>
      </c>
      <c r="O340" s="41"/>
      <c r="P340" s="42" t="str">
        <f t="shared" si="103"/>
        <v/>
      </c>
      <c r="Q340" s="43" t="str">
        <f t="shared" si="104"/>
        <v/>
      </c>
      <c r="R340" s="44" t="e">
        <f t="shared" si="105"/>
        <v>#VALUE!</v>
      </c>
      <c r="S340" s="45" t="e">
        <f t="shared" si="98"/>
        <v>#VALUE!</v>
      </c>
      <c r="T340" s="44" t="str">
        <f t="shared" si="106"/>
        <v/>
      </c>
      <c r="U340" s="46"/>
      <c r="V340" s="47"/>
      <c r="W340" s="48" t="e">
        <f t="shared" si="107"/>
        <v>#VALUE!</v>
      </c>
      <c r="X340" s="49"/>
      <c r="Y340" s="44" t="e">
        <f>INDEX(VISITORS[INSECT ORDER], MATCH(X340,VISITORS[NAME USED],0))</f>
        <v>#N/A</v>
      </c>
      <c r="Z340" s="44" t="e">
        <f t="shared" si="108"/>
        <v>#N/A</v>
      </c>
      <c r="AA340" s="50" t="e">
        <f>IF(SUM(#REF!,#REF!,#REF!,#REF!,#REF!,#REF!)=S340,,"")</f>
        <v>#REF!</v>
      </c>
      <c r="AB340" s="51" t="str">
        <f t="shared" si="109"/>
        <v/>
      </c>
      <c r="AC340" s="51"/>
      <c r="AD340" s="51"/>
      <c r="AE340" s="51"/>
      <c r="AF340" s="51"/>
      <c r="AG340" s="51"/>
      <c r="AH340" s="51"/>
      <c r="AI340" s="52"/>
      <c r="AJ340" s="52"/>
      <c r="AK340" s="52"/>
      <c r="AL340" s="53"/>
      <c r="AM340" s="54"/>
      <c r="AN340" s="55" t="str">
        <f>IF(P340=1,0,"")</f>
        <v/>
      </c>
      <c r="AO340" s="56" t="str">
        <f>IF(AN340=1,AB340,"")</f>
        <v/>
      </c>
      <c r="AP340" s="55" t="str">
        <f>IF(P340=1,0,"")</f>
        <v/>
      </c>
      <c r="AQ340" s="56" t="str">
        <f>IF(AP340=1,AB340,"")</f>
        <v/>
      </c>
    </row>
    <row r="341" spans="1:43" s="3" customFormat="1" x14ac:dyDescent="0.25">
      <c r="A341" s="67">
        <f t="shared" si="99"/>
        <v>2022</v>
      </c>
      <c r="B341" s="67" t="str">
        <f t="shared" si="100"/>
        <v>May</v>
      </c>
      <c r="C341" s="68">
        <f t="shared" si="110"/>
        <v>22</v>
      </c>
      <c r="D341" s="69">
        <f t="shared" si="101"/>
        <v>14</v>
      </c>
      <c r="E341" s="70">
        <f t="shared" si="102"/>
        <v>33</v>
      </c>
      <c r="F341" s="74"/>
      <c r="G341" s="77"/>
      <c r="H341" s="63" t="e">
        <f t="shared" si="111"/>
        <v>#VALUE!</v>
      </c>
      <c r="I341" s="64">
        <f t="shared" ref="I341:N356" si="113">I340</f>
        <v>1</v>
      </c>
      <c r="J341" s="71" t="str">
        <f t="shared" si="113"/>
        <v xml:space="preserve">Tolpis </v>
      </c>
      <c r="K341" s="71" t="str">
        <f t="shared" si="113"/>
        <v>umbellata</v>
      </c>
      <c r="L341" s="72">
        <f t="shared" si="113"/>
        <v>1</v>
      </c>
      <c r="M341" s="72">
        <f t="shared" si="113"/>
        <v>0</v>
      </c>
      <c r="N341" s="66">
        <f t="shared" si="113"/>
        <v>0</v>
      </c>
      <c r="O341" s="41"/>
      <c r="P341" s="42" t="str">
        <f t="shared" si="103"/>
        <v/>
      </c>
      <c r="Q341" s="43" t="str">
        <f t="shared" si="104"/>
        <v/>
      </c>
      <c r="R341" s="44" t="e">
        <f t="shared" si="105"/>
        <v>#VALUE!</v>
      </c>
      <c r="S341" s="45" t="e">
        <f t="shared" si="98"/>
        <v>#VALUE!</v>
      </c>
      <c r="T341" s="44" t="str">
        <f t="shared" si="106"/>
        <v/>
      </c>
      <c r="U341" s="46"/>
      <c r="V341" s="47"/>
      <c r="W341" s="48" t="e">
        <f t="shared" si="107"/>
        <v>#VALUE!</v>
      </c>
      <c r="X341" s="49"/>
      <c r="Y341" s="44" t="e">
        <f>INDEX(VISITORS[INSECT ORDER], MATCH(X341,VISITORS[NAME USED],0))</f>
        <v>#N/A</v>
      </c>
      <c r="Z341" s="44" t="e">
        <f t="shared" si="108"/>
        <v>#N/A</v>
      </c>
      <c r="AA341" s="50" t="e">
        <f>IF(SUM(#REF!,#REF!,#REF!,#REF!,#REF!,#REF!)=S341,,"")</f>
        <v>#REF!</v>
      </c>
      <c r="AB341" s="51" t="str">
        <f t="shared" si="109"/>
        <v/>
      </c>
      <c r="AC341" s="51"/>
      <c r="AD341" s="51"/>
      <c r="AE341" s="51"/>
      <c r="AF341" s="51"/>
      <c r="AG341" s="51"/>
      <c r="AH341" s="51"/>
      <c r="AI341" s="52"/>
      <c r="AJ341" s="52"/>
      <c r="AK341" s="52"/>
      <c r="AL341" s="53"/>
      <c r="AM341" s="54"/>
      <c r="AN341" s="55" t="str">
        <f>IF(P341=1,0,"")</f>
        <v/>
      </c>
      <c r="AO341" s="56" t="str">
        <f>IF(AN341=1,AB341,"")</f>
        <v/>
      </c>
      <c r="AP341" s="55" t="str">
        <f>IF(P341=1,0,"")</f>
        <v/>
      </c>
      <c r="AQ341" s="56" t="str">
        <f>IF(AP341=1,AB341,"")</f>
        <v/>
      </c>
    </row>
    <row r="342" spans="1:43" s="3" customFormat="1" x14ac:dyDescent="0.25">
      <c r="A342" s="67">
        <f t="shared" si="99"/>
        <v>2022</v>
      </c>
      <c r="B342" s="67" t="str">
        <f t="shared" si="100"/>
        <v>May</v>
      </c>
      <c r="C342" s="68">
        <f t="shared" si="110"/>
        <v>22</v>
      </c>
      <c r="D342" s="69">
        <f t="shared" si="101"/>
        <v>14</v>
      </c>
      <c r="E342" s="70">
        <f t="shared" si="102"/>
        <v>34</v>
      </c>
      <c r="F342" s="74"/>
      <c r="G342" s="77"/>
      <c r="H342" s="63" t="e">
        <f t="shared" si="111"/>
        <v>#VALUE!</v>
      </c>
      <c r="I342" s="64">
        <f t="shared" si="113"/>
        <v>1</v>
      </c>
      <c r="J342" s="71" t="str">
        <f t="shared" si="113"/>
        <v xml:space="preserve">Tolpis </v>
      </c>
      <c r="K342" s="71" t="str">
        <f t="shared" si="113"/>
        <v>umbellata</v>
      </c>
      <c r="L342" s="72">
        <f t="shared" si="113"/>
        <v>1</v>
      </c>
      <c r="M342" s="72">
        <f t="shared" si="113"/>
        <v>0</v>
      </c>
      <c r="N342" s="66">
        <f t="shared" si="113"/>
        <v>0</v>
      </c>
      <c r="O342" s="41"/>
      <c r="P342" s="42" t="str">
        <f t="shared" si="103"/>
        <v/>
      </c>
      <c r="Q342" s="43" t="str">
        <f t="shared" si="104"/>
        <v/>
      </c>
      <c r="R342" s="44" t="e">
        <f t="shared" si="105"/>
        <v>#VALUE!</v>
      </c>
      <c r="S342" s="45" t="e">
        <f t="shared" si="98"/>
        <v>#VALUE!</v>
      </c>
      <c r="T342" s="44" t="str">
        <f t="shared" si="106"/>
        <v/>
      </c>
      <c r="U342" s="46"/>
      <c r="V342" s="47"/>
      <c r="W342" s="48" t="e">
        <f t="shared" si="107"/>
        <v>#VALUE!</v>
      </c>
      <c r="X342" s="49"/>
      <c r="Y342" s="44" t="e">
        <f>INDEX(VISITORS[INSECT ORDER], MATCH(X342,VISITORS[NAME USED],0))</f>
        <v>#N/A</v>
      </c>
      <c r="Z342" s="44" t="e">
        <f t="shared" si="108"/>
        <v>#N/A</v>
      </c>
      <c r="AA342" s="50" t="e">
        <f>IF(SUM(#REF!,#REF!,#REF!,#REF!,#REF!,#REF!)=S342,,"")</f>
        <v>#REF!</v>
      </c>
      <c r="AB342" s="51" t="str">
        <f t="shared" si="109"/>
        <v/>
      </c>
      <c r="AC342" s="51"/>
      <c r="AD342" s="51"/>
      <c r="AE342" s="51"/>
      <c r="AF342" s="51"/>
      <c r="AG342" s="51"/>
      <c r="AH342" s="51"/>
      <c r="AI342" s="52"/>
      <c r="AJ342" s="52"/>
      <c r="AK342" s="52"/>
      <c r="AL342" s="53"/>
      <c r="AM342" s="54"/>
      <c r="AN342" s="55" t="str">
        <f>IF(P342=1,0,"")</f>
        <v/>
      </c>
      <c r="AO342" s="56" t="str">
        <f>IF(AN342=1,AB342,"")</f>
        <v/>
      </c>
      <c r="AP342" s="55" t="str">
        <f>IF(P342=1,0,"")</f>
        <v/>
      </c>
      <c r="AQ342" s="56" t="str">
        <f>IF(AP342=1,AB342,"")</f>
        <v/>
      </c>
    </row>
    <row r="343" spans="1:43" s="3" customFormat="1" x14ac:dyDescent="0.25">
      <c r="A343" s="67">
        <f t="shared" si="99"/>
        <v>2022</v>
      </c>
      <c r="B343" s="67" t="str">
        <f t="shared" si="100"/>
        <v>May</v>
      </c>
      <c r="C343" s="68">
        <f t="shared" si="110"/>
        <v>22</v>
      </c>
      <c r="D343" s="69">
        <f t="shared" si="101"/>
        <v>14</v>
      </c>
      <c r="E343" s="70">
        <f t="shared" si="102"/>
        <v>35</v>
      </c>
      <c r="F343" s="74"/>
      <c r="G343" s="77"/>
      <c r="H343" s="63" t="e">
        <f t="shared" si="111"/>
        <v>#VALUE!</v>
      </c>
      <c r="I343" s="64">
        <f t="shared" si="113"/>
        <v>1</v>
      </c>
      <c r="J343" s="71" t="str">
        <f t="shared" si="113"/>
        <v xml:space="preserve">Tolpis </v>
      </c>
      <c r="K343" s="71" t="str">
        <f t="shared" si="113"/>
        <v>umbellata</v>
      </c>
      <c r="L343" s="72">
        <f t="shared" si="113"/>
        <v>1</v>
      </c>
      <c r="M343" s="72">
        <f t="shared" si="113"/>
        <v>0</v>
      </c>
      <c r="N343" s="66">
        <f t="shared" si="113"/>
        <v>0</v>
      </c>
      <c r="O343" s="41"/>
      <c r="P343" s="42" t="str">
        <f t="shared" si="103"/>
        <v/>
      </c>
      <c r="Q343" s="43" t="str">
        <f t="shared" si="104"/>
        <v/>
      </c>
      <c r="R343" s="44" t="e">
        <f t="shared" si="105"/>
        <v>#VALUE!</v>
      </c>
      <c r="S343" s="45" t="e">
        <f t="shared" si="98"/>
        <v>#VALUE!</v>
      </c>
      <c r="T343" s="44" t="str">
        <f t="shared" si="106"/>
        <v/>
      </c>
      <c r="U343" s="46"/>
      <c r="V343" s="47"/>
      <c r="W343" s="48" t="e">
        <f t="shared" si="107"/>
        <v>#VALUE!</v>
      </c>
      <c r="X343" s="49"/>
      <c r="Y343" s="44" t="e">
        <f>INDEX(VISITORS[INSECT ORDER], MATCH(X343,VISITORS[NAME USED],0))</f>
        <v>#N/A</v>
      </c>
      <c r="Z343" s="44" t="e">
        <f t="shared" si="108"/>
        <v>#N/A</v>
      </c>
      <c r="AA343" s="50" t="e">
        <f>IF(SUM(#REF!,#REF!,#REF!,#REF!,#REF!,#REF!)=S343,,"")</f>
        <v>#REF!</v>
      </c>
      <c r="AB343" s="51" t="str">
        <f t="shared" si="109"/>
        <v/>
      </c>
      <c r="AC343" s="51"/>
      <c r="AD343" s="51"/>
      <c r="AE343" s="51"/>
      <c r="AF343" s="51"/>
      <c r="AG343" s="51"/>
      <c r="AH343" s="51"/>
      <c r="AI343" s="52"/>
      <c r="AJ343" s="52"/>
      <c r="AK343" s="52"/>
      <c r="AL343" s="53"/>
      <c r="AM343" s="54"/>
      <c r="AN343" s="55" t="str">
        <f>IF(P343=1,0,"")</f>
        <v/>
      </c>
      <c r="AO343" s="56" t="str">
        <f>IF(AN343=1,AB343,"")</f>
        <v/>
      </c>
      <c r="AP343" s="55" t="str">
        <f>IF(P343=1,0,"")</f>
        <v/>
      </c>
      <c r="AQ343" s="56" t="str">
        <f>IF(AP343=1,AB343,"")</f>
        <v/>
      </c>
    </row>
    <row r="344" spans="1:43" s="3" customFormat="1" x14ac:dyDescent="0.25">
      <c r="A344" s="67">
        <f t="shared" si="99"/>
        <v>2022</v>
      </c>
      <c r="B344" s="67" t="str">
        <f t="shared" si="100"/>
        <v>May</v>
      </c>
      <c r="C344" s="68">
        <f t="shared" si="110"/>
        <v>22</v>
      </c>
      <c r="D344" s="69">
        <f t="shared" si="101"/>
        <v>14</v>
      </c>
      <c r="E344" s="70">
        <f t="shared" si="102"/>
        <v>36</v>
      </c>
      <c r="F344" s="74"/>
      <c r="G344" s="77"/>
      <c r="H344" s="63" t="e">
        <f t="shared" si="111"/>
        <v>#VALUE!</v>
      </c>
      <c r="I344" s="64">
        <f t="shared" si="113"/>
        <v>1</v>
      </c>
      <c r="J344" s="71" t="str">
        <f t="shared" si="113"/>
        <v xml:space="preserve">Tolpis </v>
      </c>
      <c r="K344" s="71" t="str">
        <f t="shared" si="113"/>
        <v>umbellata</v>
      </c>
      <c r="L344" s="72">
        <f t="shared" si="113"/>
        <v>1</v>
      </c>
      <c r="M344" s="72">
        <f t="shared" si="113"/>
        <v>0</v>
      </c>
      <c r="N344" s="66">
        <f t="shared" si="113"/>
        <v>0</v>
      </c>
      <c r="O344" s="41"/>
      <c r="P344" s="42" t="str">
        <f t="shared" si="103"/>
        <v/>
      </c>
      <c r="Q344" s="43" t="str">
        <f t="shared" si="104"/>
        <v/>
      </c>
      <c r="R344" s="44" t="e">
        <f t="shared" si="105"/>
        <v>#VALUE!</v>
      </c>
      <c r="S344" s="45" t="e">
        <f t="shared" si="98"/>
        <v>#VALUE!</v>
      </c>
      <c r="T344" s="44" t="str">
        <f t="shared" si="106"/>
        <v/>
      </c>
      <c r="U344" s="46"/>
      <c r="V344" s="47"/>
      <c r="W344" s="48" t="e">
        <f t="shared" si="107"/>
        <v>#VALUE!</v>
      </c>
      <c r="X344" s="49"/>
      <c r="Y344" s="44" t="e">
        <f>INDEX(VISITORS[INSECT ORDER], MATCH(X344,VISITORS[NAME USED],0))</f>
        <v>#N/A</v>
      </c>
      <c r="Z344" s="44" t="e">
        <f t="shared" si="108"/>
        <v>#N/A</v>
      </c>
      <c r="AA344" s="50" t="e">
        <f>IF(SUM(#REF!,#REF!,#REF!,#REF!,#REF!,#REF!)=S344,,"")</f>
        <v>#REF!</v>
      </c>
      <c r="AB344" s="51" t="str">
        <f t="shared" si="109"/>
        <v/>
      </c>
      <c r="AC344" s="51"/>
      <c r="AD344" s="51"/>
      <c r="AE344" s="51"/>
      <c r="AF344" s="51"/>
      <c r="AG344" s="51"/>
      <c r="AH344" s="51"/>
      <c r="AI344" s="52"/>
      <c r="AJ344" s="52"/>
      <c r="AK344" s="52"/>
      <c r="AL344" s="53"/>
      <c r="AM344" s="54"/>
      <c r="AN344" s="55" t="str">
        <f>IF(P344=1,0,"")</f>
        <v/>
      </c>
      <c r="AO344" s="56" t="str">
        <f>IF(AN344=1,AB344,"")</f>
        <v/>
      </c>
      <c r="AP344" s="55" t="str">
        <f>IF(P344=1,0,"")</f>
        <v/>
      </c>
      <c r="AQ344" s="56" t="str">
        <f>IF(AP344=1,AB344,"")</f>
        <v/>
      </c>
    </row>
    <row r="345" spans="1:43" s="3" customFormat="1" x14ac:dyDescent="0.25">
      <c r="A345" s="67">
        <f t="shared" si="99"/>
        <v>2022</v>
      </c>
      <c r="B345" s="67" t="str">
        <f t="shared" si="100"/>
        <v>May</v>
      </c>
      <c r="C345" s="68">
        <f t="shared" si="110"/>
        <v>22</v>
      </c>
      <c r="D345" s="69">
        <f t="shared" si="101"/>
        <v>14</v>
      </c>
      <c r="E345" s="70">
        <f t="shared" si="102"/>
        <v>37</v>
      </c>
      <c r="F345" s="74"/>
      <c r="G345" s="77"/>
      <c r="H345" s="63" t="e">
        <f t="shared" si="111"/>
        <v>#VALUE!</v>
      </c>
      <c r="I345" s="64">
        <f t="shared" si="113"/>
        <v>1</v>
      </c>
      <c r="J345" s="71" t="str">
        <f t="shared" si="113"/>
        <v xml:space="preserve">Tolpis </v>
      </c>
      <c r="K345" s="71" t="str">
        <f t="shared" si="113"/>
        <v>umbellata</v>
      </c>
      <c r="L345" s="72">
        <f t="shared" si="113"/>
        <v>1</v>
      </c>
      <c r="M345" s="72">
        <f t="shared" si="113"/>
        <v>0</v>
      </c>
      <c r="N345" s="66">
        <f t="shared" si="113"/>
        <v>0</v>
      </c>
      <c r="O345" s="41"/>
      <c r="P345" s="42" t="str">
        <f t="shared" si="103"/>
        <v/>
      </c>
      <c r="Q345" s="43" t="str">
        <f t="shared" si="104"/>
        <v/>
      </c>
      <c r="R345" s="44" t="e">
        <f t="shared" si="105"/>
        <v>#VALUE!</v>
      </c>
      <c r="S345" s="45" t="e">
        <f t="shared" si="98"/>
        <v>#VALUE!</v>
      </c>
      <c r="T345" s="44" t="str">
        <f t="shared" si="106"/>
        <v/>
      </c>
      <c r="U345" s="46"/>
      <c r="V345" s="47"/>
      <c r="W345" s="48" t="e">
        <f t="shared" si="107"/>
        <v>#VALUE!</v>
      </c>
      <c r="X345" s="49"/>
      <c r="Y345" s="44" t="e">
        <f>INDEX(VISITORS[INSECT ORDER], MATCH(X345,VISITORS[NAME USED],0))</f>
        <v>#N/A</v>
      </c>
      <c r="Z345" s="44" t="e">
        <f t="shared" si="108"/>
        <v>#N/A</v>
      </c>
      <c r="AA345" s="50" t="e">
        <f>IF(SUM(#REF!,#REF!,#REF!,#REF!,#REF!,#REF!)=S345,,"")</f>
        <v>#REF!</v>
      </c>
      <c r="AB345" s="51" t="str">
        <f t="shared" si="109"/>
        <v/>
      </c>
      <c r="AC345" s="51"/>
      <c r="AD345" s="51"/>
      <c r="AE345" s="51"/>
      <c r="AF345" s="51"/>
      <c r="AG345" s="51"/>
      <c r="AH345" s="51"/>
      <c r="AI345" s="52"/>
      <c r="AJ345" s="52"/>
      <c r="AK345" s="52"/>
      <c r="AL345" s="53"/>
      <c r="AM345" s="54"/>
      <c r="AN345" s="55" t="str">
        <f>IF(P345=1,0,"")</f>
        <v/>
      </c>
      <c r="AO345" s="56" t="str">
        <f>IF(AN345=1,AB345,"")</f>
        <v/>
      </c>
      <c r="AP345" s="55" t="str">
        <f>IF(P345=1,0,"")</f>
        <v/>
      </c>
      <c r="AQ345" s="56" t="str">
        <f>IF(AP345=1,AB345,"")</f>
        <v/>
      </c>
    </row>
    <row r="346" spans="1:43" s="3" customFormat="1" x14ac:dyDescent="0.25">
      <c r="A346" s="67">
        <f t="shared" si="99"/>
        <v>2022</v>
      </c>
      <c r="B346" s="67" t="str">
        <f t="shared" si="100"/>
        <v>May</v>
      </c>
      <c r="C346" s="68">
        <f t="shared" si="110"/>
        <v>22</v>
      </c>
      <c r="D346" s="69">
        <f t="shared" si="101"/>
        <v>14</v>
      </c>
      <c r="E346" s="70">
        <f t="shared" si="102"/>
        <v>38</v>
      </c>
      <c r="F346" s="74"/>
      <c r="G346" s="77"/>
      <c r="H346" s="63" t="e">
        <f t="shared" si="111"/>
        <v>#VALUE!</v>
      </c>
      <c r="I346" s="64">
        <f t="shared" si="113"/>
        <v>1</v>
      </c>
      <c r="J346" s="71" t="str">
        <f t="shared" si="113"/>
        <v xml:space="preserve">Tolpis </v>
      </c>
      <c r="K346" s="71" t="str">
        <f t="shared" si="113"/>
        <v>umbellata</v>
      </c>
      <c r="L346" s="72">
        <f t="shared" si="113"/>
        <v>1</v>
      </c>
      <c r="M346" s="72">
        <f t="shared" si="113"/>
        <v>0</v>
      </c>
      <c r="N346" s="66">
        <f t="shared" si="113"/>
        <v>0</v>
      </c>
      <c r="O346" s="41"/>
      <c r="P346" s="42" t="str">
        <f t="shared" si="103"/>
        <v/>
      </c>
      <c r="Q346" s="43" t="str">
        <f t="shared" si="104"/>
        <v/>
      </c>
      <c r="R346" s="44" t="e">
        <f t="shared" si="105"/>
        <v>#VALUE!</v>
      </c>
      <c r="S346" s="45" t="e">
        <f t="shared" si="98"/>
        <v>#VALUE!</v>
      </c>
      <c r="T346" s="44" t="str">
        <f t="shared" si="106"/>
        <v/>
      </c>
      <c r="U346" s="46"/>
      <c r="V346" s="47"/>
      <c r="W346" s="48" t="e">
        <f t="shared" si="107"/>
        <v>#VALUE!</v>
      </c>
      <c r="X346" s="49"/>
      <c r="Y346" s="44" t="e">
        <f>INDEX(VISITORS[INSECT ORDER], MATCH(X346,VISITORS[NAME USED],0))</f>
        <v>#N/A</v>
      </c>
      <c r="Z346" s="44" t="e">
        <f t="shared" si="108"/>
        <v>#N/A</v>
      </c>
      <c r="AA346" s="50" t="e">
        <f>IF(SUM(#REF!,#REF!,#REF!,#REF!,#REF!,#REF!)=S346,,"")</f>
        <v>#REF!</v>
      </c>
      <c r="AB346" s="51" t="str">
        <f t="shared" si="109"/>
        <v/>
      </c>
      <c r="AC346" s="51"/>
      <c r="AD346" s="51"/>
      <c r="AE346" s="51"/>
      <c r="AF346" s="51"/>
      <c r="AG346" s="51"/>
      <c r="AH346" s="51"/>
      <c r="AI346" s="52"/>
      <c r="AJ346" s="52"/>
      <c r="AK346" s="52"/>
      <c r="AL346" s="53"/>
      <c r="AM346" s="54"/>
      <c r="AN346" s="55" t="str">
        <f>IF(P346=1,0,"")</f>
        <v/>
      </c>
      <c r="AO346" s="56" t="str">
        <f>IF(AN346=1,AB346,"")</f>
        <v/>
      </c>
      <c r="AP346" s="55" t="str">
        <f>IF(P346=1,0,"")</f>
        <v/>
      </c>
      <c r="AQ346" s="56" t="str">
        <f>IF(AP346=1,AB346,"")</f>
        <v/>
      </c>
    </row>
    <row r="347" spans="1:43" s="3" customFormat="1" x14ac:dyDescent="0.25">
      <c r="A347" s="67">
        <f t="shared" si="99"/>
        <v>2022</v>
      </c>
      <c r="B347" s="67" t="str">
        <f t="shared" si="100"/>
        <v>May</v>
      </c>
      <c r="C347" s="68">
        <f t="shared" si="110"/>
        <v>22</v>
      </c>
      <c r="D347" s="69">
        <f t="shared" si="101"/>
        <v>14</v>
      </c>
      <c r="E347" s="70">
        <f t="shared" si="102"/>
        <v>39</v>
      </c>
      <c r="F347" s="74"/>
      <c r="G347" s="77"/>
      <c r="H347" s="63" t="e">
        <f t="shared" si="111"/>
        <v>#VALUE!</v>
      </c>
      <c r="I347" s="64">
        <f t="shared" si="113"/>
        <v>1</v>
      </c>
      <c r="J347" s="71" t="str">
        <f t="shared" si="113"/>
        <v xml:space="preserve">Tolpis </v>
      </c>
      <c r="K347" s="71" t="str">
        <f t="shared" si="113"/>
        <v>umbellata</v>
      </c>
      <c r="L347" s="72">
        <f t="shared" si="113"/>
        <v>1</v>
      </c>
      <c r="M347" s="72">
        <f t="shared" si="113"/>
        <v>0</v>
      </c>
      <c r="N347" s="66">
        <f t="shared" si="113"/>
        <v>0</v>
      </c>
      <c r="O347" s="41"/>
      <c r="P347" s="42" t="str">
        <f t="shared" si="103"/>
        <v/>
      </c>
      <c r="Q347" s="43" t="str">
        <f t="shared" si="104"/>
        <v/>
      </c>
      <c r="R347" s="44" t="e">
        <f t="shared" si="105"/>
        <v>#VALUE!</v>
      </c>
      <c r="S347" s="45" t="e">
        <f t="shared" si="98"/>
        <v>#VALUE!</v>
      </c>
      <c r="T347" s="44" t="str">
        <f t="shared" si="106"/>
        <v/>
      </c>
      <c r="U347" s="46"/>
      <c r="V347" s="47"/>
      <c r="W347" s="48" t="e">
        <f t="shared" si="107"/>
        <v>#VALUE!</v>
      </c>
      <c r="X347" s="49"/>
      <c r="Y347" s="44" t="e">
        <f>INDEX(VISITORS[INSECT ORDER], MATCH(X347,VISITORS[NAME USED],0))</f>
        <v>#N/A</v>
      </c>
      <c r="Z347" s="44" t="e">
        <f t="shared" si="108"/>
        <v>#N/A</v>
      </c>
      <c r="AA347" s="50" t="e">
        <f>IF(SUM(#REF!,#REF!,#REF!,#REF!,#REF!,#REF!)=S347,,"")</f>
        <v>#REF!</v>
      </c>
      <c r="AB347" s="51" t="str">
        <f t="shared" si="109"/>
        <v/>
      </c>
      <c r="AC347" s="51"/>
      <c r="AD347" s="51"/>
      <c r="AE347" s="51"/>
      <c r="AF347" s="51"/>
      <c r="AG347" s="51"/>
      <c r="AH347" s="51"/>
      <c r="AI347" s="52"/>
      <c r="AJ347" s="52"/>
      <c r="AK347" s="52"/>
      <c r="AL347" s="53"/>
      <c r="AM347" s="54"/>
      <c r="AN347" s="55" t="str">
        <f>IF(P347=1,0,"")</f>
        <v/>
      </c>
      <c r="AO347" s="56" t="str">
        <f>IF(AN347=1,AB347,"")</f>
        <v/>
      </c>
      <c r="AP347" s="55" t="str">
        <f>IF(P347=1,0,"")</f>
        <v/>
      </c>
      <c r="AQ347" s="56" t="str">
        <f>IF(AP347=1,AB347,"")</f>
        <v/>
      </c>
    </row>
    <row r="348" spans="1:43" s="3" customFormat="1" x14ac:dyDescent="0.25">
      <c r="A348" s="67">
        <f t="shared" si="99"/>
        <v>2022</v>
      </c>
      <c r="B348" s="67" t="str">
        <f t="shared" si="100"/>
        <v>May</v>
      </c>
      <c r="C348" s="68">
        <f t="shared" si="110"/>
        <v>22</v>
      </c>
      <c r="D348" s="69">
        <f t="shared" si="101"/>
        <v>14</v>
      </c>
      <c r="E348" s="70">
        <f t="shared" si="102"/>
        <v>40</v>
      </c>
      <c r="F348" s="74"/>
      <c r="G348" s="77"/>
      <c r="H348" s="63" t="e">
        <f t="shared" si="111"/>
        <v>#VALUE!</v>
      </c>
      <c r="I348" s="64">
        <f t="shared" si="113"/>
        <v>1</v>
      </c>
      <c r="J348" s="71" t="str">
        <f t="shared" si="113"/>
        <v xml:space="preserve">Tolpis </v>
      </c>
      <c r="K348" s="71" t="str">
        <f t="shared" si="113"/>
        <v>umbellata</v>
      </c>
      <c r="L348" s="72">
        <f t="shared" si="113"/>
        <v>1</v>
      </c>
      <c r="M348" s="72">
        <f t="shared" si="113"/>
        <v>0</v>
      </c>
      <c r="N348" s="66">
        <f t="shared" si="113"/>
        <v>0</v>
      </c>
      <c r="O348" s="41"/>
      <c r="P348" s="42" t="str">
        <f t="shared" si="103"/>
        <v/>
      </c>
      <c r="Q348" s="43" t="str">
        <f t="shared" si="104"/>
        <v/>
      </c>
      <c r="R348" s="44" t="e">
        <f t="shared" si="105"/>
        <v>#VALUE!</v>
      </c>
      <c r="S348" s="45" t="e">
        <f t="shared" si="98"/>
        <v>#VALUE!</v>
      </c>
      <c r="T348" s="44" t="str">
        <f t="shared" si="106"/>
        <v/>
      </c>
      <c r="U348" s="46"/>
      <c r="V348" s="47"/>
      <c r="W348" s="48" t="e">
        <f t="shared" si="107"/>
        <v>#VALUE!</v>
      </c>
      <c r="X348" s="49"/>
      <c r="Y348" s="44" t="e">
        <f>INDEX(VISITORS[INSECT ORDER], MATCH(X348,VISITORS[NAME USED],0))</f>
        <v>#N/A</v>
      </c>
      <c r="Z348" s="44" t="e">
        <f t="shared" si="108"/>
        <v>#N/A</v>
      </c>
      <c r="AA348" s="50" t="e">
        <f>IF(SUM(#REF!,#REF!,#REF!,#REF!,#REF!,#REF!)=S348,,"")</f>
        <v>#REF!</v>
      </c>
      <c r="AB348" s="51" t="str">
        <f t="shared" si="109"/>
        <v/>
      </c>
      <c r="AC348" s="51"/>
      <c r="AD348" s="51"/>
      <c r="AE348" s="51"/>
      <c r="AF348" s="51"/>
      <c r="AG348" s="51"/>
      <c r="AH348" s="51"/>
      <c r="AI348" s="52"/>
      <c r="AJ348" s="52"/>
      <c r="AK348" s="52"/>
      <c r="AL348" s="53"/>
      <c r="AM348" s="54"/>
      <c r="AN348" s="55" t="str">
        <f>IF(P348=1,0,"")</f>
        <v/>
      </c>
      <c r="AO348" s="56" t="str">
        <f>IF(AN348=1,AB348,"")</f>
        <v/>
      </c>
      <c r="AP348" s="55" t="str">
        <f>IF(P348=1,0,"")</f>
        <v/>
      </c>
      <c r="AQ348" s="56" t="str">
        <f>IF(AP348=1,AB348,"")</f>
        <v/>
      </c>
    </row>
    <row r="349" spans="1:43" s="3" customFormat="1" x14ac:dyDescent="0.25">
      <c r="A349" s="67">
        <f t="shared" si="99"/>
        <v>2022</v>
      </c>
      <c r="B349" s="67" t="str">
        <f t="shared" si="100"/>
        <v>May</v>
      </c>
      <c r="C349" s="68">
        <f t="shared" si="110"/>
        <v>22</v>
      </c>
      <c r="D349" s="69">
        <f t="shared" si="101"/>
        <v>14</v>
      </c>
      <c r="E349" s="70">
        <f t="shared" si="102"/>
        <v>41</v>
      </c>
      <c r="F349" s="74"/>
      <c r="G349" s="77"/>
      <c r="H349" s="63" t="e">
        <f t="shared" si="111"/>
        <v>#VALUE!</v>
      </c>
      <c r="I349" s="64">
        <f t="shared" si="113"/>
        <v>1</v>
      </c>
      <c r="J349" s="71" t="str">
        <f t="shared" si="113"/>
        <v xml:space="preserve">Tolpis </v>
      </c>
      <c r="K349" s="71" t="str">
        <f t="shared" si="113"/>
        <v>umbellata</v>
      </c>
      <c r="L349" s="72">
        <f t="shared" si="113"/>
        <v>1</v>
      </c>
      <c r="M349" s="72">
        <f t="shared" si="113"/>
        <v>0</v>
      </c>
      <c r="N349" s="66">
        <f t="shared" si="113"/>
        <v>0</v>
      </c>
      <c r="O349" s="41"/>
      <c r="P349" s="42" t="str">
        <f t="shared" si="103"/>
        <v/>
      </c>
      <c r="Q349" s="43" t="str">
        <f t="shared" si="104"/>
        <v/>
      </c>
      <c r="R349" s="44" t="e">
        <f t="shared" si="105"/>
        <v>#VALUE!</v>
      </c>
      <c r="S349" s="45" t="e">
        <f t="shared" si="98"/>
        <v>#VALUE!</v>
      </c>
      <c r="T349" s="44" t="str">
        <f t="shared" si="106"/>
        <v/>
      </c>
      <c r="U349" s="46"/>
      <c r="V349" s="47"/>
      <c r="W349" s="48" t="e">
        <f t="shared" si="107"/>
        <v>#VALUE!</v>
      </c>
      <c r="X349" s="49"/>
      <c r="Y349" s="44" t="e">
        <f>INDEX(VISITORS[INSECT ORDER], MATCH(X349,VISITORS[NAME USED],0))</f>
        <v>#N/A</v>
      </c>
      <c r="Z349" s="44" t="e">
        <f t="shared" si="108"/>
        <v>#N/A</v>
      </c>
      <c r="AA349" s="50" t="e">
        <f>IF(SUM(#REF!,#REF!,#REF!,#REF!,#REF!,#REF!)=S349,,"")</f>
        <v>#REF!</v>
      </c>
      <c r="AB349" s="51" t="str">
        <f t="shared" si="109"/>
        <v/>
      </c>
      <c r="AC349" s="51"/>
      <c r="AD349" s="51"/>
      <c r="AE349" s="51"/>
      <c r="AF349" s="51"/>
      <c r="AG349" s="51"/>
      <c r="AH349" s="51"/>
      <c r="AI349" s="52"/>
      <c r="AJ349" s="52"/>
      <c r="AK349" s="52"/>
      <c r="AL349" s="53"/>
      <c r="AM349" s="54"/>
      <c r="AN349" s="55" t="str">
        <f>IF(P349=1,0,"")</f>
        <v/>
      </c>
      <c r="AO349" s="56" t="str">
        <f>IF(AN349=1,AB349,"")</f>
        <v/>
      </c>
      <c r="AP349" s="55" t="str">
        <f>IF(P349=1,0,"")</f>
        <v/>
      </c>
      <c r="AQ349" s="56" t="str">
        <f>IF(AP349=1,AB349,"")</f>
        <v/>
      </c>
    </row>
    <row r="350" spans="1:43" s="3" customFormat="1" x14ac:dyDescent="0.25">
      <c r="A350" s="67">
        <f t="shared" si="99"/>
        <v>2022</v>
      </c>
      <c r="B350" s="67" t="str">
        <f t="shared" si="100"/>
        <v>May</v>
      </c>
      <c r="C350" s="68">
        <f t="shared" si="110"/>
        <v>22</v>
      </c>
      <c r="D350" s="69">
        <f t="shared" si="101"/>
        <v>14</v>
      </c>
      <c r="E350" s="70">
        <f t="shared" si="102"/>
        <v>42</v>
      </c>
      <c r="F350" s="74"/>
      <c r="G350" s="77"/>
      <c r="H350" s="63" t="e">
        <f t="shared" si="111"/>
        <v>#VALUE!</v>
      </c>
      <c r="I350" s="64">
        <f t="shared" si="113"/>
        <v>1</v>
      </c>
      <c r="J350" s="71" t="str">
        <f t="shared" si="113"/>
        <v xml:space="preserve">Tolpis </v>
      </c>
      <c r="K350" s="71" t="str">
        <f t="shared" si="113"/>
        <v>umbellata</v>
      </c>
      <c r="L350" s="72">
        <f t="shared" si="113"/>
        <v>1</v>
      </c>
      <c r="M350" s="72">
        <f t="shared" si="113"/>
        <v>0</v>
      </c>
      <c r="N350" s="66">
        <f t="shared" si="113"/>
        <v>0</v>
      </c>
      <c r="O350" s="41"/>
      <c r="P350" s="42" t="str">
        <f t="shared" si="103"/>
        <v/>
      </c>
      <c r="Q350" s="43" t="str">
        <f t="shared" si="104"/>
        <v/>
      </c>
      <c r="R350" s="44" t="e">
        <f t="shared" si="105"/>
        <v>#VALUE!</v>
      </c>
      <c r="S350" s="45" t="e">
        <f t="shared" si="98"/>
        <v>#VALUE!</v>
      </c>
      <c r="T350" s="44" t="str">
        <f t="shared" si="106"/>
        <v/>
      </c>
      <c r="U350" s="46"/>
      <c r="V350" s="47"/>
      <c r="W350" s="48" t="e">
        <f t="shared" si="107"/>
        <v>#VALUE!</v>
      </c>
      <c r="X350" s="49"/>
      <c r="Y350" s="44" t="e">
        <f>INDEX(VISITORS[INSECT ORDER], MATCH(X350,VISITORS[NAME USED],0))</f>
        <v>#N/A</v>
      </c>
      <c r="Z350" s="44" t="e">
        <f t="shared" si="108"/>
        <v>#N/A</v>
      </c>
      <c r="AA350" s="50" t="e">
        <f>IF(SUM(#REF!,#REF!,#REF!,#REF!,#REF!,#REF!)=S350,,"")</f>
        <v>#REF!</v>
      </c>
      <c r="AB350" s="51" t="str">
        <f t="shared" si="109"/>
        <v/>
      </c>
      <c r="AC350" s="51"/>
      <c r="AD350" s="51"/>
      <c r="AE350" s="51"/>
      <c r="AF350" s="51"/>
      <c r="AG350" s="51"/>
      <c r="AH350" s="51"/>
      <c r="AI350" s="52"/>
      <c r="AJ350" s="52"/>
      <c r="AK350" s="52"/>
      <c r="AL350" s="53"/>
      <c r="AM350" s="54"/>
      <c r="AN350" s="55" t="str">
        <f>IF(P350=1,0,"")</f>
        <v/>
      </c>
      <c r="AO350" s="56" t="str">
        <f>IF(AN350=1,AB350,"")</f>
        <v/>
      </c>
      <c r="AP350" s="55" t="str">
        <f>IF(P350=1,0,"")</f>
        <v/>
      </c>
      <c r="AQ350" s="56" t="str">
        <f>IF(AP350=1,AB350,"")</f>
        <v/>
      </c>
    </row>
    <row r="351" spans="1:43" s="3" customFormat="1" x14ac:dyDescent="0.25">
      <c r="A351" s="67">
        <f t="shared" si="99"/>
        <v>2022</v>
      </c>
      <c r="B351" s="67" t="str">
        <f t="shared" si="100"/>
        <v>May</v>
      </c>
      <c r="C351" s="68">
        <f t="shared" si="110"/>
        <v>22</v>
      </c>
      <c r="D351" s="69">
        <f t="shared" si="101"/>
        <v>14</v>
      </c>
      <c r="E351" s="70">
        <f t="shared" si="102"/>
        <v>43</v>
      </c>
      <c r="F351" s="74"/>
      <c r="G351" s="77"/>
      <c r="H351" s="63" t="e">
        <f t="shared" si="111"/>
        <v>#VALUE!</v>
      </c>
      <c r="I351" s="64">
        <f t="shared" si="113"/>
        <v>1</v>
      </c>
      <c r="J351" s="71" t="str">
        <f t="shared" si="113"/>
        <v xml:space="preserve">Tolpis </v>
      </c>
      <c r="K351" s="71" t="str">
        <f t="shared" si="113"/>
        <v>umbellata</v>
      </c>
      <c r="L351" s="72">
        <f t="shared" si="113"/>
        <v>1</v>
      </c>
      <c r="M351" s="72">
        <f t="shared" si="113"/>
        <v>0</v>
      </c>
      <c r="N351" s="66">
        <f t="shared" si="113"/>
        <v>0</v>
      </c>
      <c r="O351" s="41"/>
      <c r="P351" s="42" t="str">
        <f t="shared" si="103"/>
        <v/>
      </c>
      <c r="Q351" s="43" t="str">
        <f t="shared" si="104"/>
        <v/>
      </c>
      <c r="R351" s="44" t="e">
        <f t="shared" si="105"/>
        <v>#VALUE!</v>
      </c>
      <c r="S351" s="45" t="e">
        <f t="shared" si="98"/>
        <v>#VALUE!</v>
      </c>
      <c r="T351" s="44" t="str">
        <f t="shared" si="106"/>
        <v/>
      </c>
      <c r="U351" s="46"/>
      <c r="V351" s="47"/>
      <c r="W351" s="48" t="e">
        <f t="shared" si="107"/>
        <v>#VALUE!</v>
      </c>
      <c r="X351" s="49"/>
      <c r="Y351" s="44" t="e">
        <f>INDEX(VISITORS[INSECT ORDER], MATCH(X351,VISITORS[NAME USED],0))</f>
        <v>#N/A</v>
      </c>
      <c r="Z351" s="44" t="e">
        <f t="shared" si="108"/>
        <v>#N/A</v>
      </c>
      <c r="AA351" s="50" t="e">
        <f>IF(SUM(#REF!,#REF!,#REF!,#REF!,#REF!,#REF!)=S351,,"")</f>
        <v>#REF!</v>
      </c>
      <c r="AB351" s="51" t="str">
        <f t="shared" si="109"/>
        <v/>
      </c>
      <c r="AC351" s="51"/>
      <c r="AD351" s="51"/>
      <c r="AE351" s="51"/>
      <c r="AF351" s="51"/>
      <c r="AG351" s="51"/>
      <c r="AH351" s="51"/>
      <c r="AI351" s="52"/>
      <c r="AJ351" s="52"/>
      <c r="AK351" s="52"/>
      <c r="AL351" s="53"/>
      <c r="AM351" s="54"/>
      <c r="AN351" s="55" t="str">
        <f>IF(P351=1,0,"")</f>
        <v/>
      </c>
      <c r="AO351" s="56" t="str">
        <f>IF(AN351=1,AB351,"")</f>
        <v/>
      </c>
      <c r="AP351" s="55" t="str">
        <f>IF(P351=1,0,"")</f>
        <v/>
      </c>
      <c r="AQ351" s="56" t="str">
        <f>IF(AP351=1,AB351,"")</f>
        <v/>
      </c>
    </row>
    <row r="352" spans="1:43" s="3" customFormat="1" x14ac:dyDescent="0.25">
      <c r="A352" s="67">
        <f t="shared" si="99"/>
        <v>2022</v>
      </c>
      <c r="B352" s="67" t="str">
        <f t="shared" si="100"/>
        <v>May</v>
      </c>
      <c r="C352" s="68">
        <f t="shared" si="110"/>
        <v>22</v>
      </c>
      <c r="D352" s="69">
        <f t="shared" si="101"/>
        <v>14</v>
      </c>
      <c r="E352" s="70">
        <f t="shared" si="102"/>
        <v>44</v>
      </c>
      <c r="F352" s="74"/>
      <c r="G352" s="77"/>
      <c r="H352" s="63" t="e">
        <f t="shared" si="111"/>
        <v>#VALUE!</v>
      </c>
      <c r="I352" s="64">
        <f t="shared" si="113"/>
        <v>1</v>
      </c>
      <c r="J352" s="71" t="str">
        <f t="shared" si="113"/>
        <v xml:space="preserve">Tolpis </v>
      </c>
      <c r="K352" s="71" t="str">
        <f t="shared" si="113"/>
        <v>umbellata</v>
      </c>
      <c r="L352" s="72">
        <f t="shared" si="113"/>
        <v>1</v>
      </c>
      <c r="M352" s="72">
        <f t="shared" si="113"/>
        <v>0</v>
      </c>
      <c r="N352" s="66">
        <f t="shared" si="113"/>
        <v>0</v>
      </c>
      <c r="O352" s="41"/>
      <c r="P352" s="42" t="str">
        <f t="shared" si="103"/>
        <v/>
      </c>
      <c r="Q352" s="43" t="str">
        <f t="shared" si="104"/>
        <v/>
      </c>
      <c r="R352" s="44" t="e">
        <f t="shared" si="105"/>
        <v>#VALUE!</v>
      </c>
      <c r="S352" s="45" t="e">
        <f t="shared" si="98"/>
        <v>#VALUE!</v>
      </c>
      <c r="T352" s="44" t="str">
        <f t="shared" si="106"/>
        <v/>
      </c>
      <c r="U352" s="46"/>
      <c r="V352" s="47"/>
      <c r="W352" s="48" t="e">
        <f t="shared" si="107"/>
        <v>#VALUE!</v>
      </c>
      <c r="X352" s="49"/>
      <c r="Y352" s="44" t="e">
        <f>INDEX(VISITORS[INSECT ORDER], MATCH(X352,VISITORS[NAME USED],0))</f>
        <v>#N/A</v>
      </c>
      <c r="Z352" s="44" t="e">
        <f t="shared" si="108"/>
        <v>#N/A</v>
      </c>
      <c r="AA352" s="50" t="e">
        <f>IF(SUM(#REF!,#REF!,#REF!,#REF!,#REF!,#REF!)=S352,,"")</f>
        <v>#REF!</v>
      </c>
      <c r="AB352" s="51" t="str">
        <f t="shared" si="109"/>
        <v/>
      </c>
      <c r="AC352" s="51"/>
      <c r="AD352" s="51"/>
      <c r="AE352" s="51"/>
      <c r="AF352" s="51"/>
      <c r="AG352" s="51"/>
      <c r="AH352" s="51"/>
      <c r="AI352" s="52"/>
      <c r="AJ352" s="52"/>
      <c r="AK352" s="52"/>
      <c r="AL352" s="53"/>
      <c r="AM352" s="54"/>
      <c r="AN352" s="55" t="str">
        <f>IF(P352=1,0,"")</f>
        <v/>
      </c>
      <c r="AO352" s="56" t="str">
        <f>IF(AN352=1,AB352,"")</f>
        <v/>
      </c>
      <c r="AP352" s="55" t="str">
        <f>IF(P352=1,0,"")</f>
        <v/>
      </c>
      <c r="AQ352" s="56" t="str">
        <f>IF(AP352=1,AB352,"")</f>
        <v/>
      </c>
    </row>
    <row r="353" spans="1:43" s="3" customFormat="1" x14ac:dyDescent="0.25">
      <c r="A353" s="67">
        <f t="shared" si="99"/>
        <v>2022</v>
      </c>
      <c r="B353" s="67" t="str">
        <f t="shared" si="100"/>
        <v>May</v>
      </c>
      <c r="C353" s="68">
        <f t="shared" si="110"/>
        <v>22</v>
      </c>
      <c r="D353" s="69">
        <f t="shared" si="101"/>
        <v>14</v>
      </c>
      <c r="E353" s="70">
        <f t="shared" si="102"/>
        <v>45</v>
      </c>
      <c r="F353" s="74"/>
      <c r="G353" s="77"/>
      <c r="H353" s="63" t="e">
        <f t="shared" si="111"/>
        <v>#VALUE!</v>
      </c>
      <c r="I353" s="64">
        <f t="shared" si="113"/>
        <v>1</v>
      </c>
      <c r="J353" s="71" t="str">
        <f t="shared" si="113"/>
        <v xml:space="preserve">Tolpis </v>
      </c>
      <c r="K353" s="71" t="str">
        <f t="shared" si="113"/>
        <v>umbellata</v>
      </c>
      <c r="L353" s="72">
        <f t="shared" si="113"/>
        <v>1</v>
      </c>
      <c r="M353" s="72">
        <f t="shared" si="113"/>
        <v>0</v>
      </c>
      <c r="N353" s="66">
        <f t="shared" si="113"/>
        <v>0</v>
      </c>
      <c r="O353" s="41"/>
      <c r="P353" s="42" t="str">
        <f t="shared" si="103"/>
        <v/>
      </c>
      <c r="Q353" s="43" t="str">
        <f t="shared" si="104"/>
        <v/>
      </c>
      <c r="R353" s="44" t="e">
        <f t="shared" si="105"/>
        <v>#VALUE!</v>
      </c>
      <c r="S353" s="45" t="e">
        <f t="shared" si="98"/>
        <v>#VALUE!</v>
      </c>
      <c r="T353" s="44" t="str">
        <f t="shared" si="106"/>
        <v/>
      </c>
      <c r="U353" s="46"/>
      <c r="V353" s="47"/>
      <c r="W353" s="48" t="e">
        <f t="shared" si="107"/>
        <v>#VALUE!</v>
      </c>
      <c r="X353" s="49"/>
      <c r="Y353" s="44" t="e">
        <f>INDEX(VISITORS[INSECT ORDER], MATCH(X353,VISITORS[NAME USED],0))</f>
        <v>#N/A</v>
      </c>
      <c r="Z353" s="44" t="e">
        <f t="shared" si="108"/>
        <v>#N/A</v>
      </c>
      <c r="AA353" s="50" t="e">
        <f>IF(SUM(#REF!,#REF!,#REF!,#REF!,#REF!,#REF!)=S353,,"")</f>
        <v>#REF!</v>
      </c>
      <c r="AB353" s="51" t="str">
        <f t="shared" si="109"/>
        <v/>
      </c>
      <c r="AC353" s="51"/>
      <c r="AD353" s="51"/>
      <c r="AE353" s="51"/>
      <c r="AF353" s="51"/>
      <c r="AG353" s="51"/>
      <c r="AH353" s="51"/>
      <c r="AI353" s="52"/>
      <c r="AJ353" s="52"/>
      <c r="AK353" s="52"/>
      <c r="AL353" s="53"/>
      <c r="AM353" s="54"/>
      <c r="AN353" s="55" t="str">
        <f>IF(P353=1,0,"")</f>
        <v/>
      </c>
      <c r="AO353" s="56" t="str">
        <f>IF(AN353=1,AB353,"")</f>
        <v/>
      </c>
      <c r="AP353" s="55" t="str">
        <f>IF(P353=1,0,"")</f>
        <v/>
      </c>
      <c r="AQ353" s="56" t="str">
        <f>IF(AP353=1,AB353,"")</f>
        <v/>
      </c>
    </row>
    <row r="354" spans="1:43" s="3" customFormat="1" x14ac:dyDescent="0.25">
      <c r="A354" s="67">
        <f t="shared" si="99"/>
        <v>2022</v>
      </c>
      <c r="B354" s="67" t="str">
        <f t="shared" si="100"/>
        <v>May</v>
      </c>
      <c r="C354" s="68">
        <f t="shared" si="110"/>
        <v>22</v>
      </c>
      <c r="D354" s="69">
        <f t="shared" si="101"/>
        <v>14</v>
      </c>
      <c r="E354" s="70">
        <f t="shared" si="102"/>
        <v>46</v>
      </c>
      <c r="F354" s="74"/>
      <c r="G354" s="77"/>
      <c r="H354" s="63" t="e">
        <f t="shared" si="111"/>
        <v>#VALUE!</v>
      </c>
      <c r="I354" s="64">
        <f t="shared" si="113"/>
        <v>1</v>
      </c>
      <c r="J354" s="71" t="str">
        <f t="shared" si="113"/>
        <v xml:space="preserve">Tolpis </v>
      </c>
      <c r="K354" s="71" t="str">
        <f t="shared" si="113"/>
        <v>umbellata</v>
      </c>
      <c r="L354" s="72">
        <f t="shared" si="113"/>
        <v>1</v>
      </c>
      <c r="M354" s="72">
        <f t="shared" si="113"/>
        <v>0</v>
      </c>
      <c r="N354" s="66">
        <f t="shared" si="113"/>
        <v>0</v>
      </c>
      <c r="O354" s="41"/>
      <c r="P354" s="42" t="str">
        <f t="shared" si="103"/>
        <v/>
      </c>
      <c r="Q354" s="43" t="str">
        <f t="shared" si="104"/>
        <v/>
      </c>
      <c r="R354" s="44" t="e">
        <f t="shared" si="105"/>
        <v>#VALUE!</v>
      </c>
      <c r="S354" s="45" t="e">
        <f t="shared" si="98"/>
        <v>#VALUE!</v>
      </c>
      <c r="T354" s="44" t="str">
        <f t="shared" si="106"/>
        <v/>
      </c>
      <c r="U354" s="46"/>
      <c r="V354" s="47"/>
      <c r="W354" s="48" t="e">
        <f t="shared" si="107"/>
        <v>#VALUE!</v>
      </c>
      <c r="X354" s="49"/>
      <c r="Y354" s="44" t="e">
        <f>INDEX(VISITORS[INSECT ORDER], MATCH(X354,VISITORS[NAME USED],0))</f>
        <v>#N/A</v>
      </c>
      <c r="Z354" s="44" t="e">
        <f t="shared" si="108"/>
        <v>#N/A</v>
      </c>
      <c r="AA354" s="50" t="e">
        <f>IF(SUM(#REF!,#REF!,#REF!,#REF!,#REF!,#REF!)=S354,,"")</f>
        <v>#REF!</v>
      </c>
      <c r="AB354" s="51" t="str">
        <f t="shared" si="109"/>
        <v/>
      </c>
      <c r="AC354" s="51"/>
      <c r="AD354" s="51"/>
      <c r="AE354" s="51"/>
      <c r="AF354" s="51"/>
      <c r="AG354" s="51"/>
      <c r="AH354" s="51"/>
      <c r="AI354" s="52"/>
      <c r="AJ354" s="52"/>
      <c r="AK354" s="52"/>
      <c r="AL354" s="53"/>
      <c r="AM354" s="54"/>
      <c r="AN354" s="55" t="str">
        <f>IF(P354=1,0,"")</f>
        <v/>
      </c>
      <c r="AO354" s="56" t="str">
        <f>IF(AN354=1,AB354,"")</f>
        <v/>
      </c>
      <c r="AP354" s="55" t="str">
        <f>IF(P354=1,0,"")</f>
        <v/>
      </c>
      <c r="AQ354" s="56" t="str">
        <f>IF(AP354=1,AB354,"")</f>
        <v/>
      </c>
    </row>
    <row r="355" spans="1:43" s="3" customFormat="1" x14ac:dyDescent="0.25">
      <c r="A355" s="67">
        <f t="shared" si="99"/>
        <v>2022</v>
      </c>
      <c r="B355" s="67" t="str">
        <f t="shared" si="100"/>
        <v>May</v>
      </c>
      <c r="C355" s="68">
        <f t="shared" si="110"/>
        <v>22</v>
      </c>
      <c r="D355" s="69">
        <f t="shared" si="101"/>
        <v>14</v>
      </c>
      <c r="E355" s="70">
        <f t="shared" si="102"/>
        <v>47</v>
      </c>
      <c r="F355" s="74"/>
      <c r="G355" s="77"/>
      <c r="H355" s="63" t="e">
        <f t="shared" si="111"/>
        <v>#VALUE!</v>
      </c>
      <c r="I355" s="64">
        <f t="shared" si="113"/>
        <v>1</v>
      </c>
      <c r="J355" s="71" t="str">
        <f t="shared" si="113"/>
        <v xml:space="preserve">Tolpis </v>
      </c>
      <c r="K355" s="71" t="str">
        <f t="shared" si="113"/>
        <v>umbellata</v>
      </c>
      <c r="L355" s="72">
        <f t="shared" si="113"/>
        <v>1</v>
      </c>
      <c r="M355" s="72">
        <f t="shared" si="113"/>
        <v>0</v>
      </c>
      <c r="N355" s="66">
        <f t="shared" si="113"/>
        <v>0</v>
      </c>
      <c r="O355" s="41"/>
      <c r="P355" s="42" t="str">
        <f t="shared" si="103"/>
        <v/>
      </c>
      <c r="Q355" s="43" t="str">
        <f t="shared" si="104"/>
        <v/>
      </c>
      <c r="R355" s="44" t="e">
        <f t="shared" si="105"/>
        <v>#VALUE!</v>
      </c>
      <c r="S355" s="45" t="e">
        <f t="shared" si="98"/>
        <v>#VALUE!</v>
      </c>
      <c r="T355" s="44" t="str">
        <f t="shared" si="106"/>
        <v/>
      </c>
      <c r="U355" s="46"/>
      <c r="V355" s="47"/>
      <c r="W355" s="48" t="e">
        <f t="shared" si="107"/>
        <v>#VALUE!</v>
      </c>
      <c r="X355" s="49"/>
      <c r="Y355" s="44" t="e">
        <f>INDEX(VISITORS[INSECT ORDER], MATCH(X355,VISITORS[NAME USED],0))</f>
        <v>#N/A</v>
      </c>
      <c r="Z355" s="44" t="e">
        <f t="shared" si="108"/>
        <v>#N/A</v>
      </c>
      <c r="AA355" s="50" t="e">
        <f>IF(SUM(#REF!,#REF!,#REF!,#REF!,#REF!,#REF!)=S355,,"")</f>
        <v>#REF!</v>
      </c>
      <c r="AB355" s="51" t="str">
        <f t="shared" si="109"/>
        <v/>
      </c>
      <c r="AC355" s="51"/>
      <c r="AD355" s="51"/>
      <c r="AE355" s="51"/>
      <c r="AF355" s="51"/>
      <c r="AG355" s="51"/>
      <c r="AH355" s="51"/>
      <c r="AI355" s="52"/>
      <c r="AJ355" s="52"/>
      <c r="AK355" s="52"/>
      <c r="AL355" s="53"/>
      <c r="AM355" s="54"/>
      <c r="AN355" s="55" t="str">
        <f>IF(P355=1,0,"")</f>
        <v/>
      </c>
      <c r="AO355" s="56" t="str">
        <f>IF(AN355=1,AB355,"")</f>
        <v/>
      </c>
      <c r="AP355" s="55" t="str">
        <f>IF(P355=1,0,"")</f>
        <v/>
      </c>
      <c r="AQ355" s="56" t="str">
        <f>IF(AP355=1,AB355,"")</f>
        <v/>
      </c>
    </row>
    <row r="356" spans="1:43" s="3" customFormat="1" x14ac:dyDescent="0.25">
      <c r="A356" s="67">
        <f t="shared" si="99"/>
        <v>2022</v>
      </c>
      <c r="B356" s="67" t="str">
        <f t="shared" si="100"/>
        <v>May</v>
      </c>
      <c r="C356" s="68">
        <f t="shared" si="110"/>
        <v>22</v>
      </c>
      <c r="D356" s="69">
        <f t="shared" si="101"/>
        <v>14</v>
      </c>
      <c r="E356" s="70">
        <f t="shared" si="102"/>
        <v>48</v>
      </c>
      <c r="F356" s="74"/>
      <c r="G356" s="77"/>
      <c r="H356" s="63" t="e">
        <f t="shared" si="111"/>
        <v>#VALUE!</v>
      </c>
      <c r="I356" s="64">
        <f t="shared" si="113"/>
        <v>1</v>
      </c>
      <c r="J356" s="71" t="str">
        <f t="shared" si="113"/>
        <v xml:space="preserve">Tolpis </v>
      </c>
      <c r="K356" s="71" t="str">
        <f t="shared" si="113"/>
        <v>umbellata</v>
      </c>
      <c r="L356" s="72">
        <f t="shared" si="113"/>
        <v>1</v>
      </c>
      <c r="M356" s="72">
        <f t="shared" si="113"/>
        <v>0</v>
      </c>
      <c r="N356" s="66">
        <f t="shared" si="113"/>
        <v>0</v>
      </c>
      <c r="O356" s="41"/>
      <c r="P356" s="42" t="str">
        <f t="shared" si="103"/>
        <v/>
      </c>
      <c r="Q356" s="43" t="str">
        <f t="shared" si="104"/>
        <v/>
      </c>
      <c r="R356" s="44" t="e">
        <f t="shared" si="105"/>
        <v>#VALUE!</v>
      </c>
      <c r="S356" s="45" t="e">
        <f t="shared" si="98"/>
        <v>#VALUE!</v>
      </c>
      <c r="T356" s="44" t="str">
        <f t="shared" si="106"/>
        <v/>
      </c>
      <c r="U356" s="46"/>
      <c r="V356" s="47"/>
      <c r="W356" s="48" t="e">
        <f t="shared" si="107"/>
        <v>#VALUE!</v>
      </c>
      <c r="X356" s="49"/>
      <c r="Y356" s="44" t="e">
        <f>INDEX(VISITORS[INSECT ORDER], MATCH(X356,VISITORS[NAME USED],0))</f>
        <v>#N/A</v>
      </c>
      <c r="Z356" s="44" t="e">
        <f t="shared" si="108"/>
        <v>#N/A</v>
      </c>
      <c r="AA356" s="50" t="e">
        <f>IF(SUM(#REF!,#REF!,#REF!,#REF!,#REF!,#REF!)=S356,,"")</f>
        <v>#REF!</v>
      </c>
      <c r="AB356" s="51" t="str">
        <f t="shared" si="109"/>
        <v/>
      </c>
      <c r="AC356" s="51"/>
      <c r="AD356" s="51"/>
      <c r="AE356" s="51"/>
      <c r="AF356" s="51"/>
      <c r="AG356" s="51"/>
      <c r="AH356" s="51"/>
      <c r="AI356" s="52"/>
      <c r="AJ356" s="52"/>
      <c r="AK356" s="52"/>
      <c r="AL356" s="53"/>
      <c r="AM356" s="54"/>
      <c r="AN356" s="55" t="str">
        <f>IF(P356=1,0,"")</f>
        <v/>
      </c>
      <c r="AO356" s="56" t="str">
        <f>IF(AN356=1,AB356,"")</f>
        <v/>
      </c>
      <c r="AP356" s="55" t="str">
        <f>IF(P356=1,0,"")</f>
        <v/>
      </c>
      <c r="AQ356" s="56" t="str">
        <f>IF(AP356=1,AB356,"")</f>
        <v/>
      </c>
    </row>
    <row r="357" spans="1:43" s="3" customFormat="1" x14ac:dyDescent="0.25">
      <c r="A357" s="67">
        <f t="shared" si="99"/>
        <v>2022</v>
      </c>
      <c r="B357" s="67" t="str">
        <f t="shared" si="100"/>
        <v>May</v>
      </c>
      <c r="C357" s="68">
        <f t="shared" si="110"/>
        <v>22</v>
      </c>
      <c r="D357" s="69">
        <f t="shared" si="101"/>
        <v>14</v>
      </c>
      <c r="E357" s="70">
        <f t="shared" si="102"/>
        <v>49</v>
      </c>
      <c r="F357" s="74"/>
      <c r="G357" s="77"/>
      <c r="H357" s="63" t="e">
        <f t="shared" si="111"/>
        <v>#VALUE!</v>
      </c>
      <c r="I357" s="64">
        <f t="shared" ref="I357:N372" si="114">I356</f>
        <v>1</v>
      </c>
      <c r="J357" s="71" t="str">
        <f t="shared" si="114"/>
        <v xml:space="preserve">Tolpis </v>
      </c>
      <c r="K357" s="71" t="str">
        <f t="shared" si="114"/>
        <v>umbellata</v>
      </c>
      <c r="L357" s="72">
        <f t="shared" si="114"/>
        <v>1</v>
      </c>
      <c r="M357" s="72">
        <f t="shared" si="114"/>
        <v>0</v>
      </c>
      <c r="N357" s="66">
        <f t="shared" si="114"/>
        <v>0</v>
      </c>
      <c r="O357" s="41"/>
      <c r="P357" s="42" t="str">
        <f t="shared" si="103"/>
        <v/>
      </c>
      <c r="Q357" s="43" t="str">
        <f t="shared" si="104"/>
        <v/>
      </c>
      <c r="R357" s="44" t="e">
        <f t="shared" si="105"/>
        <v>#VALUE!</v>
      </c>
      <c r="S357" s="45" t="e">
        <f t="shared" si="98"/>
        <v>#VALUE!</v>
      </c>
      <c r="T357" s="44" t="str">
        <f t="shared" si="106"/>
        <v/>
      </c>
      <c r="U357" s="46"/>
      <c r="V357" s="47"/>
      <c r="W357" s="48" t="e">
        <f t="shared" si="107"/>
        <v>#VALUE!</v>
      </c>
      <c r="X357" s="49"/>
      <c r="Y357" s="44" t="e">
        <f>INDEX(VISITORS[INSECT ORDER], MATCH(X357,VISITORS[NAME USED],0))</f>
        <v>#N/A</v>
      </c>
      <c r="Z357" s="44" t="e">
        <f t="shared" si="108"/>
        <v>#N/A</v>
      </c>
      <c r="AA357" s="50" t="e">
        <f>IF(SUM(#REF!,#REF!,#REF!,#REF!,#REF!,#REF!)=S357,,"")</f>
        <v>#REF!</v>
      </c>
      <c r="AB357" s="51" t="str">
        <f t="shared" si="109"/>
        <v/>
      </c>
      <c r="AC357" s="51"/>
      <c r="AD357" s="51"/>
      <c r="AE357" s="51"/>
      <c r="AF357" s="51"/>
      <c r="AG357" s="51"/>
      <c r="AH357" s="51"/>
      <c r="AI357" s="52"/>
      <c r="AJ357" s="52"/>
      <c r="AK357" s="52"/>
      <c r="AL357" s="53"/>
      <c r="AM357" s="54"/>
      <c r="AN357" s="55" t="str">
        <f>IF(P357=1,0,"")</f>
        <v/>
      </c>
      <c r="AO357" s="56" t="str">
        <f>IF(AN357=1,AB357,"")</f>
        <v/>
      </c>
      <c r="AP357" s="55" t="str">
        <f>IF(P357=1,0,"")</f>
        <v/>
      </c>
      <c r="AQ357" s="56" t="str">
        <f>IF(AP357=1,AB357,"")</f>
        <v/>
      </c>
    </row>
    <row r="358" spans="1:43" s="3" customFormat="1" x14ac:dyDescent="0.25">
      <c r="A358" s="67">
        <f t="shared" si="99"/>
        <v>2022</v>
      </c>
      <c r="B358" s="67" t="str">
        <f t="shared" si="100"/>
        <v>May</v>
      </c>
      <c r="C358" s="68">
        <f t="shared" si="110"/>
        <v>22</v>
      </c>
      <c r="D358" s="69">
        <f t="shared" si="101"/>
        <v>14</v>
      </c>
      <c r="E358" s="70">
        <f t="shared" si="102"/>
        <v>50</v>
      </c>
      <c r="F358" s="74"/>
      <c r="G358" s="77"/>
      <c r="H358" s="63" t="e">
        <f t="shared" si="111"/>
        <v>#VALUE!</v>
      </c>
      <c r="I358" s="64">
        <f t="shared" si="114"/>
        <v>1</v>
      </c>
      <c r="J358" s="71" t="str">
        <f t="shared" si="114"/>
        <v xml:space="preserve">Tolpis </v>
      </c>
      <c r="K358" s="71" t="str">
        <f t="shared" si="114"/>
        <v>umbellata</v>
      </c>
      <c r="L358" s="72">
        <f t="shared" si="114"/>
        <v>1</v>
      </c>
      <c r="M358" s="72">
        <f t="shared" si="114"/>
        <v>0</v>
      </c>
      <c r="N358" s="66">
        <f t="shared" si="114"/>
        <v>0</v>
      </c>
      <c r="O358" s="41"/>
      <c r="P358" s="42" t="str">
        <f t="shared" si="103"/>
        <v/>
      </c>
      <c r="Q358" s="43" t="str">
        <f t="shared" si="104"/>
        <v/>
      </c>
      <c r="R358" s="44" t="e">
        <f t="shared" si="105"/>
        <v>#VALUE!</v>
      </c>
      <c r="S358" s="45" t="e">
        <f t="shared" si="98"/>
        <v>#VALUE!</v>
      </c>
      <c r="T358" s="44" t="str">
        <f t="shared" si="106"/>
        <v/>
      </c>
      <c r="U358" s="46"/>
      <c r="V358" s="47"/>
      <c r="W358" s="48" t="e">
        <f t="shared" si="107"/>
        <v>#VALUE!</v>
      </c>
      <c r="X358" s="49"/>
      <c r="Y358" s="44" t="e">
        <f>INDEX(VISITORS[INSECT ORDER], MATCH(X358,VISITORS[NAME USED],0))</f>
        <v>#N/A</v>
      </c>
      <c r="Z358" s="44" t="e">
        <f t="shared" si="108"/>
        <v>#N/A</v>
      </c>
      <c r="AA358" s="50" t="e">
        <f>IF(SUM(#REF!,#REF!,#REF!,#REF!,#REF!,#REF!)=S358,,"")</f>
        <v>#REF!</v>
      </c>
      <c r="AB358" s="51" t="str">
        <f t="shared" si="109"/>
        <v/>
      </c>
      <c r="AC358" s="51"/>
      <c r="AD358" s="51"/>
      <c r="AE358" s="51"/>
      <c r="AF358" s="51"/>
      <c r="AG358" s="51"/>
      <c r="AH358" s="51"/>
      <c r="AI358" s="52"/>
      <c r="AJ358" s="52"/>
      <c r="AK358" s="52"/>
      <c r="AL358" s="53"/>
      <c r="AM358" s="54"/>
      <c r="AN358" s="55" t="str">
        <f>IF(P358=1,0,"")</f>
        <v/>
      </c>
      <c r="AO358" s="56" t="str">
        <f>IF(AN358=1,AB358,"")</f>
        <v/>
      </c>
      <c r="AP358" s="55" t="str">
        <f>IF(P358=1,0,"")</f>
        <v/>
      </c>
      <c r="AQ358" s="56" t="str">
        <f>IF(AP358=1,AB358,"")</f>
        <v/>
      </c>
    </row>
    <row r="359" spans="1:43" s="3" customFormat="1" x14ac:dyDescent="0.25">
      <c r="A359" s="67">
        <f t="shared" si="99"/>
        <v>2022</v>
      </c>
      <c r="B359" s="67" t="str">
        <f t="shared" si="100"/>
        <v>May</v>
      </c>
      <c r="C359" s="68">
        <f t="shared" si="110"/>
        <v>22</v>
      </c>
      <c r="D359" s="69">
        <f t="shared" si="101"/>
        <v>14</v>
      </c>
      <c r="E359" s="70">
        <f t="shared" si="102"/>
        <v>51</v>
      </c>
      <c r="F359" s="74"/>
      <c r="G359" s="77"/>
      <c r="H359" s="63" t="e">
        <f t="shared" si="111"/>
        <v>#VALUE!</v>
      </c>
      <c r="I359" s="64">
        <f t="shared" si="114"/>
        <v>1</v>
      </c>
      <c r="J359" s="71" t="str">
        <f t="shared" si="114"/>
        <v xml:space="preserve">Tolpis </v>
      </c>
      <c r="K359" s="71" t="str">
        <f t="shared" si="114"/>
        <v>umbellata</v>
      </c>
      <c r="L359" s="72">
        <f t="shared" si="114"/>
        <v>1</v>
      </c>
      <c r="M359" s="72">
        <f t="shared" si="114"/>
        <v>0</v>
      </c>
      <c r="N359" s="66">
        <f t="shared" si="114"/>
        <v>0</v>
      </c>
      <c r="O359" s="41"/>
      <c r="P359" s="42" t="str">
        <f t="shared" si="103"/>
        <v/>
      </c>
      <c r="Q359" s="43" t="str">
        <f t="shared" si="104"/>
        <v/>
      </c>
      <c r="R359" s="44" t="e">
        <f t="shared" si="105"/>
        <v>#VALUE!</v>
      </c>
      <c r="S359" s="45" t="e">
        <f t="shared" si="98"/>
        <v>#VALUE!</v>
      </c>
      <c r="T359" s="44" t="str">
        <f t="shared" si="106"/>
        <v/>
      </c>
      <c r="U359" s="46"/>
      <c r="V359" s="47"/>
      <c r="W359" s="48" t="e">
        <f t="shared" si="107"/>
        <v>#VALUE!</v>
      </c>
      <c r="X359" s="49"/>
      <c r="Y359" s="44" t="e">
        <f>INDEX(VISITORS[INSECT ORDER], MATCH(X359,VISITORS[NAME USED],0))</f>
        <v>#N/A</v>
      </c>
      <c r="Z359" s="44" t="e">
        <f t="shared" si="108"/>
        <v>#N/A</v>
      </c>
      <c r="AA359" s="50" t="e">
        <f>IF(SUM(#REF!,#REF!,#REF!,#REF!,#REF!,#REF!)=S359,,"")</f>
        <v>#REF!</v>
      </c>
      <c r="AB359" s="51" t="str">
        <f t="shared" si="109"/>
        <v/>
      </c>
      <c r="AC359" s="51"/>
      <c r="AD359" s="51"/>
      <c r="AE359" s="51"/>
      <c r="AF359" s="51"/>
      <c r="AG359" s="51"/>
      <c r="AH359" s="51"/>
      <c r="AI359" s="52"/>
      <c r="AJ359" s="52"/>
      <c r="AK359" s="52"/>
      <c r="AL359" s="53"/>
      <c r="AM359" s="54"/>
      <c r="AN359" s="55" t="str">
        <f>IF(P359=1,0,"")</f>
        <v/>
      </c>
      <c r="AO359" s="56" t="str">
        <f>IF(AN359=1,AB359,"")</f>
        <v/>
      </c>
      <c r="AP359" s="55" t="str">
        <f>IF(P359=1,0,"")</f>
        <v/>
      </c>
      <c r="AQ359" s="56" t="str">
        <f>IF(AP359=1,AB359,"")</f>
        <v/>
      </c>
    </row>
    <row r="360" spans="1:43" s="3" customFormat="1" x14ac:dyDescent="0.25">
      <c r="A360" s="67">
        <f t="shared" si="99"/>
        <v>2022</v>
      </c>
      <c r="B360" s="67" t="str">
        <f t="shared" si="100"/>
        <v>May</v>
      </c>
      <c r="C360" s="68">
        <f t="shared" si="110"/>
        <v>22</v>
      </c>
      <c r="D360" s="69">
        <f t="shared" si="101"/>
        <v>14</v>
      </c>
      <c r="E360" s="70">
        <f t="shared" si="102"/>
        <v>52</v>
      </c>
      <c r="F360" s="74"/>
      <c r="G360" s="77"/>
      <c r="H360" s="63" t="e">
        <f t="shared" si="111"/>
        <v>#VALUE!</v>
      </c>
      <c r="I360" s="64">
        <f t="shared" si="114"/>
        <v>1</v>
      </c>
      <c r="J360" s="71" t="str">
        <f t="shared" si="114"/>
        <v xml:space="preserve">Tolpis </v>
      </c>
      <c r="K360" s="71" t="str">
        <f t="shared" si="114"/>
        <v>umbellata</v>
      </c>
      <c r="L360" s="72">
        <f t="shared" si="114"/>
        <v>1</v>
      </c>
      <c r="M360" s="72">
        <f t="shared" si="114"/>
        <v>0</v>
      </c>
      <c r="N360" s="66">
        <f t="shared" si="114"/>
        <v>0</v>
      </c>
      <c r="O360" s="41"/>
      <c r="P360" s="42" t="str">
        <f t="shared" si="103"/>
        <v/>
      </c>
      <c r="Q360" s="43" t="str">
        <f t="shared" si="104"/>
        <v/>
      </c>
      <c r="R360" s="44" t="e">
        <f t="shared" si="105"/>
        <v>#VALUE!</v>
      </c>
      <c r="S360" s="45" t="e">
        <f t="shared" si="98"/>
        <v>#VALUE!</v>
      </c>
      <c r="T360" s="44" t="str">
        <f t="shared" si="106"/>
        <v/>
      </c>
      <c r="U360" s="46"/>
      <c r="V360" s="47"/>
      <c r="W360" s="48" t="e">
        <f t="shared" si="107"/>
        <v>#VALUE!</v>
      </c>
      <c r="X360" s="49"/>
      <c r="Y360" s="44" t="e">
        <f>INDEX(VISITORS[INSECT ORDER], MATCH(X360,VISITORS[NAME USED],0))</f>
        <v>#N/A</v>
      </c>
      <c r="Z360" s="44" t="e">
        <f t="shared" si="108"/>
        <v>#N/A</v>
      </c>
      <c r="AA360" s="50" t="e">
        <f>IF(SUM(#REF!,#REF!,#REF!,#REF!,#REF!,#REF!)=S360,,"")</f>
        <v>#REF!</v>
      </c>
      <c r="AB360" s="51" t="str">
        <f t="shared" si="109"/>
        <v/>
      </c>
      <c r="AC360" s="51"/>
      <c r="AD360" s="51"/>
      <c r="AE360" s="51"/>
      <c r="AF360" s="51"/>
      <c r="AG360" s="51"/>
      <c r="AH360" s="51"/>
      <c r="AI360" s="52"/>
      <c r="AJ360" s="52"/>
      <c r="AK360" s="52"/>
      <c r="AL360" s="53"/>
      <c r="AM360" s="54"/>
      <c r="AN360" s="55" t="str">
        <f>IF(P360=1,0,"")</f>
        <v/>
      </c>
      <c r="AO360" s="56" t="str">
        <f>IF(AN360=1,AB360,"")</f>
        <v/>
      </c>
      <c r="AP360" s="55" t="str">
        <f>IF(P360=1,0,"")</f>
        <v/>
      </c>
      <c r="AQ360" s="56" t="str">
        <f>IF(AP360=1,AB360,"")</f>
        <v/>
      </c>
    </row>
    <row r="361" spans="1:43" s="3" customFormat="1" x14ac:dyDescent="0.25">
      <c r="A361" s="67">
        <f t="shared" si="99"/>
        <v>2022</v>
      </c>
      <c r="B361" s="67" t="str">
        <f t="shared" si="100"/>
        <v>May</v>
      </c>
      <c r="C361" s="68">
        <f t="shared" si="110"/>
        <v>22</v>
      </c>
      <c r="D361" s="69">
        <f t="shared" si="101"/>
        <v>14</v>
      </c>
      <c r="E361" s="70">
        <f t="shared" si="102"/>
        <v>53</v>
      </c>
      <c r="F361" s="74"/>
      <c r="G361" s="77"/>
      <c r="H361" s="63" t="e">
        <f t="shared" si="111"/>
        <v>#VALUE!</v>
      </c>
      <c r="I361" s="64">
        <f t="shared" si="114"/>
        <v>1</v>
      </c>
      <c r="J361" s="71" t="str">
        <f t="shared" si="114"/>
        <v xml:space="preserve">Tolpis </v>
      </c>
      <c r="K361" s="71" t="str">
        <f t="shared" si="114"/>
        <v>umbellata</v>
      </c>
      <c r="L361" s="72">
        <f t="shared" si="114"/>
        <v>1</v>
      </c>
      <c r="M361" s="72">
        <f t="shared" si="114"/>
        <v>0</v>
      </c>
      <c r="N361" s="66">
        <f t="shared" si="114"/>
        <v>0</v>
      </c>
      <c r="O361" s="41"/>
      <c r="P361" s="42" t="str">
        <f t="shared" si="103"/>
        <v/>
      </c>
      <c r="Q361" s="43" t="str">
        <f t="shared" si="104"/>
        <v/>
      </c>
      <c r="R361" s="44" t="e">
        <f t="shared" si="105"/>
        <v>#VALUE!</v>
      </c>
      <c r="S361" s="45" t="e">
        <f t="shared" si="98"/>
        <v>#VALUE!</v>
      </c>
      <c r="T361" s="44" t="str">
        <f t="shared" si="106"/>
        <v/>
      </c>
      <c r="U361" s="46"/>
      <c r="V361" s="47"/>
      <c r="W361" s="48" t="e">
        <f t="shared" si="107"/>
        <v>#VALUE!</v>
      </c>
      <c r="X361" s="49"/>
      <c r="Y361" s="44" t="e">
        <f>INDEX(VISITORS[INSECT ORDER], MATCH(X361,VISITORS[NAME USED],0))</f>
        <v>#N/A</v>
      </c>
      <c r="Z361" s="44" t="e">
        <f t="shared" si="108"/>
        <v>#N/A</v>
      </c>
      <c r="AA361" s="50" t="e">
        <f>IF(SUM(#REF!,#REF!,#REF!,#REF!,#REF!,#REF!)=S361,,"")</f>
        <v>#REF!</v>
      </c>
      <c r="AB361" s="51" t="str">
        <f t="shared" si="109"/>
        <v/>
      </c>
      <c r="AC361" s="51"/>
      <c r="AD361" s="51"/>
      <c r="AE361" s="51"/>
      <c r="AF361" s="51"/>
      <c r="AG361" s="51"/>
      <c r="AH361" s="51"/>
      <c r="AI361" s="52"/>
      <c r="AJ361" s="52"/>
      <c r="AK361" s="52"/>
      <c r="AL361" s="53"/>
      <c r="AM361" s="54"/>
      <c r="AN361" s="55" t="str">
        <f>IF(P361=1,0,"")</f>
        <v/>
      </c>
      <c r="AO361" s="56" t="str">
        <f>IF(AN361=1,AB361,"")</f>
        <v/>
      </c>
      <c r="AP361" s="55" t="str">
        <f>IF(P361=1,0,"")</f>
        <v/>
      </c>
      <c r="AQ361" s="56" t="str">
        <f>IF(AP361=1,AB361,"")</f>
        <v/>
      </c>
    </row>
    <row r="362" spans="1:43" s="3" customFormat="1" x14ac:dyDescent="0.25">
      <c r="A362" s="67">
        <f t="shared" si="99"/>
        <v>2022</v>
      </c>
      <c r="B362" s="67" t="str">
        <f t="shared" si="100"/>
        <v>May</v>
      </c>
      <c r="C362" s="68">
        <f t="shared" si="110"/>
        <v>22</v>
      </c>
      <c r="D362" s="69">
        <f t="shared" si="101"/>
        <v>14</v>
      </c>
      <c r="E362" s="70">
        <f t="shared" si="102"/>
        <v>54</v>
      </c>
      <c r="F362" s="74"/>
      <c r="G362" s="77"/>
      <c r="H362" s="63" t="e">
        <f t="shared" si="111"/>
        <v>#VALUE!</v>
      </c>
      <c r="I362" s="64">
        <f t="shared" si="114"/>
        <v>1</v>
      </c>
      <c r="J362" s="71" t="str">
        <f t="shared" si="114"/>
        <v xml:space="preserve">Tolpis </v>
      </c>
      <c r="K362" s="71" t="str">
        <f t="shared" si="114"/>
        <v>umbellata</v>
      </c>
      <c r="L362" s="72">
        <f t="shared" si="114"/>
        <v>1</v>
      </c>
      <c r="M362" s="72">
        <f t="shared" si="114"/>
        <v>0</v>
      </c>
      <c r="N362" s="66">
        <f t="shared" si="114"/>
        <v>0</v>
      </c>
      <c r="O362" s="41"/>
      <c r="P362" s="42" t="str">
        <f t="shared" si="103"/>
        <v/>
      </c>
      <c r="Q362" s="43" t="str">
        <f t="shared" si="104"/>
        <v/>
      </c>
      <c r="R362" s="44" t="e">
        <f t="shared" si="105"/>
        <v>#VALUE!</v>
      </c>
      <c r="S362" s="45" t="e">
        <f t="shared" si="98"/>
        <v>#VALUE!</v>
      </c>
      <c r="T362" s="44" t="str">
        <f t="shared" si="106"/>
        <v/>
      </c>
      <c r="U362" s="46"/>
      <c r="V362" s="47"/>
      <c r="W362" s="48" t="e">
        <f t="shared" si="107"/>
        <v>#VALUE!</v>
      </c>
      <c r="X362" s="49"/>
      <c r="Y362" s="44" t="e">
        <f>INDEX(VISITORS[INSECT ORDER], MATCH(X362,VISITORS[NAME USED],0))</f>
        <v>#N/A</v>
      </c>
      <c r="Z362" s="44" t="e">
        <f t="shared" si="108"/>
        <v>#N/A</v>
      </c>
      <c r="AA362" s="50" t="e">
        <f>IF(SUM(#REF!,#REF!,#REF!,#REF!,#REF!,#REF!)=S362,,"")</f>
        <v>#REF!</v>
      </c>
      <c r="AB362" s="51" t="str">
        <f t="shared" si="109"/>
        <v/>
      </c>
      <c r="AC362" s="51"/>
      <c r="AD362" s="51"/>
      <c r="AE362" s="51"/>
      <c r="AF362" s="51"/>
      <c r="AG362" s="51"/>
      <c r="AH362" s="51"/>
      <c r="AI362" s="52"/>
      <c r="AJ362" s="52"/>
      <c r="AK362" s="52"/>
      <c r="AL362" s="53"/>
      <c r="AM362" s="54"/>
      <c r="AN362" s="55" t="str">
        <f>IF(P362=1,0,"")</f>
        <v/>
      </c>
      <c r="AO362" s="56" t="str">
        <f>IF(AN362=1,AB362,"")</f>
        <v/>
      </c>
      <c r="AP362" s="55" t="str">
        <f>IF(P362=1,0,"")</f>
        <v/>
      </c>
      <c r="AQ362" s="56" t="str">
        <f>IF(AP362=1,AB362,"")</f>
        <v/>
      </c>
    </row>
    <row r="363" spans="1:43" s="3" customFormat="1" x14ac:dyDescent="0.25">
      <c r="A363" s="67">
        <f t="shared" si="99"/>
        <v>2022</v>
      </c>
      <c r="B363" s="67" t="str">
        <f t="shared" si="100"/>
        <v>May</v>
      </c>
      <c r="C363" s="68">
        <f t="shared" si="110"/>
        <v>22</v>
      </c>
      <c r="D363" s="69">
        <f t="shared" si="101"/>
        <v>14</v>
      </c>
      <c r="E363" s="70">
        <f t="shared" si="102"/>
        <v>55</v>
      </c>
      <c r="F363" s="74"/>
      <c r="G363" s="77"/>
      <c r="H363" s="63" t="e">
        <f t="shared" si="111"/>
        <v>#VALUE!</v>
      </c>
      <c r="I363" s="64">
        <f t="shared" si="114"/>
        <v>1</v>
      </c>
      <c r="J363" s="71" t="str">
        <f t="shared" si="114"/>
        <v xml:space="preserve">Tolpis </v>
      </c>
      <c r="K363" s="71" t="str">
        <f t="shared" si="114"/>
        <v>umbellata</v>
      </c>
      <c r="L363" s="72">
        <f t="shared" si="114"/>
        <v>1</v>
      </c>
      <c r="M363" s="72">
        <f t="shared" si="114"/>
        <v>0</v>
      </c>
      <c r="N363" s="66">
        <f t="shared" si="114"/>
        <v>0</v>
      </c>
      <c r="O363" s="41"/>
      <c r="P363" s="42" t="str">
        <f t="shared" si="103"/>
        <v/>
      </c>
      <c r="Q363" s="43" t="str">
        <f t="shared" si="104"/>
        <v/>
      </c>
      <c r="R363" s="44" t="e">
        <f t="shared" si="105"/>
        <v>#VALUE!</v>
      </c>
      <c r="S363" s="45" t="e">
        <f t="shared" si="98"/>
        <v>#VALUE!</v>
      </c>
      <c r="T363" s="44" t="str">
        <f t="shared" si="106"/>
        <v/>
      </c>
      <c r="U363" s="46"/>
      <c r="V363" s="47"/>
      <c r="W363" s="48" t="e">
        <f t="shared" si="107"/>
        <v>#VALUE!</v>
      </c>
      <c r="X363" s="49"/>
      <c r="Y363" s="44" t="e">
        <f>INDEX(VISITORS[INSECT ORDER], MATCH(X363,VISITORS[NAME USED],0))</f>
        <v>#N/A</v>
      </c>
      <c r="Z363" s="44" t="e">
        <f t="shared" si="108"/>
        <v>#N/A</v>
      </c>
      <c r="AA363" s="50" t="e">
        <f>IF(SUM(#REF!,#REF!,#REF!,#REF!,#REF!,#REF!)=S363,,"")</f>
        <v>#REF!</v>
      </c>
      <c r="AB363" s="51" t="str">
        <f t="shared" si="109"/>
        <v/>
      </c>
      <c r="AC363" s="51"/>
      <c r="AD363" s="51"/>
      <c r="AE363" s="51"/>
      <c r="AF363" s="51"/>
      <c r="AG363" s="51"/>
      <c r="AH363" s="51"/>
      <c r="AI363" s="52"/>
      <c r="AJ363" s="52"/>
      <c r="AK363" s="52"/>
      <c r="AL363" s="53"/>
      <c r="AM363" s="54"/>
      <c r="AN363" s="55" t="str">
        <f>IF(P363=1,0,"")</f>
        <v/>
      </c>
      <c r="AO363" s="56" t="str">
        <f>IF(AN363=1,AB363,"")</f>
        <v/>
      </c>
      <c r="AP363" s="55" t="str">
        <f>IF(P363=1,0,"")</f>
        <v/>
      </c>
      <c r="AQ363" s="56" t="str">
        <f>IF(AP363=1,AB363,"")</f>
        <v/>
      </c>
    </row>
    <row r="364" spans="1:43" s="3" customFormat="1" x14ac:dyDescent="0.25">
      <c r="A364" s="67">
        <f t="shared" si="99"/>
        <v>2022</v>
      </c>
      <c r="B364" s="67" t="str">
        <f t="shared" si="100"/>
        <v>May</v>
      </c>
      <c r="C364" s="68">
        <f t="shared" si="110"/>
        <v>22</v>
      </c>
      <c r="D364" s="69">
        <f t="shared" si="101"/>
        <v>14</v>
      </c>
      <c r="E364" s="70">
        <f t="shared" si="102"/>
        <v>56</v>
      </c>
      <c r="F364" s="74"/>
      <c r="G364" s="77"/>
      <c r="H364" s="63" t="e">
        <f t="shared" si="111"/>
        <v>#VALUE!</v>
      </c>
      <c r="I364" s="64">
        <f t="shared" si="114"/>
        <v>1</v>
      </c>
      <c r="J364" s="71" t="str">
        <f t="shared" si="114"/>
        <v xml:space="preserve">Tolpis </v>
      </c>
      <c r="K364" s="71" t="str">
        <f t="shared" si="114"/>
        <v>umbellata</v>
      </c>
      <c r="L364" s="72">
        <f t="shared" si="114"/>
        <v>1</v>
      </c>
      <c r="M364" s="72">
        <f t="shared" si="114"/>
        <v>0</v>
      </c>
      <c r="N364" s="66">
        <f t="shared" si="114"/>
        <v>0</v>
      </c>
      <c r="O364" s="41"/>
      <c r="P364" s="42" t="str">
        <f t="shared" si="103"/>
        <v/>
      </c>
      <c r="Q364" s="43" t="str">
        <f t="shared" si="104"/>
        <v/>
      </c>
      <c r="R364" s="44" t="e">
        <f t="shared" si="105"/>
        <v>#VALUE!</v>
      </c>
      <c r="S364" s="45" t="e">
        <f t="shared" si="98"/>
        <v>#VALUE!</v>
      </c>
      <c r="T364" s="44" t="str">
        <f t="shared" si="106"/>
        <v/>
      </c>
      <c r="U364" s="46"/>
      <c r="V364" s="47"/>
      <c r="W364" s="48" t="e">
        <f t="shared" si="107"/>
        <v>#VALUE!</v>
      </c>
      <c r="X364" s="49"/>
      <c r="Y364" s="44" t="e">
        <f>INDEX(VISITORS[INSECT ORDER], MATCH(X364,VISITORS[NAME USED],0))</f>
        <v>#N/A</v>
      </c>
      <c r="Z364" s="44" t="e">
        <f t="shared" si="108"/>
        <v>#N/A</v>
      </c>
      <c r="AA364" s="50" t="e">
        <f>IF(SUM(#REF!,#REF!,#REF!,#REF!,#REF!,#REF!)=S364,,"")</f>
        <v>#REF!</v>
      </c>
      <c r="AB364" s="51" t="str">
        <f t="shared" si="109"/>
        <v/>
      </c>
      <c r="AC364" s="51"/>
      <c r="AD364" s="51"/>
      <c r="AE364" s="51"/>
      <c r="AF364" s="51"/>
      <c r="AG364" s="51"/>
      <c r="AH364" s="51"/>
      <c r="AI364" s="52"/>
      <c r="AJ364" s="52"/>
      <c r="AK364" s="52"/>
      <c r="AL364" s="53"/>
      <c r="AM364" s="54"/>
      <c r="AN364" s="55" t="str">
        <f>IF(P364=1,0,"")</f>
        <v/>
      </c>
      <c r="AO364" s="56" t="str">
        <f>IF(AN364=1,AB364,"")</f>
        <v/>
      </c>
      <c r="AP364" s="55" t="str">
        <f>IF(P364=1,0,"")</f>
        <v/>
      </c>
      <c r="AQ364" s="56" t="str">
        <f>IF(AP364=1,AB364,"")</f>
        <v/>
      </c>
    </row>
    <row r="365" spans="1:43" s="3" customFormat="1" x14ac:dyDescent="0.25">
      <c r="A365" s="67">
        <f t="shared" si="99"/>
        <v>2022</v>
      </c>
      <c r="B365" s="67" t="str">
        <f t="shared" si="100"/>
        <v>May</v>
      </c>
      <c r="C365" s="68">
        <f t="shared" si="110"/>
        <v>22</v>
      </c>
      <c r="D365" s="69">
        <f t="shared" si="101"/>
        <v>14</v>
      </c>
      <c r="E365" s="70">
        <f t="shared" si="102"/>
        <v>57</v>
      </c>
      <c r="F365" s="74"/>
      <c r="G365" s="77"/>
      <c r="H365" s="63" t="e">
        <f t="shared" si="111"/>
        <v>#VALUE!</v>
      </c>
      <c r="I365" s="64">
        <f t="shared" si="114"/>
        <v>1</v>
      </c>
      <c r="J365" s="71" t="str">
        <f t="shared" si="114"/>
        <v xml:space="preserve">Tolpis </v>
      </c>
      <c r="K365" s="71" t="str">
        <f t="shared" si="114"/>
        <v>umbellata</v>
      </c>
      <c r="L365" s="72">
        <f t="shared" si="114"/>
        <v>1</v>
      </c>
      <c r="M365" s="72">
        <f t="shared" si="114"/>
        <v>0</v>
      </c>
      <c r="N365" s="66">
        <f t="shared" si="114"/>
        <v>0</v>
      </c>
      <c r="O365" s="41"/>
      <c r="P365" s="42" t="str">
        <f t="shared" si="103"/>
        <v/>
      </c>
      <c r="Q365" s="43" t="str">
        <f t="shared" si="104"/>
        <v/>
      </c>
      <c r="R365" s="44" t="e">
        <f t="shared" si="105"/>
        <v>#VALUE!</v>
      </c>
      <c r="S365" s="45" t="e">
        <f t="shared" si="98"/>
        <v>#VALUE!</v>
      </c>
      <c r="T365" s="44" t="str">
        <f t="shared" si="106"/>
        <v/>
      </c>
      <c r="U365" s="46"/>
      <c r="V365" s="47"/>
      <c r="W365" s="48" t="e">
        <f t="shared" si="107"/>
        <v>#VALUE!</v>
      </c>
      <c r="X365" s="49"/>
      <c r="Y365" s="44" t="e">
        <f>INDEX(VISITORS[INSECT ORDER], MATCH(X365,VISITORS[NAME USED],0))</f>
        <v>#N/A</v>
      </c>
      <c r="Z365" s="44" t="e">
        <f t="shared" si="108"/>
        <v>#N/A</v>
      </c>
      <c r="AA365" s="50" t="e">
        <f>IF(SUM(#REF!,#REF!,#REF!,#REF!,#REF!,#REF!)=S365,,"")</f>
        <v>#REF!</v>
      </c>
      <c r="AB365" s="51" t="str">
        <f t="shared" si="109"/>
        <v/>
      </c>
      <c r="AC365" s="51"/>
      <c r="AD365" s="51"/>
      <c r="AE365" s="51"/>
      <c r="AF365" s="51"/>
      <c r="AG365" s="51"/>
      <c r="AH365" s="51"/>
      <c r="AI365" s="52"/>
      <c r="AJ365" s="52"/>
      <c r="AK365" s="52"/>
      <c r="AL365" s="53"/>
      <c r="AM365" s="54"/>
      <c r="AN365" s="55" t="str">
        <f>IF(P365=1,0,"")</f>
        <v/>
      </c>
      <c r="AO365" s="56" t="str">
        <f>IF(AN365=1,AB365,"")</f>
        <v/>
      </c>
      <c r="AP365" s="55" t="str">
        <f>IF(P365=1,0,"")</f>
        <v/>
      </c>
      <c r="AQ365" s="56" t="str">
        <f>IF(AP365=1,AB365,"")</f>
        <v/>
      </c>
    </row>
    <row r="366" spans="1:43" s="3" customFormat="1" x14ac:dyDescent="0.25">
      <c r="A366" s="67">
        <f t="shared" si="99"/>
        <v>2022</v>
      </c>
      <c r="B366" s="67" t="str">
        <f t="shared" si="100"/>
        <v>May</v>
      </c>
      <c r="C366" s="68">
        <f t="shared" si="110"/>
        <v>22</v>
      </c>
      <c r="D366" s="69">
        <f t="shared" si="101"/>
        <v>14</v>
      </c>
      <c r="E366" s="70">
        <f t="shared" si="102"/>
        <v>58</v>
      </c>
      <c r="F366" s="74"/>
      <c r="G366" s="77"/>
      <c r="H366" s="63" t="e">
        <f t="shared" si="111"/>
        <v>#VALUE!</v>
      </c>
      <c r="I366" s="64">
        <f t="shared" si="114"/>
        <v>1</v>
      </c>
      <c r="J366" s="71" t="str">
        <f t="shared" si="114"/>
        <v xml:space="preserve">Tolpis </v>
      </c>
      <c r="K366" s="71" t="str">
        <f t="shared" si="114"/>
        <v>umbellata</v>
      </c>
      <c r="L366" s="72">
        <f t="shared" si="114"/>
        <v>1</v>
      </c>
      <c r="M366" s="72">
        <f t="shared" si="114"/>
        <v>0</v>
      </c>
      <c r="N366" s="66">
        <f t="shared" si="114"/>
        <v>0</v>
      </c>
      <c r="O366" s="41"/>
      <c r="P366" s="42" t="str">
        <f t="shared" si="103"/>
        <v/>
      </c>
      <c r="Q366" s="43" t="str">
        <f t="shared" si="104"/>
        <v/>
      </c>
      <c r="R366" s="44" t="e">
        <f t="shared" si="105"/>
        <v>#VALUE!</v>
      </c>
      <c r="S366" s="45" t="e">
        <f t="shared" si="98"/>
        <v>#VALUE!</v>
      </c>
      <c r="T366" s="44" t="str">
        <f t="shared" si="106"/>
        <v/>
      </c>
      <c r="U366" s="46"/>
      <c r="V366" s="47"/>
      <c r="W366" s="48" t="e">
        <f t="shared" si="107"/>
        <v>#VALUE!</v>
      </c>
      <c r="X366" s="49"/>
      <c r="Y366" s="44" t="e">
        <f>INDEX(VISITORS[INSECT ORDER], MATCH(X366,VISITORS[NAME USED],0))</f>
        <v>#N/A</v>
      </c>
      <c r="Z366" s="44" t="e">
        <f t="shared" si="108"/>
        <v>#N/A</v>
      </c>
      <c r="AA366" s="50" t="e">
        <f>IF(SUM(#REF!,#REF!,#REF!,#REF!,#REF!,#REF!)=S366,,"")</f>
        <v>#REF!</v>
      </c>
      <c r="AB366" s="51" t="str">
        <f t="shared" si="109"/>
        <v/>
      </c>
      <c r="AC366" s="51"/>
      <c r="AD366" s="51"/>
      <c r="AE366" s="51"/>
      <c r="AF366" s="51"/>
      <c r="AG366" s="51"/>
      <c r="AH366" s="51"/>
      <c r="AI366" s="52"/>
      <c r="AJ366" s="52"/>
      <c r="AK366" s="52"/>
      <c r="AL366" s="53"/>
      <c r="AM366" s="54"/>
      <c r="AN366" s="55" t="str">
        <f>IF(P366=1,0,"")</f>
        <v/>
      </c>
      <c r="AO366" s="56" t="str">
        <f>IF(AN366=1,AB366,"")</f>
        <v/>
      </c>
      <c r="AP366" s="55" t="str">
        <f>IF(P366=1,0,"")</f>
        <v/>
      </c>
      <c r="AQ366" s="56" t="str">
        <f>IF(AP366=1,AB366,"")</f>
        <v/>
      </c>
    </row>
    <row r="367" spans="1:43" s="3" customFormat="1" x14ac:dyDescent="0.25">
      <c r="A367" s="67">
        <f t="shared" si="99"/>
        <v>2022</v>
      </c>
      <c r="B367" s="67" t="str">
        <f t="shared" si="100"/>
        <v>May</v>
      </c>
      <c r="C367" s="68">
        <f t="shared" si="110"/>
        <v>22</v>
      </c>
      <c r="D367" s="69">
        <f t="shared" si="101"/>
        <v>14</v>
      </c>
      <c r="E367" s="70">
        <f t="shared" si="102"/>
        <v>59</v>
      </c>
      <c r="F367" s="74"/>
      <c r="G367" s="77"/>
      <c r="H367" s="63" t="e">
        <f t="shared" si="111"/>
        <v>#VALUE!</v>
      </c>
      <c r="I367" s="64">
        <f t="shared" si="114"/>
        <v>1</v>
      </c>
      <c r="J367" s="71" t="str">
        <f t="shared" si="114"/>
        <v xml:space="preserve">Tolpis </v>
      </c>
      <c r="K367" s="71" t="str">
        <f t="shared" si="114"/>
        <v>umbellata</v>
      </c>
      <c r="L367" s="72">
        <f t="shared" si="114"/>
        <v>1</v>
      </c>
      <c r="M367" s="72">
        <f t="shared" si="114"/>
        <v>0</v>
      </c>
      <c r="N367" s="66">
        <f t="shared" si="114"/>
        <v>0</v>
      </c>
      <c r="O367" s="41"/>
      <c r="P367" s="42" t="str">
        <f t="shared" si="103"/>
        <v/>
      </c>
      <c r="Q367" s="43" t="str">
        <f t="shared" si="104"/>
        <v/>
      </c>
      <c r="R367" s="44" t="e">
        <f t="shared" si="105"/>
        <v>#VALUE!</v>
      </c>
      <c r="S367" s="45" t="e">
        <f t="shared" si="98"/>
        <v>#VALUE!</v>
      </c>
      <c r="T367" s="44" t="str">
        <f t="shared" si="106"/>
        <v/>
      </c>
      <c r="U367" s="46"/>
      <c r="V367" s="47"/>
      <c r="W367" s="48" t="e">
        <f t="shared" si="107"/>
        <v>#VALUE!</v>
      </c>
      <c r="X367" s="49"/>
      <c r="Y367" s="44" t="e">
        <f>INDEX(VISITORS[INSECT ORDER], MATCH(X367,VISITORS[NAME USED],0))</f>
        <v>#N/A</v>
      </c>
      <c r="Z367" s="44" t="e">
        <f t="shared" si="108"/>
        <v>#N/A</v>
      </c>
      <c r="AA367" s="50" t="e">
        <f>IF(SUM(#REF!,#REF!,#REF!,#REF!,#REF!,#REF!)=S367,,"")</f>
        <v>#REF!</v>
      </c>
      <c r="AB367" s="51" t="str">
        <f t="shared" si="109"/>
        <v/>
      </c>
      <c r="AC367" s="51"/>
      <c r="AD367" s="51"/>
      <c r="AE367" s="51"/>
      <c r="AF367" s="51"/>
      <c r="AG367" s="51"/>
      <c r="AH367" s="51"/>
      <c r="AI367" s="52"/>
      <c r="AJ367" s="52"/>
      <c r="AK367" s="52"/>
      <c r="AL367" s="53"/>
      <c r="AM367" s="54"/>
      <c r="AN367" s="55" t="str">
        <f>IF(P367=1,0,"")</f>
        <v/>
      </c>
      <c r="AO367" s="56" t="str">
        <f>IF(AN367=1,AB367,"")</f>
        <v/>
      </c>
      <c r="AP367" s="55" t="str">
        <f>IF(P367=1,0,"")</f>
        <v/>
      </c>
      <c r="AQ367" s="56" t="str">
        <f>IF(AP367=1,AB367,"")</f>
        <v/>
      </c>
    </row>
    <row r="368" spans="1:43" s="3" customFormat="1" x14ac:dyDescent="0.25">
      <c r="A368" s="67">
        <f t="shared" si="99"/>
        <v>2022</v>
      </c>
      <c r="B368" s="67" t="str">
        <f t="shared" si="100"/>
        <v>May</v>
      </c>
      <c r="C368" s="68">
        <f t="shared" si="110"/>
        <v>22</v>
      </c>
      <c r="D368" s="69">
        <f t="shared" si="101"/>
        <v>15</v>
      </c>
      <c r="E368" s="70">
        <f t="shared" si="102"/>
        <v>0</v>
      </c>
      <c r="F368" s="74"/>
      <c r="G368" s="77"/>
      <c r="H368" s="63" t="e">
        <f t="shared" si="111"/>
        <v>#VALUE!</v>
      </c>
      <c r="I368" s="64">
        <f t="shared" si="114"/>
        <v>1</v>
      </c>
      <c r="J368" s="71" t="str">
        <f t="shared" si="114"/>
        <v xml:space="preserve">Tolpis </v>
      </c>
      <c r="K368" s="71" t="str">
        <f t="shared" si="114"/>
        <v>umbellata</v>
      </c>
      <c r="L368" s="72">
        <f t="shared" si="114"/>
        <v>1</v>
      </c>
      <c r="M368" s="72">
        <f t="shared" si="114"/>
        <v>0</v>
      </c>
      <c r="N368" s="66">
        <f t="shared" si="114"/>
        <v>0</v>
      </c>
      <c r="O368" s="41"/>
      <c r="P368" s="42" t="str">
        <f t="shared" si="103"/>
        <v/>
      </c>
      <c r="Q368" s="43" t="str">
        <f t="shared" si="104"/>
        <v/>
      </c>
      <c r="R368" s="44" t="e">
        <f t="shared" si="105"/>
        <v>#VALUE!</v>
      </c>
      <c r="S368" s="45" t="e">
        <f t="shared" si="98"/>
        <v>#VALUE!</v>
      </c>
      <c r="T368" s="44" t="str">
        <f t="shared" si="106"/>
        <v/>
      </c>
      <c r="U368" s="46"/>
      <c r="V368" s="47"/>
      <c r="W368" s="48" t="e">
        <f t="shared" si="107"/>
        <v>#VALUE!</v>
      </c>
      <c r="X368" s="49"/>
      <c r="Y368" s="44" t="e">
        <f>INDEX(VISITORS[INSECT ORDER], MATCH(X368,VISITORS[NAME USED],0))</f>
        <v>#N/A</v>
      </c>
      <c r="Z368" s="44" t="e">
        <f t="shared" si="108"/>
        <v>#N/A</v>
      </c>
      <c r="AA368" s="50" t="e">
        <f>IF(SUM(#REF!,#REF!,#REF!,#REF!,#REF!,#REF!)=S368,,"")</f>
        <v>#REF!</v>
      </c>
      <c r="AB368" s="51" t="str">
        <f t="shared" si="109"/>
        <v/>
      </c>
      <c r="AC368" s="51"/>
      <c r="AD368" s="51"/>
      <c r="AE368" s="51"/>
      <c r="AF368" s="51"/>
      <c r="AG368" s="51"/>
      <c r="AH368" s="51"/>
      <c r="AI368" s="52"/>
      <c r="AJ368" s="52"/>
      <c r="AK368" s="52"/>
      <c r="AL368" s="53"/>
      <c r="AM368" s="54"/>
      <c r="AN368" s="55" t="str">
        <f>IF(P368=1,0,"")</f>
        <v/>
      </c>
      <c r="AO368" s="56" t="str">
        <f>IF(AN368=1,AB368,"")</f>
        <v/>
      </c>
      <c r="AP368" s="55" t="str">
        <f>IF(P368=1,0,"")</f>
        <v/>
      </c>
      <c r="AQ368" s="56" t="str">
        <f>IF(AP368=1,AB368,"")</f>
        <v/>
      </c>
    </row>
    <row r="369" spans="1:43" s="3" customFormat="1" x14ac:dyDescent="0.25">
      <c r="A369" s="67">
        <f t="shared" si="99"/>
        <v>2022</v>
      </c>
      <c r="B369" s="67" t="str">
        <f t="shared" si="100"/>
        <v>May</v>
      </c>
      <c r="C369" s="68">
        <f t="shared" si="110"/>
        <v>22</v>
      </c>
      <c r="D369" s="69">
        <f t="shared" si="101"/>
        <v>15</v>
      </c>
      <c r="E369" s="70">
        <f t="shared" si="102"/>
        <v>1</v>
      </c>
      <c r="F369" s="74"/>
      <c r="G369" s="77"/>
      <c r="H369" s="63" t="e">
        <f t="shared" si="111"/>
        <v>#VALUE!</v>
      </c>
      <c r="I369" s="64">
        <f t="shared" si="114"/>
        <v>1</v>
      </c>
      <c r="J369" s="71" t="str">
        <f t="shared" si="114"/>
        <v xml:space="preserve">Tolpis </v>
      </c>
      <c r="K369" s="71" t="str">
        <f t="shared" si="114"/>
        <v>umbellata</v>
      </c>
      <c r="L369" s="72">
        <f t="shared" si="114"/>
        <v>1</v>
      </c>
      <c r="M369" s="72">
        <f t="shared" si="114"/>
        <v>0</v>
      </c>
      <c r="N369" s="66">
        <f t="shared" si="114"/>
        <v>0</v>
      </c>
      <c r="O369" s="41"/>
      <c r="P369" s="42" t="str">
        <f t="shared" si="103"/>
        <v/>
      </c>
      <c r="Q369" s="43" t="str">
        <f t="shared" si="104"/>
        <v/>
      </c>
      <c r="R369" s="44" t="e">
        <f t="shared" si="105"/>
        <v>#VALUE!</v>
      </c>
      <c r="S369" s="45" t="e">
        <f t="shared" si="98"/>
        <v>#VALUE!</v>
      </c>
      <c r="T369" s="44" t="str">
        <f t="shared" si="106"/>
        <v/>
      </c>
      <c r="U369" s="46"/>
      <c r="V369" s="47"/>
      <c r="W369" s="48" t="e">
        <f t="shared" si="107"/>
        <v>#VALUE!</v>
      </c>
      <c r="X369" s="49"/>
      <c r="Y369" s="44" t="e">
        <f>INDEX(VISITORS[INSECT ORDER], MATCH(X369,VISITORS[NAME USED],0))</f>
        <v>#N/A</v>
      </c>
      <c r="Z369" s="44" t="e">
        <f t="shared" si="108"/>
        <v>#N/A</v>
      </c>
      <c r="AA369" s="50" t="e">
        <f>IF(SUM(#REF!,#REF!,#REF!,#REF!,#REF!,#REF!)=S369,,"")</f>
        <v>#REF!</v>
      </c>
      <c r="AB369" s="51" t="str">
        <f t="shared" si="109"/>
        <v/>
      </c>
      <c r="AC369" s="51"/>
      <c r="AD369" s="51"/>
      <c r="AE369" s="51"/>
      <c r="AF369" s="51"/>
      <c r="AG369" s="51"/>
      <c r="AH369" s="51"/>
      <c r="AI369" s="52"/>
      <c r="AJ369" s="52"/>
      <c r="AK369" s="52"/>
      <c r="AL369" s="53"/>
      <c r="AM369" s="54"/>
      <c r="AN369" s="55" t="str">
        <f>IF(P369=1,0,"")</f>
        <v/>
      </c>
      <c r="AO369" s="56" t="str">
        <f>IF(AN369=1,AB369,"")</f>
        <v/>
      </c>
      <c r="AP369" s="55" t="str">
        <f>IF(P369=1,0,"")</f>
        <v/>
      </c>
      <c r="AQ369" s="56" t="str">
        <f>IF(AP369=1,AB369,"")</f>
        <v/>
      </c>
    </row>
    <row r="370" spans="1:43" s="3" customFormat="1" x14ac:dyDescent="0.25">
      <c r="A370" s="67">
        <f t="shared" si="99"/>
        <v>2022</v>
      </c>
      <c r="B370" s="67" t="str">
        <f t="shared" si="100"/>
        <v>May</v>
      </c>
      <c r="C370" s="68">
        <f t="shared" si="110"/>
        <v>22</v>
      </c>
      <c r="D370" s="69">
        <f t="shared" si="101"/>
        <v>15</v>
      </c>
      <c r="E370" s="70">
        <f t="shared" si="102"/>
        <v>2</v>
      </c>
      <c r="F370" s="74"/>
      <c r="G370" s="77"/>
      <c r="H370" s="63" t="e">
        <f t="shared" si="111"/>
        <v>#VALUE!</v>
      </c>
      <c r="I370" s="64">
        <f t="shared" si="114"/>
        <v>1</v>
      </c>
      <c r="J370" s="71" t="str">
        <f t="shared" si="114"/>
        <v xml:space="preserve">Tolpis </v>
      </c>
      <c r="K370" s="71" t="str">
        <f t="shared" si="114"/>
        <v>umbellata</v>
      </c>
      <c r="L370" s="72">
        <f t="shared" si="114"/>
        <v>1</v>
      </c>
      <c r="M370" s="72">
        <f t="shared" si="114"/>
        <v>0</v>
      </c>
      <c r="N370" s="66">
        <f t="shared" si="114"/>
        <v>0</v>
      </c>
      <c r="O370" s="41"/>
      <c r="P370" s="42" t="str">
        <f t="shared" si="103"/>
        <v/>
      </c>
      <c r="Q370" s="43" t="str">
        <f t="shared" si="104"/>
        <v/>
      </c>
      <c r="R370" s="44" t="e">
        <f t="shared" si="105"/>
        <v>#VALUE!</v>
      </c>
      <c r="S370" s="45" t="e">
        <f t="shared" si="98"/>
        <v>#VALUE!</v>
      </c>
      <c r="T370" s="44" t="str">
        <f t="shared" si="106"/>
        <v/>
      </c>
      <c r="U370" s="46"/>
      <c r="V370" s="47"/>
      <c r="W370" s="48" t="e">
        <f t="shared" si="107"/>
        <v>#VALUE!</v>
      </c>
      <c r="X370" s="49"/>
      <c r="Y370" s="44" t="e">
        <f>INDEX(VISITORS[INSECT ORDER], MATCH(X370,VISITORS[NAME USED],0))</f>
        <v>#N/A</v>
      </c>
      <c r="Z370" s="44" t="e">
        <f t="shared" si="108"/>
        <v>#N/A</v>
      </c>
      <c r="AA370" s="50" t="e">
        <f>IF(SUM(#REF!,#REF!,#REF!,#REF!,#REF!,#REF!)=S370,,"")</f>
        <v>#REF!</v>
      </c>
      <c r="AB370" s="51" t="str">
        <f t="shared" si="109"/>
        <v/>
      </c>
      <c r="AC370" s="51"/>
      <c r="AD370" s="51"/>
      <c r="AE370" s="51"/>
      <c r="AF370" s="51"/>
      <c r="AG370" s="51"/>
      <c r="AH370" s="51"/>
      <c r="AI370" s="52"/>
      <c r="AJ370" s="52"/>
      <c r="AK370" s="52"/>
      <c r="AL370" s="53"/>
      <c r="AM370" s="54"/>
      <c r="AN370" s="55" t="str">
        <f>IF(P370=1,0,"")</f>
        <v/>
      </c>
      <c r="AO370" s="56" t="str">
        <f>IF(AN370=1,AB370,"")</f>
        <v/>
      </c>
      <c r="AP370" s="55" t="str">
        <f>IF(P370=1,0,"")</f>
        <v/>
      </c>
      <c r="AQ370" s="56" t="str">
        <f>IF(AP370=1,AB370,"")</f>
        <v/>
      </c>
    </row>
    <row r="371" spans="1:43" s="3" customFormat="1" x14ac:dyDescent="0.25">
      <c r="A371" s="67">
        <f t="shared" si="99"/>
        <v>2022</v>
      </c>
      <c r="B371" s="67" t="str">
        <f t="shared" si="100"/>
        <v>May</v>
      </c>
      <c r="C371" s="68">
        <f t="shared" si="110"/>
        <v>22</v>
      </c>
      <c r="D371" s="69">
        <f t="shared" si="101"/>
        <v>15</v>
      </c>
      <c r="E371" s="70">
        <f t="shared" si="102"/>
        <v>3</v>
      </c>
      <c r="F371" s="74"/>
      <c r="G371" s="77"/>
      <c r="H371" s="63" t="e">
        <f t="shared" si="111"/>
        <v>#VALUE!</v>
      </c>
      <c r="I371" s="64">
        <f t="shared" si="114"/>
        <v>1</v>
      </c>
      <c r="J371" s="71" t="str">
        <f t="shared" si="114"/>
        <v xml:space="preserve">Tolpis </v>
      </c>
      <c r="K371" s="71" t="str">
        <f t="shared" si="114"/>
        <v>umbellata</v>
      </c>
      <c r="L371" s="72">
        <f t="shared" si="114"/>
        <v>1</v>
      </c>
      <c r="M371" s="72">
        <f t="shared" si="114"/>
        <v>0</v>
      </c>
      <c r="N371" s="66">
        <f t="shared" si="114"/>
        <v>0</v>
      </c>
      <c r="O371" s="41"/>
      <c r="P371" s="42" t="str">
        <f t="shared" si="103"/>
        <v/>
      </c>
      <c r="Q371" s="43" t="str">
        <f t="shared" si="104"/>
        <v/>
      </c>
      <c r="R371" s="44" t="e">
        <f t="shared" si="105"/>
        <v>#VALUE!</v>
      </c>
      <c r="S371" s="45" t="e">
        <f t="shared" si="98"/>
        <v>#VALUE!</v>
      </c>
      <c r="T371" s="44" t="str">
        <f t="shared" si="106"/>
        <v/>
      </c>
      <c r="U371" s="46"/>
      <c r="V371" s="47"/>
      <c r="W371" s="48" t="e">
        <f t="shared" si="107"/>
        <v>#VALUE!</v>
      </c>
      <c r="X371" s="49"/>
      <c r="Y371" s="44" t="e">
        <f>INDEX(VISITORS[INSECT ORDER], MATCH(X371,VISITORS[NAME USED],0))</f>
        <v>#N/A</v>
      </c>
      <c r="Z371" s="44" t="e">
        <f t="shared" si="108"/>
        <v>#N/A</v>
      </c>
      <c r="AA371" s="50" t="e">
        <f>IF(SUM(#REF!,#REF!,#REF!,#REF!,#REF!,#REF!)=S371,,"")</f>
        <v>#REF!</v>
      </c>
      <c r="AB371" s="51" t="str">
        <f t="shared" si="109"/>
        <v/>
      </c>
      <c r="AC371" s="51"/>
      <c r="AD371" s="51"/>
      <c r="AE371" s="51"/>
      <c r="AF371" s="51"/>
      <c r="AG371" s="51"/>
      <c r="AH371" s="51"/>
      <c r="AI371" s="52"/>
      <c r="AJ371" s="52"/>
      <c r="AK371" s="52"/>
      <c r="AL371" s="53"/>
      <c r="AM371" s="54"/>
      <c r="AN371" s="55" t="str">
        <f>IF(P371=1,0,"")</f>
        <v/>
      </c>
      <c r="AO371" s="56" t="str">
        <f>IF(AN371=1,AB371,"")</f>
        <v/>
      </c>
      <c r="AP371" s="55" t="str">
        <f>IF(P371=1,0,"")</f>
        <v/>
      </c>
      <c r="AQ371" s="56" t="str">
        <f>IF(AP371=1,AB371,"")</f>
        <v/>
      </c>
    </row>
    <row r="372" spans="1:43" s="3" customFormat="1" x14ac:dyDescent="0.25">
      <c r="A372" s="67">
        <f t="shared" si="99"/>
        <v>2022</v>
      </c>
      <c r="B372" s="67" t="str">
        <f t="shared" si="100"/>
        <v>May</v>
      </c>
      <c r="C372" s="68">
        <f t="shared" si="110"/>
        <v>22</v>
      </c>
      <c r="D372" s="69">
        <f t="shared" si="101"/>
        <v>15</v>
      </c>
      <c r="E372" s="70">
        <f t="shared" si="102"/>
        <v>4</v>
      </c>
      <c r="F372" s="74"/>
      <c r="G372" s="77"/>
      <c r="H372" s="63" t="e">
        <f t="shared" si="111"/>
        <v>#VALUE!</v>
      </c>
      <c r="I372" s="64">
        <f t="shared" si="114"/>
        <v>1</v>
      </c>
      <c r="J372" s="71" t="str">
        <f t="shared" si="114"/>
        <v xml:space="preserve">Tolpis </v>
      </c>
      <c r="K372" s="71" t="str">
        <f t="shared" si="114"/>
        <v>umbellata</v>
      </c>
      <c r="L372" s="72">
        <f t="shared" si="114"/>
        <v>1</v>
      </c>
      <c r="M372" s="72">
        <f t="shared" si="114"/>
        <v>0</v>
      </c>
      <c r="N372" s="66">
        <f t="shared" si="114"/>
        <v>0</v>
      </c>
      <c r="O372" s="41"/>
      <c r="P372" s="42" t="str">
        <f t="shared" si="103"/>
        <v/>
      </c>
      <c r="Q372" s="43" t="str">
        <f t="shared" si="104"/>
        <v/>
      </c>
      <c r="R372" s="44" t="e">
        <f t="shared" si="105"/>
        <v>#VALUE!</v>
      </c>
      <c r="S372" s="45" t="e">
        <f t="shared" si="98"/>
        <v>#VALUE!</v>
      </c>
      <c r="T372" s="44" t="str">
        <f t="shared" si="106"/>
        <v/>
      </c>
      <c r="U372" s="46"/>
      <c r="V372" s="47"/>
      <c r="W372" s="48" t="e">
        <f t="shared" si="107"/>
        <v>#VALUE!</v>
      </c>
      <c r="X372" s="49"/>
      <c r="Y372" s="44" t="e">
        <f>INDEX(VISITORS[INSECT ORDER], MATCH(X372,VISITORS[NAME USED],0))</f>
        <v>#N/A</v>
      </c>
      <c r="Z372" s="44" t="e">
        <f t="shared" si="108"/>
        <v>#N/A</v>
      </c>
      <c r="AA372" s="50" t="e">
        <f>IF(SUM(#REF!,#REF!,#REF!,#REF!,#REF!,#REF!)=S372,,"")</f>
        <v>#REF!</v>
      </c>
      <c r="AB372" s="51" t="str">
        <f t="shared" si="109"/>
        <v/>
      </c>
      <c r="AC372" s="51"/>
      <c r="AD372" s="51"/>
      <c r="AE372" s="51"/>
      <c r="AF372" s="51"/>
      <c r="AG372" s="51"/>
      <c r="AH372" s="51"/>
      <c r="AI372" s="52"/>
      <c r="AJ372" s="52"/>
      <c r="AK372" s="52"/>
      <c r="AL372" s="53"/>
      <c r="AM372" s="54"/>
      <c r="AN372" s="55" t="str">
        <f>IF(P372=1,0,"")</f>
        <v/>
      </c>
      <c r="AO372" s="56" t="str">
        <f>IF(AN372=1,AB372,"")</f>
        <v/>
      </c>
      <c r="AP372" s="55" t="str">
        <f>IF(P372=1,0,"")</f>
        <v/>
      </c>
      <c r="AQ372" s="56" t="str">
        <f>IF(AP372=1,AB372,"")</f>
        <v/>
      </c>
    </row>
    <row r="373" spans="1:43" s="3" customFormat="1" x14ac:dyDescent="0.25">
      <c r="A373" s="67">
        <f t="shared" si="99"/>
        <v>2022</v>
      </c>
      <c r="B373" s="67" t="str">
        <f t="shared" si="100"/>
        <v>May</v>
      </c>
      <c r="C373" s="68">
        <f t="shared" si="110"/>
        <v>22</v>
      </c>
      <c r="D373" s="69">
        <f t="shared" si="101"/>
        <v>15</v>
      </c>
      <c r="E373" s="70">
        <f t="shared" si="102"/>
        <v>5</v>
      </c>
      <c r="F373" s="74"/>
      <c r="G373" s="77"/>
      <c r="H373" s="63" t="e">
        <f t="shared" si="111"/>
        <v>#VALUE!</v>
      </c>
      <c r="I373" s="64">
        <f t="shared" ref="I373:N388" si="115">I372</f>
        <v>1</v>
      </c>
      <c r="J373" s="71" t="str">
        <f t="shared" si="115"/>
        <v xml:space="preserve">Tolpis </v>
      </c>
      <c r="K373" s="71" t="str">
        <f t="shared" si="115"/>
        <v>umbellata</v>
      </c>
      <c r="L373" s="72">
        <f t="shared" si="115"/>
        <v>1</v>
      </c>
      <c r="M373" s="72">
        <f t="shared" si="115"/>
        <v>0</v>
      </c>
      <c r="N373" s="66">
        <f t="shared" si="115"/>
        <v>0</v>
      </c>
      <c r="O373" s="41"/>
      <c r="P373" s="42" t="str">
        <f t="shared" si="103"/>
        <v/>
      </c>
      <c r="Q373" s="43" t="str">
        <f t="shared" si="104"/>
        <v/>
      </c>
      <c r="R373" s="44" t="e">
        <f t="shared" si="105"/>
        <v>#VALUE!</v>
      </c>
      <c r="S373" s="45" t="e">
        <f t="shared" si="98"/>
        <v>#VALUE!</v>
      </c>
      <c r="T373" s="44" t="str">
        <f t="shared" si="106"/>
        <v/>
      </c>
      <c r="U373" s="46"/>
      <c r="V373" s="47"/>
      <c r="W373" s="48" t="e">
        <f t="shared" si="107"/>
        <v>#VALUE!</v>
      </c>
      <c r="X373" s="49"/>
      <c r="Y373" s="44" t="e">
        <f>INDEX(VISITORS[INSECT ORDER], MATCH(X373,VISITORS[NAME USED],0))</f>
        <v>#N/A</v>
      </c>
      <c r="Z373" s="44" t="e">
        <f t="shared" si="108"/>
        <v>#N/A</v>
      </c>
      <c r="AA373" s="50" t="e">
        <f>IF(SUM(#REF!,#REF!,#REF!,#REF!,#REF!,#REF!)=S373,,"")</f>
        <v>#REF!</v>
      </c>
      <c r="AB373" s="51" t="str">
        <f t="shared" si="109"/>
        <v/>
      </c>
      <c r="AC373" s="51"/>
      <c r="AD373" s="51"/>
      <c r="AE373" s="51"/>
      <c r="AF373" s="51"/>
      <c r="AG373" s="51"/>
      <c r="AH373" s="51"/>
      <c r="AI373" s="52"/>
      <c r="AJ373" s="52"/>
      <c r="AK373" s="52"/>
      <c r="AL373" s="53"/>
      <c r="AM373" s="54"/>
      <c r="AN373" s="55" t="str">
        <f>IF(P373=1,0,"")</f>
        <v/>
      </c>
      <c r="AO373" s="56" t="str">
        <f>IF(AN373=1,AB373,"")</f>
        <v/>
      </c>
      <c r="AP373" s="55" t="str">
        <f>IF(P373=1,0,"")</f>
        <v/>
      </c>
      <c r="AQ373" s="56" t="str">
        <f>IF(AP373=1,AB373,"")</f>
        <v/>
      </c>
    </row>
    <row r="374" spans="1:43" s="3" customFormat="1" x14ac:dyDescent="0.25">
      <c r="A374" s="67">
        <f t="shared" si="99"/>
        <v>2022</v>
      </c>
      <c r="B374" s="67" t="str">
        <f t="shared" si="100"/>
        <v>May</v>
      </c>
      <c r="C374" s="68">
        <f t="shared" si="110"/>
        <v>22</v>
      </c>
      <c r="D374" s="69">
        <f t="shared" si="101"/>
        <v>15</v>
      </c>
      <c r="E374" s="70">
        <f t="shared" si="102"/>
        <v>6</v>
      </c>
      <c r="F374" s="74"/>
      <c r="G374" s="77"/>
      <c r="H374" s="63" t="e">
        <f t="shared" si="111"/>
        <v>#VALUE!</v>
      </c>
      <c r="I374" s="64">
        <f t="shared" si="115"/>
        <v>1</v>
      </c>
      <c r="J374" s="71" t="str">
        <f t="shared" si="115"/>
        <v xml:space="preserve">Tolpis </v>
      </c>
      <c r="K374" s="71" t="str">
        <f t="shared" si="115"/>
        <v>umbellata</v>
      </c>
      <c r="L374" s="72">
        <f t="shared" si="115"/>
        <v>1</v>
      </c>
      <c r="M374" s="72">
        <f t="shared" si="115"/>
        <v>0</v>
      </c>
      <c r="N374" s="66">
        <f t="shared" si="115"/>
        <v>0</v>
      </c>
      <c r="O374" s="41"/>
      <c r="P374" s="42" t="str">
        <f t="shared" si="103"/>
        <v/>
      </c>
      <c r="Q374" s="43" t="str">
        <f t="shared" si="104"/>
        <v/>
      </c>
      <c r="R374" s="44" t="e">
        <f t="shared" si="105"/>
        <v>#VALUE!</v>
      </c>
      <c r="S374" s="45" t="e">
        <f t="shared" si="98"/>
        <v>#VALUE!</v>
      </c>
      <c r="T374" s="44" t="str">
        <f t="shared" si="106"/>
        <v/>
      </c>
      <c r="U374" s="46"/>
      <c r="V374" s="47"/>
      <c r="W374" s="48" t="e">
        <f t="shared" si="107"/>
        <v>#VALUE!</v>
      </c>
      <c r="X374" s="49"/>
      <c r="Y374" s="44" t="e">
        <f>INDEX(VISITORS[INSECT ORDER], MATCH(X374,VISITORS[NAME USED],0))</f>
        <v>#N/A</v>
      </c>
      <c r="Z374" s="44" t="e">
        <f t="shared" si="108"/>
        <v>#N/A</v>
      </c>
      <c r="AA374" s="50" t="e">
        <f>IF(SUM(#REF!,#REF!,#REF!,#REF!,#REF!,#REF!)=S374,,"")</f>
        <v>#REF!</v>
      </c>
      <c r="AB374" s="51" t="str">
        <f t="shared" si="109"/>
        <v/>
      </c>
      <c r="AC374" s="51"/>
      <c r="AD374" s="51"/>
      <c r="AE374" s="51"/>
      <c r="AF374" s="51"/>
      <c r="AG374" s="51"/>
      <c r="AH374" s="51"/>
      <c r="AI374" s="52"/>
      <c r="AJ374" s="52"/>
      <c r="AK374" s="52"/>
      <c r="AL374" s="53"/>
      <c r="AM374" s="54"/>
      <c r="AN374" s="55" t="str">
        <f>IF(P374=1,0,"")</f>
        <v/>
      </c>
      <c r="AO374" s="56" t="str">
        <f>IF(AN374=1,AB374,"")</f>
        <v/>
      </c>
      <c r="AP374" s="55" t="str">
        <f>IF(P374=1,0,"")</f>
        <v/>
      </c>
      <c r="AQ374" s="56" t="str">
        <f>IF(AP374=1,AB374,"")</f>
        <v/>
      </c>
    </row>
    <row r="375" spans="1:43" s="3" customFormat="1" x14ac:dyDescent="0.25">
      <c r="A375" s="67">
        <f t="shared" si="99"/>
        <v>2022</v>
      </c>
      <c r="B375" s="67" t="str">
        <f t="shared" si="100"/>
        <v>May</v>
      </c>
      <c r="C375" s="68">
        <f t="shared" si="110"/>
        <v>22</v>
      </c>
      <c r="D375" s="69">
        <f t="shared" si="101"/>
        <v>15</v>
      </c>
      <c r="E375" s="70">
        <f t="shared" si="102"/>
        <v>7</v>
      </c>
      <c r="F375" s="74"/>
      <c r="G375" s="77"/>
      <c r="H375" s="63" t="e">
        <f t="shared" si="111"/>
        <v>#VALUE!</v>
      </c>
      <c r="I375" s="64">
        <f t="shared" si="115"/>
        <v>1</v>
      </c>
      <c r="J375" s="71" t="str">
        <f t="shared" si="115"/>
        <v xml:space="preserve">Tolpis </v>
      </c>
      <c r="K375" s="71" t="str">
        <f t="shared" si="115"/>
        <v>umbellata</v>
      </c>
      <c r="L375" s="72">
        <f t="shared" si="115"/>
        <v>1</v>
      </c>
      <c r="M375" s="72">
        <f t="shared" si="115"/>
        <v>0</v>
      </c>
      <c r="N375" s="66">
        <f t="shared" si="115"/>
        <v>0</v>
      </c>
      <c r="O375" s="41"/>
      <c r="P375" s="42" t="str">
        <f t="shared" si="103"/>
        <v/>
      </c>
      <c r="Q375" s="43" t="str">
        <f t="shared" si="104"/>
        <v/>
      </c>
      <c r="R375" s="44" t="e">
        <f t="shared" si="105"/>
        <v>#VALUE!</v>
      </c>
      <c r="S375" s="45" t="e">
        <f t="shared" si="98"/>
        <v>#VALUE!</v>
      </c>
      <c r="T375" s="44" t="str">
        <f t="shared" si="106"/>
        <v/>
      </c>
      <c r="U375" s="46"/>
      <c r="V375" s="47"/>
      <c r="W375" s="48" t="e">
        <f t="shared" si="107"/>
        <v>#VALUE!</v>
      </c>
      <c r="X375" s="49"/>
      <c r="Y375" s="44" t="e">
        <f>INDEX(VISITORS[INSECT ORDER], MATCH(X375,VISITORS[NAME USED],0))</f>
        <v>#N/A</v>
      </c>
      <c r="Z375" s="44" t="e">
        <f t="shared" si="108"/>
        <v>#N/A</v>
      </c>
      <c r="AA375" s="50" t="e">
        <f>IF(SUM(#REF!,#REF!,#REF!,#REF!,#REF!,#REF!)=S375,,"")</f>
        <v>#REF!</v>
      </c>
      <c r="AB375" s="51" t="str">
        <f t="shared" si="109"/>
        <v/>
      </c>
      <c r="AC375" s="51"/>
      <c r="AD375" s="51"/>
      <c r="AE375" s="51"/>
      <c r="AF375" s="51"/>
      <c r="AG375" s="51"/>
      <c r="AH375" s="51"/>
      <c r="AI375" s="52"/>
      <c r="AJ375" s="52"/>
      <c r="AK375" s="52"/>
      <c r="AL375" s="53"/>
      <c r="AM375" s="54"/>
      <c r="AN375" s="55" t="str">
        <f>IF(P375=1,0,"")</f>
        <v/>
      </c>
      <c r="AO375" s="56" t="str">
        <f>IF(AN375=1,AB375,"")</f>
        <v/>
      </c>
      <c r="AP375" s="55" t="str">
        <f>IF(P375=1,0,"")</f>
        <v/>
      </c>
      <c r="AQ375" s="56" t="str">
        <f>IF(AP375=1,AB375,"")</f>
        <v/>
      </c>
    </row>
    <row r="376" spans="1:43" s="3" customFormat="1" x14ac:dyDescent="0.25">
      <c r="A376" s="67">
        <f t="shared" si="99"/>
        <v>2022</v>
      </c>
      <c r="B376" s="67" t="str">
        <f t="shared" si="100"/>
        <v>May</v>
      </c>
      <c r="C376" s="68">
        <f t="shared" si="110"/>
        <v>22</v>
      </c>
      <c r="D376" s="69">
        <f t="shared" si="101"/>
        <v>15</v>
      </c>
      <c r="E376" s="70">
        <f t="shared" si="102"/>
        <v>8</v>
      </c>
      <c r="F376" s="74"/>
      <c r="G376" s="77"/>
      <c r="H376" s="63" t="e">
        <f t="shared" si="111"/>
        <v>#VALUE!</v>
      </c>
      <c r="I376" s="64">
        <f t="shared" si="115"/>
        <v>1</v>
      </c>
      <c r="J376" s="71" t="str">
        <f t="shared" si="115"/>
        <v xml:space="preserve">Tolpis </v>
      </c>
      <c r="K376" s="71" t="str">
        <f t="shared" si="115"/>
        <v>umbellata</v>
      </c>
      <c r="L376" s="72">
        <f t="shared" si="115"/>
        <v>1</v>
      </c>
      <c r="M376" s="72">
        <f t="shared" si="115"/>
        <v>0</v>
      </c>
      <c r="N376" s="66">
        <f t="shared" si="115"/>
        <v>0</v>
      </c>
      <c r="O376" s="41"/>
      <c r="P376" s="42" t="str">
        <f t="shared" si="103"/>
        <v/>
      </c>
      <c r="Q376" s="43" t="str">
        <f t="shared" si="104"/>
        <v/>
      </c>
      <c r="R376" s="44" t="e">
        <f t="shared" si="105"/>
        <v>#VALUE!</v>
      </c>
      <c r="S376" s="45" t="e">
        <f t="shared" si="98"/>
        <v>#VALUE!</v>
      </c>
      <c r="T376" s="44" t="str">
        <f t="shared" si="106"/>
        <v/>
      </c>
      <c r="U376" s="46"/>
      <c r="V376" s="47"/>
      <c r="W376" s="48" t="e">
        <f t="shared" si="107"/>
        <v>#VALUE!</v>
      </c>
      <c r="X376" s="49"/>
      <c r="Y376" s="44" t="e">
        <f>INDEX(VISITORS[INSECT ORDER], MATCH(X376,VISITORS[NAME USED],0))</f>
        <v>#N/A</v>
      </c>
      <c r="Z376" s="44" t="e">
        <f t="shared" si="108"/>
        <v>#N/A</v>
      </c>
      <c r="AA376" s="50" t="e">
        <f>IF(SUM(#REF!,#REF!,#REF!,#REF!,#REF!,#REF!)=S376,,"")</f>
        <v>#REF!</v>
      </c>
      <c r="AB376" s="51" t="str">
        <f t="shared" si="109"/>
        <v/>
      </c>
      <c r="AC376" s="51"/>
      <c r="AD376" s="51"/>
      <c r="AE376" s="51"/>
      <c r="AF376" s="51"/>
      <c r="AG376" s="51"/>
      <c r="AH376" s="51"/>
      <c r="AI376" s="52"/>
      <c r="AJ376" s="52"/>
      <c r="AK376" s="52"/>
      <c r="AL376" s="53"/>
      <c r="AM376" s="54"/>
      <c r="AN376" s="55" t="str">
        <f>IF(P376=1,0,"")</f>
        <v/>
      </c>
      <c r="AO376" s="56" t="str">
        <f>IF(AN376=1,AB376,"")</f>
        <v/>
      </c>
      <c r="AP376" s="55" t="str">
        <f>IF(P376=1,0,"")</f>
        <v/>
      </c>
      <c r="AQ376" s="56" t="str">
        <f>IF(AP376=1,AB376,"")</f>
        <v/>
      </c>
    </row>
    <row r="377" spans="1:43" s="3" customFormat="1" x14ac:dyDescent="0.25">
      <c r="A377" s="67">
        <f t="shared" si="99"/>
        <v>2022</v>
      </c>
      <c r="B377" s="67" t="str">
        <f t="shared" si="100"/>
        <v>May</v>
      </c>
      <c r="C377" s="68">
        <f t="shared" si="110"/>
        <v>22</v>
      </c>
      <c r="D377" s="69">
        <f t="shared" si="101"/>
        <v>15</v>
      </c>
      <c r="E377" s="70">
        <f t="shared" si="102"/>
        <v>9</v>
      </c>
      <c r="F377" s="74"/>
      <c r="G377" s="77"/>
      <c r="H377" s="63" t="e">
        <f t="shared" si="111"/>
        <v>#VALUE!</v>
      </c>
      <c r="I377" s="64">
        <f t="shared" si="115"/>
        <v>1</v>
      </c>
      <c r="J377" s="71" t="str">
        <f t="shared" si="115"/>
        <v xml:space="preserve">Tolpis </v>
      </c>
      <c r="K377" s="71" t="str">
        <f t="shared" si="115"/>
        <v>umbellata</v>
      </c>
      <c r="L377" s="72">
        <f t="shared" si="115"/>
        <v>1</v>
      </c>
      <c r="M377" s="72">
        <f t="shared" si="115"/>
        <v>0</v>
      </c>
      <c r="N377" s="66">
        <f t="shared" si="115"/>
        <v>0</v>
      </c>
      <c r="O377" s="41"/>
      <c r="P377" s="42" t="str">
        <f t="shared" si="103"/>
        <v/>
      </c>
      <c r="Q377" s="43" t="str">
        <f t="shared" si="104"/>
        <v/>
      </c>
      <c r="R377" s="44" t="e">
        <f t="shared" si="105"/>
        <v>#VALUE!</v>
      </c>
      <c r="S377" s="45" t="e">
        <f t="shared" si="98"/>
        <v>#VALUE!</v>
      </c>
      <c r="T377" s="44" t="str">
        <f t="shared" si="106"/>
        <v/>
      </c>
      <c r="U377" s="46"/>
      <c r="V377" s="47"/>
      <c r="W377" s="48" t="e">
        <f t="shared" si="107"/>
        <v>#VALUE!</v>
      </c>
      <c r="X377" s="49"/>
      <c r="Y377" s="44" t="e">
        <f>INDEX(VISITORS[INSECT ORDER], MATCH(X377,VISITORS[NAME USED],0))</f>
        <v>#N/A</v>
      </c>
      <c r="Z377" s="44" t="e">
        <f t="shared" si="108"/>
        <v>#N/A</v>
      </c>
      <c r="AA377" s="50" t="e">
        <f>IF(SUM(#REF!,#REF!,#REF!,#REF!,#REF!,#REF!)=S377,,"")</f>
        <v>#REF!</v>
      </c>
      <c r="AB377" s="51" t="str">
        <f t="shared" si="109"/>
        <v/>
      </c>
      <c r="AC377" s="51"/>
      <c r="AD377" s="51"/>
      <c r="AE377" s="51"/>
      <c r="AF377" s="51"/>
      <c r="AG377" s="51"/>
      <c r="AH377" s="51"/>
      <c r="AI377" s="52"/>
      <c r="AJ377" s="52"/>
      <c r="AK377" s="52"/>
      <c r="AL377" s="53"/>
      <c r="AM377" s="54"/>
      <c r="AN377" s="55" t="str">
        <f>IF(P377=1,0,"")</f>
        <v/>
      </c>
      <c r="AO377" s="56" t="str">
        <f>IF(AN377=1,AB377,"")</f>
        <v/>
      </c>
      <c r="AP377" s="55" t="str">
        <f>IF(P377=1,0,"")</f>
        <v/>
      </c>
      <c r="AQ377" s="56" t="str">
        <f>IF(AP377=1,AB377,"")</f>
        <v/>
      </c>
    </row>
    <row r="378" spans="1:43" s="3" customFormat="1" x14ac:dyDescent="0.25">
      <c r="A378" s="67">
        <f t="shared" si="99"/>
        <v>2022</v>
      </c>
      <c r="B378" s="67" t="str">
        <f t="shared" si="100"/>
        <v>May</v>
      </c>
      <c r="C378" s="68">
        <f t="shared" si="110"/>
        <v>22</v>
      </c>
      <c r="D378" s="69">
        <f t="shared" si="101"/>
        <v>15</v>
      </c>
      <c r="E378" s="70">
        <f t="shared" si="102"/>
        <v>10</v>
      </c>
      <c r="F378" s="74"/>
      <c r="G378" s="77"/>
      <c r="H378" s="63" t="e">
        <f t="shared" si="111"/>
        <v>#VALUE!</v>
      </c>
      <c r="I378" s="64">
        <f t="shared" si="115"/>
        <v>1</v>
      </c>
      <c r="J378" s="71" t="str">
        <f t="shared" si="115"/>
        <v xml:space="preserve">Tolpis </v>
      </c>
      <c r="K378" s="71" t="str">
        <f t="shared" si="115"/>
        <v>umbellata</v>
      </c>
      <c r="L378" s="72">
        <f t="shared" si="115"/>
        <v>1</v>
      </c>
      <c r="M378" s="72">
        <f t="shared" si="115"/>
        <v>0</v>
      </c>
      <c r="N378" s="66">
        <f t="shared" si="115"/>
        <v>0</v>
      </c>
      <c r="O378" s="41"/>
      <c r="P378" s="42" t="str">
        <f t="shared" si="103"/>
        <v/>
      </c>
      <c r="Q378" s="43" t="str">
        <f t="shared" si="104"/>
        <v/>
      </c>
      <c r="R378" s="44" t="e">
        <f t="shared" si="105"/>
        <v>#VALUE!</v>
      </c>
      <c r="S378" s="45" t="e">
        <f t="shared" si="98"/>
        <v>#VALUE!</v>
      </c>
      <c r="T378" s="44" t="str">
        <f t="shared" si="106"/>
        <v/>
      </c>
      <c r="U378" s="46"/>
      <c r="V378" s="47"/>
      <c r="W378" s="48" t="e">
        <f t="shared" si="107"/>
        <v>#VALUE!</v>
      </c>
      <c r="X378" s="49"/>
      <c r="Y378" s="44" t="e">
        <f>INDEX(VISITORS[INSECT ORDER], MATCH(X378,VISITORS[NAME USED],0))</f>
        <v>#N/A</v>
      </c>
      <c r="Z378" s="44" t="e">
        <f t="shared" si="108"/>
        <v>#N/A</v>
      </c>
      <c r="AA378" s="50" t="e">
        <f>IF(SUM(#REF!,#REF!,#REF!,#REF!,#REF!,#REF!)=S378,,"")</f>
        <v>#REF!</v>
      </c>
      <c r="AB378" s="51" t="str">
        <f t="shared" si="109"/>
        <v/>
      </c>
      <c r="AC378" s="51"/>
      <c r="AD378" s="51"/>
      <c r="AE378" s="51"/>
      <c r="AF378" s="51"/>
      <c r="AG378" s="51"/>
      <c r="AH378" s="51"/>
      <c r="AI378" s="52"/>
      <c r="AJ378" s="52"/>
      <c r="AK378" s="52"/>
      <c r="AL378" s="53"/>
      <c r="AM378" s="54"/>
      <c r="AN378" s="55" t="str">
        <f>IF(P378=1,0,"")</f>
        <v/>
      </c>
      <c r="AO378" s="56" t="str">
        <f>IF(AN378=1,AB378,"")</f>
        <v/>
      </c>
      <c r="AP378" s="55" t="str">
        <f>IF(P378=1,0,"")</f>
        <v/>
      </c>
      <c r="AQ378" s="56" t="str">
        <f>IF(AP378=1,AB378,"")</f>
        <v/>
      </c>
    </row>
    <row r="379" spans="1:43" s="3" customFormat="1" x14ac:dyDescent="0.25">
      <c r="A379" s="67">
        <f t="shared" si="99"/>
        <v>2022</v>
      </c>
      <c r="B379" s="67" t="str">
        <f t="shared" si="100"/>
        <v>May</v>
      </c>
      <c r="C379" s="68">
        <f t="shared" si="110"/>
        <v>22</v>
      </c>
      <c r="D379" s="69">
        <f t="shared" si="101"/>
        <v>15</v>
      </c>
      <c r="E379" s="70">
        <f t="shared" si="102"/>
        <v>11</v>
      </c>
      <c r="F379" s="74"/>
      <c r="G379" s="77"/>
      <c r="H379" s="63" t="e">
        <f t="shared" si="111"/>
        <v>#VALUE!</v>
      </c>
      <c r="I379" s="64">
        <f t="shared" si="115"/>
        <v>1</v>
      </c>
      <c r="J379" s="71" t="str">
        <f t="shared" si="115"/>
        <v xml:space="preserve">Tolpis </v>
      </c>
      <c r="K379" s="71" t="str">
        <f t="shared" si="115"/>
        <v>umbellata</v>
      </c>
      <c r="L379" s="72">
        <f t="shared" si="115"/>
        <v>1</v>
      </c>
      <c r="M379" s="72">
        <f t="shared" si="115"/>
        <v>0</v>
      </c>
      <c r="N379" s="66">
        <f t="shared" si="115"/>
        <v>0</v>
      </c>
      <c r="O379" s="41"/>
      <c r="P379" s="42" t="str">
        <f t="shared" si="103"/>
        <v/>
      </c>
      <c r="Q379" s="43" t="str">
        <f t="shared" si="104"/>
        <v/>
      </c>
      <c r="R379" s="44" t="e">
        <f t="shared" si="105"/>
        <v>#VALUE!</v>
      </c>
      <c r="S379" s="45" t="e">
        <f t="shared" si="98"/>
        <v>#VALUE!</v>
      </c>
      <c r="T379" s="44" t="str">
        <f t="shared" si="106"/>
        <v/>
      </c>
      <c r="U379" s="46"/>
      <c r="V379" s="47"/>
      <c r="W379" s="48" t="e">
        <f t="shared" si="107"/>
        <v>#VALUE!</v>
      </c>
      <c r="X379" s="49"/>
      <c r="Y379" s="44" t="e">
        <f>INDEX(VISITORS[INSECT ORDER], MATCH(X379,VISITORS[NAME USED],0))</f>
        <v>#N/A</v>
      </c>
      <c r="Z379" s="44" t="e">
        <f t="shared" si="108"/>
        <v>#N/A</v>
      </c>
      <c r="AA379" s="50" t="e">
        <f>IF(SUM(#REF!,#REF!,#REF!,#REF!,#REF!,#REF!)=S379,,"")</f>
        <v>#REF!</v>
      </c>
      <c r="AB379" s="51" t="str">
        <f t="shared" si="109"/>
        <v/>
      </c>
      <c r="AC379" s="51"/>
      <c r="AD379" s="51"/>
      <c r="AE379" s="51"/>
      <c r="AF379" s="51"/>
      <c r="AG379" s="51"/>
      <c r="AH379" s="51"/>
      <c r="AI379" s="52"/>
      <c r="AJ379" s="52"/>
      <c r="AK379" s="52"/>
      <c r="AL379" s="53"/>
      <c r="AM379" s="54"/>
      <c r="AN379" s="55" t="str">
        <f>IF(P379=1,0,"")</f>
        <v/>
      </c>
      <c r="AO379" s="56" t="str">
        <f>IF(AN379=1,AB379,"")</f>
        <v/>
      </c>
      <c r="AP379" s="55" t="str">
        <f>IF(P379=1,0,"")</f>
        <v/>
      </c>
      <c r="AQ379" s="56" t="str">
        <f>IF(AP379=1,AB379,"")</f>
        <v/>
      </c>
    </row>
    <row r="380" spans="1:43" s="3" customFormat="1" x14ac:dyDescent="0.25">
      <c r="A380" s="67">
        <f t="shared" si="99"/>
        <v>2022</v>
      </c>
      <c r="B380" s="67" t="str">
        <f t="shared" si="100"/>
        <v>May</v>
      </c>
      <c r="C380" s="68">
        <f t="shared" si="110"/>
        <v>22</v>
      </c>
      <c r="D380" s="69">
        <f t="shared" si="101"/>
        <v>15</v>
      </c>
      <c r="E380" s="70">
        <f t="shared" si="102"/>
        <v>12</v>
      </c>
      <c r="F380" s="74"/>
      <c r="G380" s="77"/>
      <c r="H380" s="63" t="e">
        <f t="shared" si="111"/>
        <v>#VALUE!</v>
      </c>
      <c r="I380" s="64">
        <f t="shared" si="115"/>
        <v>1</v>
      </c>
      <c r="J380" s="71" t="str">
        <f t="shared" si="115"/>
        <v xml:space="preserve">Tolpis </v>
      </c>
      <c r="K380" s="71" t="str">
        <f t="shared" si="115"/>
        <v>umbellata</v>
      </c>
      <c r="L380" s="72">
        <f t="shared" si="115"/>
        <v>1</v>
      </c>
      <c r="M380" s="72">
        <f t="shared" si="115"/>
        <v>0</v>
      </c>
      <c r="N380" s="66">
        <f t="shared" si="115"/>
        <v>0</v>
      </c>
      <c r="O380" s="41"/>
      <c r="P380" s="42" t="str">
        <f t="shared" si="103"/>
        <v/>
      </c>
      <c r="Q380" s="43" t="str">
        <f t="shared" si="104"/>
        <v/>
      </c>
      <c r="R380" s="44" t="e">
        <f t="shared" si="105"/>
        <v>#VALUE!</v>
      </c>
      <c r="S380" s="45" t="e">
        <f t="shared" si="98"/>
        <v>#VALUE!</v>
      </c>
      <c r="T380" s="44" t="str">
        <f t="shared" si="106"/>
        <v/>
      </c>
      <c r="U380" s="46"/>
      <c r="V380" s="47"/>
      <c r="W380" s="48" t="e">
        <f t="shared" si="107"/>
        <v>#VALUE!</v>
      </c>
      <c r="X380" s="49"/>
      <c r="Y380" s="44" t="e">
        <f>INDEX(VISITORS[INSECT ORDER], MATCH(X380,VISITORS[NAME USED],0))</f>
        <v>#N/A</v>
      </c>
      <c r="Z380" s="44" t="e">
        <f t="shared" si="108"/>
        <v>#N/A</v>
      </c>
      <c r="AA380" s="50" t="e">
        <f>IF(SUM(#REF!,#REF!,#REF!,#REF!,#REF!,#REF!)=S380,,"")</f>
        <v>#REF!</v>
      </c>
      <c r="AB380" s="51" t="str">
        <f t="shared" si="109"/>
        <v/>
      </c>
      <c r="AC380" s="51"/>
      <c r="AD380" s="51"/>
      <c r="AE380" s="51"/>
      <c r="AF380" s="51"/>
      <c r="AG380" s="51"/>
      <c r="AH380" s="51"/>
      <c r="AI380" s="52"/>
      <c r="AJ380" s="52"/>
      <c r="AK380" s="52"/>
      <c r="AL380" s="53"/>
      <c r="AM380" s="54"/>
      <c r="AN380" s="55" t="str">
        <f>IF(P380=1,0,"")</f>
        <v/>
      </c>
      <c r="AO380" s="56" t="str">
        <f>IF(AN380=1,AB380,"")</f>
        <v/>
      </c>
      <c r="AP380" s="55" t="str">
        <f>IF(P380=1,0,"")</f>
        <v/>
      </c>
      <c r="AQ380" s="56" t="str">
        <f>IF(AP380=1,AB380,"")</f>
        <v/>
      </c>
    </row>
    <row r="381" spans="1:43" s="3" customFormat="1" x14ac:dyDescent="0.25">
      <c r="A381" s="67">
        <f t="shared" si="99"/>
        <v>2022</v>
      </c>
      <c r="B381" s="67" t="str">
        <f t="shared" si="100"/>
        <v>May</v>
      </c>
      <c r="C381" s="68">
        <f t="shared" si="110"/>
        <v>22</v>
      </c>
      <c r="D381" s="69">
        <f t="shared" si="101"/>
        <v>15</v>
      </c>
      <c r="E381" s="70">
        <f t="shared" si="102"/>
        <v>13</v>
      </c>
      <c r="F381" s="74"/>
      <c r="G381" s="77"/>
      <c r="H381" s="63" t="e">
        <f t="shared" si="111"/>
        <v>#VALUE!</v>
      </c>
      <c r="I381" s="64">
        <f t="shared" si="115"/>
        <v>1</v>
      </c>
      <c r="J381" s="71" t="str">
        <f t="shared" si="115"/>
        <v xml:space="preserve">Tolpis </v>
      </c>
      <c r="K381" s="71" t="str">
        <f t="shared" si="115"/>
        <v>umbellata</v>
      </c>
      <c r="L381" s="72">
        <f t="shared" si="115"/>
        <v>1</v>
      </c>
      <c r="M381" s="72">
        <f t="shared" si="115"/>
        <v>0</v>
      </c>
      <c r="N381" s="66">
        <f t="shared" si="115"/>
        <v>0</v>
      </c>
      <c r="O381" s="41"/>
      <c r="P381" s="42" t="str">
        <f t="shared" si="103"/>
        <v/>
      </c>
      <c r="Q381" s="43" t="str">
        <f t="shared" si="104"/>
        <v/>
      </c>
      <c r="R381" s="44" t="e">
        <f t="shared" si="105"/>
        <v>#VALUE!</v>
      </c>
      <c r="S381" s="45" t="e">
        <f t="shared" si="98"/>
        <v>#VALUE!</v>
      </c>
      <c r="T381" s="44" t="str">
        <f t="shared" si="106"/>
        <v/>
      </c>
      <c r="U381" s="46"/>
      <c r="V381" s="47"/>
      <c r="W381" s="48" t="e">
        <f t="shared" si="107"/>
        <v>#VALUE!</v>
      </c>
      <c r="X381" s="49"/>
      <c r="Y381" s="44" t="e">
        <f>INDEX(VISITORS[INSECT ORDER], MATCH(X381,VISITORS[NAME USED],0))</f>
        <v>#N/A</v>
      </c>
      <c r="Z381" s="44" t="e">
        <f t="shared" si="108"/>
        <v>#N/A</v>
      </c>
      <c r="AA381" s="50" t="e">
        <f>IF(SUM(#REF!,#REF!,#REF!,#REF!,#REF!,#REF!)=S381,,"")</f>
        <v>#REF!</v>
      </c>
      <c r="AB381" s="51" t="str">
        <f t="shared" si="109"/>
        <v/>
      </c>
      <c r="AC381" s="51"/>
      <c r="AD381" s="51"/>
      <c r="AE381" s="51"/>
      <c r="AF381" s="51"/>
      <c r="AG381" s="51"/>
      <c r="AH381" s="51"/>
      <c r="AI381" s="52"/>
      <c r="AJ381" s="52"/>
      <c r="AK381" s="52"/>
      <c r="AL381" s="53"/>
      <c r="AM381" s="54"/>
      <c r="AN381" s="55" t="str">
        <f>IF(P381=1,0,"")</f>
        <v/>
      </c>
      <c r="AO381" s="56" t="str">
        <f>IF(AN381=1,AB381,"")</f>
        <v/>
      </c>
      <c r="AP381" s="55" t="str">
        <f>IF(P381=1,0,"")</f>
        <v/>
      </c>
      <c r="AQ381" s="56" t="str">
        <f>IF(AP381=1,AB381,"")</f>
        <v/>
      </c>
    </row>
    <row r="382" spans="1:43" s="3" customFormat="1" x14ac:dyDescent="0.25">
      <c r="A382" s="67">
        <f t="shared" si="99"/>
        <v>2022</v>
      </c>
      <c r="B382" s="67" t="str">
        <f t="shared" si="100"/>
        <v>May</v>
      </c>
      <c r="C382" s="68">
        <f t="shared" si="110"/>
        <v>22</v>
      </c>
      <c r="D382" s="69">
        <f t="shared" si="101"/>
        <v>15</v>
      </c>
      <c r="E382" s="70">
        <f t="shared" si="102"/>
        <v>14</v>
      </c>
      <c r="F382" s="74"/>
      <c r="G382" s="77"/>
      <c r="H382" s="63" t="e">
        <f t="shared" si="111"/>
        <v>#VALUE!</v>
      </c>
      <c r="I382" s="64">
        <f t="shared" si="115"/>
        <v>1</v>
      </c>
      <c r="J382" s="71" t="str">
        <f t="shared" si="115"/>
        <v xml:space="preserve">Tolpis </v>
      </c>
      <c r="K382" s="71" t="str">
        <f t="shared" si="115"/>
        <v>umbellata</v>
      </c>
      <c r="L382" s="72">
        <f t="shared" si="115"/>
        <v>1</v>
      </c>
      <c r="M382" s="72">
        <f t="shared" si="115"/>
        <v>0</v>
      </c>
      <c r="N382" s="66">
        <f t="shared" si="115"/>
        <v>0</v>
      </c>
      <c r="O382" s="41"/>
      <c r="P382" s="42" t="str">
        <f t="shared" si="103"/>
        <v/>
      </c>
      <c r="Q382" s="43" t="str">
        <f t="shared" si="104"/>
        <v/>
      </c>
      <c r="R382" s="44" t="e">
        <f t="shared" si="105"/>
        <v>#VALUE!</v>
      </c>
      <c r="S382" s="45" t="e">
        <f t="shared" si="98"/>
        <v>#VALUE!</v>
      </c>
      <c r="T382" s="44" t="str">
        <f t="shared" si="106"/>
        <v/>
      </c>
      <c r="U382" s="46"/>
      <c r="V382" s="47"/>
      <c r="W382" s="48" t="e">
        <f t="shared" si="107"/>
        <v>#VALUE!</v>
      </c>
      <c r="X382" s="49"/>
      <c r="Y382" s="44" t="e">
        <f>INDEX(VISITORS[INSECT ORDER], MATCH(X382,VISITORS[NAME USED],0))</f>
        <v>#N/A</v>
      </c>
      <c r="Z382" s="44" t="e">
        <f t="shared" si="108"/>
        <v>#N/A</v>
      </c>
      <c r="AA382" s="50" t="e">
        <f>IF(SUM(#REF!,#REF!,#REF!,#REF!,#REF!,#REF!)=S382,,"")</f>
        <v>#REF!</v>
      </c>
      <c r="AB382" s="51" t="str">
        <f t="shared" si="109"/>
        <v/>
      </c>
      <c r="AC382" s="51"/>
      <c r="AD382" s="51"/>
      <c r="AE382" s="51"/>
      <c r="AF382" s="51"/>
      <c r="AG382" s="51"/>
      <c r="AH382" s="51"/>
      <c r="AI382" s="52"/>
      <c r="AJ382" s="52"/>
      <c r="AK382" s="52"/>
      <c r="AL382" s="53"/>
      <c r="AM382" s="54"/>
      <c r="AN382" s="55" t="str">
        <f>IF(P382=1,0,"")</f>
        <v/>
      </c>
      <c r="AO382" s="56" t="str">
        <f>IF(AN382=1,AB382,"")</f>
        <v/>
      </c>
      <c r="AP382" s="55" t="str">
        <f>IF(P382=1,0,"")</f>
        <v/>
      </c>
      <c r="AQ382" s="56" t="str">
        <f>IF(AP382=1,AB382,"")</f>
        <v/>
      </c>
    </row>
    <row r="383" spans="1:43" s="3" customFormat="1" x14ac:dyDescent="0.25">
      <c r="A383" s="67">
        <f t="shared" si="99"/>
        <v>2022</v>
      </c>
      <c r="B383" s="67" t="str">
        <f t="shared" si="100"/>
        <v>May</v>
      </c>
      <c r="C383" s="68">
        <f t="shared" si="110"/>
        <v>22</v>
      </c>
      <c r="D383" s="69">
        <f t="shared" si="101"/>
        <v>15</v>
      </c>
      <c r="E383" s="70">
        <f t="shared" si="102"/>
        <v>15</v>
      </c>
      <c r="F383" s="74"/>
      <c r="G383" s="77"/>
      <c r="H383" s="63" t="e">
        <f t="shared" si="111"/>
        <v>#VALUE!</v>
      </c>
      <c r="I383" s="64">
        <f t="shared" si="115"/>
        <v>1</v>
      </c>
      <c r="J383" s="71" t="str">
        <f t="shared" si="115"/>
        <v xml:space="preserve">Tolpis </v>
      </c>
      <c r="K383" s="71" t="str">
        <f t="shared" si="115"/>
        <v>umbellata</v>
      </c>
      <c r="L383" s="72">
        <f t="shared" si="115"/>
        <v>1</v>
      </c>
      <c r="M383" s="72">
        <f t="shared" si="115"/>
        <v>0</v>
      </c>
      <c r="N383" s="66">
        <f t="shared" si="115"/>
        <v>0</v>
      </c>
      <c r="O383" s="41"/>
      <c r="P383" s="42" t="str">
        <f t="shared" si="103"/>
        <v/>
      </c>
      <c r="Q383" s="43" t="str">
        <f t="shared" si="104"/>
        <v/>
      </c>
      <c r="R383" s="44" t="e">
        <f t="shared" si="105"/>
        <v>#VALUE!</v>
      </c>
      <c r="S383" s="45" t="e">
        <f t="shared" si="98"/>
        <v>#VALUE!</v>
      </c>
      <c r="T383" s="44" t="str">
        <f t="shared" si="106"/>
        <v/>
      </c>
      <c r="U383" s="46"/>
      <c r="V383" s="47"/>
      <c r="W383" s="48" t="e">
        <f t="shared" si="107"/>
        <v>#VALUE!</v>
      </c>
      <c r="X383" s="49"/>
      <c r="Y383" s="44" t="e">
        <f>INDEX(VISITORS[INSECT ORDER], MATCH(X383,VISITORS[NAME USED],0))</f>
        <v>#N/A</v>
      </c>
      <c r="Z383" s="44" t="e">
        <f t="shared" si="108"/>
        <v>#N/A</v>
      </c>
      <c r="AA383" s="50" t="e">
        <f>IF(SUM(#REF!,#REF!,#REF!,#REF!,#REF!,#REF!)=S383,,"")</f>
        <v>#REF!</v>
      </c>
      <c r="AB383" s="51" t="str">
        <f t="shared" si="109"/>
        <v/>
      </c>
      <c r="AC383" s="51"/>
      <c r="AD383" s="51"/>
      <c r="AE383" s="51"/>
      <c r="AF383" s="51"/>
      <c r="AG383" s="51"/>
      <c r="AH383" s="51"/>
      <c r="AI383" s="52"/>
      <c r="AJ383" s="52"/>
      <c r="AK383" s="52"/>
      <c r="AL383" s="53"/>
      <c r="AM383" s="54"/>
      <c r="AN383" s="55" t="str">
        <f>IF(P383=1,0,"")</f>
        <v/>
      </c>
      <c r="AO383" s="56" t="str">
        <f>IF(AN383=1,AB383,"")</f>
        <v/>
      </c>
      <c r="AP383" s="55" t="str">
        <f>IF(P383=1,0,"")</f>
        <v/>
      </c>
      <c r="AQ383" s="56" t="str">
        <f>IF(AP383=1,AB383,"")</f>
        <v/>
      </c>
    </row>
    <row r="384" spans="1:43" s="3" customFormat="1" x14ac:dyDescent="0.25">
      <c r="A384" s="67">
        <f t="shared" si="99"/>
        <v>2022</v>
      </c>
      <c r="B384" s="67" t="str">
        <f t="shared" si="100"/>
        <v>May</v>
      </c>
      <c r="C384" s="68">
        <f t="shared" si="110"/>
        <v>22</v>
      </c>
      <c r="D384" s="69">
        <f t="shared" si="101"/>
        <v>15</v>
      </c>
      <c r="E384" s="70">
        <f t="shared" si="102"/>
        <v>16</v>
      </c>
      <c r="F384" s="74"/>
      <c r="G384" s="77"/>
      <c r="H384" s="63" t="e">
        <f t="shared" si="111"/>
        <v>#VALUE!</v>
      </c>
      <c r="I384" s="64">
        <f t="shared" si="115"/>
        <v>1</v>
      </c>
      <c r="J384" s="71" t="str">
        <f t="shared" si="115"/>
        <v xml:space="preserve">Tolpis </v>
      </c>
      <c r="K384" s="71" t="str">
        <f t="shared" si="115"/>
        <v>umbellata</v>
      </c>
      <c r="L384" s="72">
        <f t="shared" si="115"/>
        <v>1</v>
      </c>
      <c r="M384" s="72">
        <f t="shared" si="115"/>
        <v>0</v>
      </c>
      <c r="N384" s="66">
        <f t="shared" si="115"/>
        <v>0</v>
      </c>
      <c r="O384" s="41"/>
      <c r="P384" s="42" t="str">
        <f t="shared" si="103"/>
        <v/>
      </c>
      <c r="Q384" s="43" t="str">
        <f t="shared" si="104"/>
        <v/>
      </c>
      <c r="R384" s="44" t="e">
        <f t="shared" si="105"/>
        <v>#VALUE!</v>
      </c>
      <c r="S384" s="45" t="e">
        <f t="shared" si="98"/>
        <v>#VALUE!</v>
      </c>
      <c r="T384" s="44" t="str">
        <f t="shared" si="106"/>
        <v/>
      </c>
      <c r="U384" s="46"/>
      <c r="V384" s="47"/>
      <c r="W384" s="48" t="e">
        <f t="shared" si="107"/>
        <v>#VALUE!</v>
      </c>
      <c r="X384" s="49"/>
      <c r="Y384" s="44" t="e">
        <f>INDEX(VISITORS[INSECT ORDER], MATCH(X384,VISITORS[NAME USED],0))</f>
        <v>#N/A</v>
      </c>
      <c r="Z384" s="44" t="e">
        <f t="shared" si="108"/>
        <v>#N/A</v>
      </c>
      <c r="AA384" s="50" t="e">
        <f>IF(SUM(#REF!,#REF!,#REF!,#REF!,#REF!,#REF!)=S384,,"")</f>
        <v>#REF!</v>
      </c>
      <c r="AB384" s="51" t="str">
        <f t="shared" si="109"/>
        <v/>
      </c>
      <c r="AC384" s="51"/>
      <c r="AD384" s="51"/>
      <c r="AE384" s="51"/>
      <c r="AF384" s="51"/>
      <c r="AG384" s="51"/>
      <c r="AH384" s="51"/>
      <c r="AI384" s="52"/>
      <c r="AJ384" s="52"/>
      <c r="AK384" s="52"/>
      <c r="AL384" s="53"/>
      <c r="AM384" s="54"/>
      <c r="AN384" s="55" t="str">
        <f>IF(P384=1,0,"")</f>
        <v/>
      </c>
      <c r="AO384" s="56" t="str">
        <f>IF(AN384=1,AB384,"")</f>
        <v/>
      </c>
      <c r="AP384" s="55" t="str">
        <f>IF(P384=1,0,"")</f>
        <v/>
      </c>
      <c r="AQ384" s="56" t="str">
        <f>IF(AP384=1,AB384,"")</f>
        <v/>
      </c>
    </row>
    <row r="385" spans="1:43" s="3" customFormat="1" x14ac:dyDescent="0.25">
      <c r="A385" s="67">
        <f t="shared" si="99"/>
        <v>2022</v>
      </c>
      <c r="B385" s="67" t="str">
        <f t="shared" si="100"/>
        <v>May</v>
      </c>
      <c r="C385" s="68">
        <f t="shared" si="110"/>
        <v>22</v>
      </c>
      <c r="D385" s="69">
        <f t="shared" si="101"/>
        <v>15</v>
      </c>
      <c r="E385" s="70">
        <f t="shared" si="102"/>
        <v>17</v>
      </c>
      <c r="F385" s="74"/>
      <c r="G385" s="77"/>
      <c r="H385" s="63" t="e">
        <f t="shared" si="111"/>
        <v>#VALUE!</v>
      </c>
      <c r="I385" s="64">
        <f t="shared" si="115"/>
        <v>1</v>
      </c>
      <c r="J385" s="71" t="str">
        <f t="shared" si="115"/>
        <v xml:space="preserve">Tolpis </v>
      </c>
      <c r="K385" s="71" t="str">
        <f t="shared" si="115"/>
        <v>umbellata</v>
      </c>
      <c r="L385" s="72">
        <f t="shared" si="115"/>
        <v>1</v>
      </c>
      <c r="M385" s="72">
        <f t="shared" si="115"/>
        <v>0</v>
      </c>
      <c r="N385" s="66">
        <f t="shared" si="115"/>
        <v>0</v>
      </c>
      <c r="O385" s="41"/>
      <c r="P385" s="42" t="str">
        <f t="shared" si="103"/>
        <v/>
      </c>
      <c r="Q385" s="43" t="str">
        <f t="shared" si="104"/>
        <v/>
      </c>
      <c r="R385" s="44" t="e">
        <f t="shared" si="105"/>
        <v>#VALUE!</v>
      </c>
      <c r="S385" s="45" t="e">
        <f t="shared" si="98"/>
        <v>#VALUE!</v>
      </c>
      <c r="T385" s="44" t="str">
        <f t="shared" si="106"/>
        <v/>
      </c>
      <c r="U385" s="46"/>
      <c r="V385" s="47"/>
      <c r="W385" s="48" t="e">
        <f t="shared" si="107"/>
        <v>#VALUE!</v>
      </c>
      <c r="X385" s="49"/>
      <c r="Y385" s="44" t="e">
        <f>INDEX(VISITORS[INSECT ORDER], MATCH(X385,VISITORS[NAME USED],0))</f>
        <v>#N/A</v>
      </c>
      <c r="Z385" s="44" t="e">
        <f t="shared" si="108"/>
        <v>#N/A</v>
      </c>
      <c r="AA385" s="50" t="e">
        <f>IF(SUM(#REF!,#REF!,#REF!,#REF!,#REF!,#REF!)=S385,,"")</f>
        <v>#REF!</v>
      </c>
      <c r="AB385" s="51" t="str">
        <f t="shared" si="109"/>
        <v/>
      </c>
      <c r="AC385" s="51"/>
      <c r="AD385" s="51"/>
      <c r="AE385" s="51"/>
      <c r="AF385" s="51"/>
      <c r="AG385" s="51"/>
      <c r="AH385" s="51"/>
      <c r="AI385" s="52"/>
      <c r="AJ385" s="52"/>
      <c r="AK385" s="52"/>
      <c r="AL385" s="53"/>
      <c r="AM385" s="54"/>
      <c r="AN385" s="55" t="str">
        <f>IF(P385=1,0,"")</f>
        <v/>
      </c>
      <c r="AO385" s="56" t="str">
        <f>IF(AN385=1,AB385,"")</f>
        <v/>
      </c>
      <c r="AP385" s="55" t="str">
        <f>IF(P385=1,0,"")</f>
        <v/>
      </c>
      <c r="AQ385" s="56" t="str">
        <f>IF(AP385=1,AB385,"")</f>
        <v/>
      </c>
    </row>
    <row r="386" spans="1:43" s="3" customFormat="1" x14ac:dyDescent="0.25">
      <c r="A386" s="67">
        <f t="shared" si="99"/>
        <v>2022</v>
      </c>
      <c r="B386" s="67" t="str">
        <f t="shared" si="100"/>
        <v>May</v>
      </c>
      <c r="C386" s="68">
        <f t="shared" si="110"/>
        <v>22</v>
      </c>
      <c r="D386" s="69">
        <f t="shared" si="101"/>
        <v>15</v>
      </c>
      <c r="E386" s="70">
        <f t="shared" si="102"/>
        <v>18</v>
      </c>
      <c r="F386" s="74"/>
      <c r="G386" s="77"/>
      <c r="H386" s="63" t="e">
        <f t="shared" si="111"/>
        <v>#VALUE!</v>
      </c>
      <c r="I386" s="64">
        <f t="shared" si="115"/>
        <v>1</v>
      </c>
      <c r="J386" s="71" t="str">
        <f t="shared" si="115"/>
        <v xml:space="preserve">Tolpis </v>
      </c>
      <c r="K386" s="71" t="str">
        <f t="shared" si="115"/>
        <v>umbellata</v>
      </c>
      <c r="L386" s="72">
        <f t="shared" si="115"/>
        <v>1</v>
      </c>
      <c r="M386" s="72">
        <f t="shared" si="115"/>
        <v>0</v>
      </c>
      <c r="N386" s="66">
        <f t="shared" si="115"/>
        <v>0</v>
      </c>
      <c r="O386" s="41"/>
      <c r="P386" s="42" t="str">
        <f t="shared" si="103"/>
        <v/>
      </c>
      <c r="Q386" s="43" t="str">
        <f t="shared" si="104"/>
        <v/>
      </c>
      <c r="R386" s="44" t="e">
        <f t="shared" si="105"/>
        <v>#VALUE!</v>
      </c>
      <c r="S386" s="45" t="e">
        <f t="shared" si="98"/>
        <v>#VALUE!</v>
      </c>
      <c r="T386" s="44" t="str">
        <f t="shared" si="106"/>
        <v/>
      </c>
      <c r="U386" s="46"/>
      <c r="V386" s="47"/>
      <c r="W386" s="48" t="e">
        <f t="shared" si="107"/>
        <v>#VALUE!</v>
      </c>
      <c r="X386" s="49"/>
      <c r="Y386" s="44" t="e">
        <f>INDEX(VISITORS[INSECT ORDER], MATCH(X386,VISITORS[NAME USED],0))</f>
        <v>#N/A</v>
      </c>
      <c r="Z386" s="44" t="e">
        <f t="shared" si="108"/>
        <v>#N/A</v>
      </c>
      <c r="AA386" s="50" t="e">
        <f>IF(SUM(#REF!,#REF!,#REF!,#REF!,#REF!,#REF!)=S386,,"")</f>
        <v>#REF!</v>
      </c>
      <c r="AB386" s="51" t="str">
        <f t="shared" si="109"/>
        <v/>
      </c>
      <c r="AC386" s="51"/>
      <c r="AD386" s="51"/>
      <c r="AE386" s="51"/>
      <c r="AF386" s="51"/>
      <c r="AG386" s="51"/>
      <c r="AH386" s="51"/>
      <c r="AI386" s="52"/>
      <c r="AJ386" s="52"/>
      <c r="AK386" s="52"/>
      <c r="AL386" s="53"/>
      <c r="AM386" s="54"/>
      <c r="AN386" s="55" t="str">
        <f>IF(P386=1,0,"")</f>
        <v/>
      </c>
      <c r="AO386" s="56" t="str">
        <f>IF(AN386=1,AB386,"")</f>
        <v/>
      </c>
      <c r="AP386" s="55" t="str">
        <f>IF(P386=1,0,"")</f>
        <v/>
      </c>
      <c r="AQ386" s="56" t="str">
        <f>IF(AP386=1,AB386,"")</f>
        <v/>
      </c>
    </row>
    <row r="387" spans="1:43" s="3" customFormat="1" x14ac:dyDescent="0.25">
      <c r="A387" s="67">
        <f t="shared" si="99"/>
        <v>2022</v>
      </c>
      <c r="B387" s="67" t="str">
        <f t="shared" si="100"/>
        <v>May</v>
      </c>
      <c r="C387" s="68">
        <f t="shared" si="110"/>
        <v>22</v>
      </c>
      <c r="D387" s="69">
        <f t="shared" si="101"/>
        <v>15</v>
      </c>
      <c r="E387" s="70">
        <f t="shared" si="102"/>
        <v>19</v>
      </c>
      <c r="F387" s="74"/>
      <c r="G387" s="77"/>
      <c r="H387" s="63" t="e">
        <f t="shared" si="111"/>
        <v>#VALUE!</v>
      </c>
      <c r="I387" s="64">
        <f t="shared" si="115"/>
        <v>1</v>
      </c>
      <c r="J387" s="71" t="str">
        <f t="shared" si="115"/>
        <v xml:space="preserve">Tolpis </v>
      </c>
      <c r="K387" s="71" t="str">
        <f t="shared" si="115"/>
        <v>umbellata</v>
      </c>
      <c r="L387" s="72">
        <f t="shared" si="115"/>
        <v>1</v>
      </c>
      <c r="M387" s="72">
        <f t="shared" si="115"/>
        <v>0</v>
      </c>
      <c r="N387" s="66">
        <f t="shared" si="115"/>
        <v>0</v>
      </c>
      <c r="O387" s="41"/>
      <c r="P387" s="42" t="str">
        <f t="shared" si="103"/>
        <v/>
      </c>
      <c r="Q387" s="43" t="str">
        <f t="shared" si="104"/>
        <v/>
      </c>
      <c r="R387" s="44" t="e">
        <f t="shared" si="105"/>
        <v>#VALUE!</v>
      </c>
      <c r="S387" s="45" t="e">
        <f t="shared" ref="S387:S450" si="116">IF(T387&lt;D387, (T387*3600+U387*60+V387)+((23*3600+59*60+60)-(D387*3600+E387*60+LEFT(F387,2))), (T387*3600+U387*60+V387)-(D387*3600+E387*60+LEFT(F387,2)))</f>
        <v>#VALUE!</v>
      </c>
      <c r="T387" s="44" t="str">
        <f t="shared" si="106"/>
        <v/>
      </c>
      <c r="U387" s="46"/>
      <c r="V387" s="47"/>
      <c r="W387" s="48" t="e">
        <f t="shared" si="107"/>
        <v>#VALUE!</v>
      </c>
      <c r="X387" s="49"/>
      <c r="Y387" s="44" t="e">
        <f>INDEX(VISITORS[INSECT ORDER], MATCH(X387,VISITORS[NAME USED],0))</f>
        <v>#N/A</v>
      </c>
      <c r="Z387" s="44" t="e">
        <f t="shared" si="108"/>
        <v>#N/A</v>
      </c>
      <c r="AA387" s="50" t="e">
        <f>IF(SUM(#REF!,#REF!,#REF!,#REF!,#REF!,#REF!)=S387,,"")</f>
        <v>#REF!</v>
      </c>
      <c r="AB387" s="51" t="str">
        <f t="shared" si="109"/>
        <v/>
      </c>
      <c r="AC387" s="51"/>
      <c r="AD387" s="51"/>
      <c r="AE387" s="51"/>
      <c r="AF387" s="51"/>
      <c r="AG387" s="51"/>
      <c r="AH387" s="51"/>
      <c r="AI387" s="52"/>
      <c r="AJ387" s="52"/>
      <c r="AK387" s="52"/>
      <c r="AL387" s="53"/>
      <c r="AM387" s="54"/>
      <c r="AN387" s="55" t="str">
        <f>IF(P387=1,0,"")</f>
        <v/>
      </c>
      <c r="AO387" s="56" t="str">
        <f>IF(AN387=1,AB387,"")</f>
        <v/>
      </c>
      <c r="AP387" s="55" t="str">
        <f>IF(P387=1,0,"")</f>
        <v/>
      </c>
      <c r="AQ387" s="56" t="str">
        <f>IF(AP387=1,AB387,"")</f>
        <v/>
      </c>
    </row>
    <row r="388" spans="1:43" s="3" customFormat="1" x14ac:dyDescent="0.25">
      <c r="A388" s="67">
        <f t="shared" ref="A388:A451" si="117">A387</f>
        <v>2022</v>
      </c>
      <c r="B388" s="67" t="str">
        <f t="shared" ref="B388:B451" si="118">IF(C387-C388&gt;0, TEXT(DATE(2016,(MONTH(DATEVALUE(B387&amp;"1"))+1),1),"mmm"), B387)</f>
        <v>May</v>
      </c>
      <c r="C388" s="68">
        <f t="shared" si="110"/>
        <v>22</v>
      </c>
      <c r="D388" s="69">
        <f t="shared" ref="D388:D451" si="119">IF(IF(E387=59,D387+1,D387)=24,0,IF(E387=59,D387+1,D387))</f>
        <v>15</v>
      </c>
      <c r="E388" s="70">
        <f t="shared" ref="E388:E451" si="120">IF(E387&lt;59,E387+1,0)</f>
        <v>20</v>
      </c>
      <c r="F388" s="74"/>
      <c r="G388" s="77"/>
      <c r="H388" s="63" t="e">
        <f t="shared" si="111"/>
        <v>#VALUE!</v>
      </c>
      <c r="I388" s="64">
        <f t="shared" si="115"/>
        <v>1</v>
      </c>
      <c r="J388" s="71" t="str">
        <f t="shared" si="115"/>
        <v xml:space="preserve">Tolpis </v>
      </c>
      <c r="K388" s="71" t="str">
        <f t="shared" si="115"/>
        <v>umbellata</v>
      </c>
      <c r="L388" s="72">
        <f t="shared" si="115"/>
        <v>1</v>
      </c>
      <c r="M388" s="72">
        <f t="shared" si="115"/>
        <v>0</v>
      </c>
      <c r="N388" s="66">
        <f t="shared" si="115"/>
        <v>0</v>
      </c>
      <c r="O388" s="41"/>
      <c r="P388" s="42" t="str">
        <f t="shared" ref="P388:P451" si="121">IF(F388="","",1)</f>
        <v/>
      </c>
      <c r="Q388" s="43" t="str">
        <f t="shared" ref="Q388:Q451" si="122">TEXT(IF(P388=1,CONCATENATE($D388,":",$E388,":",(LEFT($F388,2))),""),"hh:mm:ss")</f>
        <v/>
      </c>
      <c r="R388" s="44" t="e">
        <f t="shared" ref="R388:R451" si="123">TEXT(Q388-TIME(0,RIGHT($H388,2),$G$9)+(Q388&gt;TIME(0,RIGHT($H388,2),$G$9)),"mm:ss")</f>
        <v>#VALUE!</v>
      </c>
      <c r="S388" s="45" t="e">
        <f t="shared" si="116"/>
        <v>#VALUE!</v>
      </c>
      <c r="T388" s="44" t="str">
        <f t="shared" ref="T388:T451" si="124">TEXT(IF(P388=1,D388,""),"00")</f>
        <v/>
      </c>
      <c r="U388" s="46"/>
      <c r="V388" s="47"/>
      <c r="W388" s="48" t="e">
        <f t="shared" ref="W388:W451" si="125">IF(O388=0,TEXT(TIME(T388,U388,V388)-TIME(D388,E388,RIGHT(F388,2))+TIME(0,LEFT(R388,2),RIGHT(R388,2)),"mm:ss"),TEXT(TIME(T388,U388,V388)-TIME(D388,E388,RIGHT(F388,2))+TIME(0,LEFT(R388,2),RIGHT(R388,2))-TIME(0,($G$10*O388),0),"mm:ss"))</f>
        <v>#VALUE!</v>
      </c>
      <c r="X388" s="49"/>
      <c r="Y388" s="44" t="e">
        <f>INDEX(VISITORS[INSECT ORDER], MATCH(X388,VISITORS[NAME USED],0))</f>
        <v>#N/A</v>
      </c>
      <c r="Z388" s="44" t="e">
        <f t="shared" ref="Z388:Z451" si="126">IF(Y388&lt;&gt;0,"NA","")</f>
        <v>#N/A</v>
      </c>
      <c r="AA388" s="50" t="e">
        <f>IF(SUM(#REF!,#REF!,#REF!,#REF!,#REF!,#REF!)=S388,,"")</f>
        <v>#REF!</v>
      </c>
      <c r="AB388" s="51" t="str">
        <f t="shared" ref="AB388:AB451" si="127">IF(P388=1,1,"")</f>
        <v/>
      </c>
      <c r="AC388" s="51"/>
      <c r="AD388" s="51"/>
      <c r="AE388" s="51"/>
      <c r="AF388" s="51"/>
      <c r="AG388" s="51"/>
      <c r="AH388" s="51"/>
      <c r="AI388" s="52"/>
      <c r="AJ388" s="52"/>
      <c r="AK388" s="52"/>
      <c r="AL388" s="53"/>
      <c r="AM388" s="54"/>
      <c r="AN388" s="55" t="str">
        <f>IF(P388=1,0,"")</f>
        <v/>
      </c>
      <c r="AO388" s="56" t="str">
        <f>IF(AN388=1,AB388,"")</f>
        <v/>
      </c>
      <c r="AP388" s="55" t="str">
        <f>IF(P388=1,0,"")</f>
        <v/>
      </c>
      <c r="AQ388" s="56" t="str">
        <f>IF(AP388=1,AB388,"")</f>
        <v/>
      </c>
    </row>
    <row r="389" spans="1:43" s="3" customFormat="1" x14ac:dyDescent="0.25">
      <c r="A389" s="67">
        <f t="shared" si="117"/>
        <v>2022</v>
      </c>
      <c r="B389" s="67" t="str">
        <f t="shared" si="118"/>
        <v>May</v>
      </c>
      <c r="C389" s="68">
        <f t="shared" ref="C389:C452" si="128">IF(AND(D389=0, E389=0), IF(TEXT(C388,"dd")=TEXT(EOMONTH(DATE(A388,MONTH(DATEVALUE(B388&amp;"1")),C388),0), "dd"), 1, C388+1), C388)</f>
        <v>22</v>
      </c>
      <c r="D389" s="69">
        <f t="shared" si="119"/>
        <v>15</v>
      </c>
      <c r="E389" s="70">
        <f t="shared" si="120"/>
        <v>21</v>
      </c>
      <c r="F389" s="74"/>
      <c r="G389" s="77"/>
      <c r="H389" s="63" t="e">
        <f t="shared" ref="H389:H452" si="129">IF(AND(OR(E388=$G$3,E388=$G$4,E388=$G$5,E388=$G$6,E388=$G$7,E388=$G$8),E388&lt;&gt;RIGHT(H388,2)),CONCATENATE(LEFT(J389,3),LEFT(K389,3),L389,"_",A389,TEXT(MONTH(DATEVALUE(B389&amp;"1")),"00"),TEXT(C389,"00"),"_",TEXT(D389,"00"),"_",TEXT(E388,"00")),IF(AND(OR(E389=$G$3,E389=$G$4,E389=$G$5,E389=$G$6,E389=$G$7,E389=$G$8),OR(F389="",F389&gt;$G$9-1)),CONCATENATE(LEFT(J389,3),LEFT(K389,3),L389,"_",A389,TEXT(MONTH(DATEVALUE(B389&amp;"1")),"00"),TEXT(C389,"00"),"_",TEXT(D389,"00"),"_",TEXT(E389,"00")),H388))</f>
        <v>#VALUE!</v>
      </c>
      <c r="I389" s="64">
        <f t="shared" ref="I389:N404" si="130">I388</f>
        <v>1</v>
      </c>
      <c r="J389" s="71" t="str">
        <f t="shared" si="130"/>
        <v xml:space="preserve">Tolpis </v>
      </c>
      <c r="K389" s="71" t="str">
        <f t="shared" si="130"/>
        <v>umbellata</v>
      </c>
      <c r="L389" s="72">
        <f t="shared" si="130"/>
        <v>1</v>
      </c>
      <c r="M389" s="72">
        <f t="shared" si="130"/>
        <v>0</v>
      </c>
      <c r="N389" s="66">
        <f t="shared" si="130"/>
        <v>0</v>
      </c>
      <c r="O389" s="41"/>
      <c r="P389" s="42" t="str">
        <f t="shared" si="121"/>
        <v/>
      </c>
      <c r="Q389" s="43" t="str">
        <f t="shared" si="122"/>
        <v/>
      </c>
      <c r="R389" s="44" t="e">
        <f t="shared" si="123"/>
        <v>#VALUE!</v>
      </c>
      <c r="S389" s="45" t="e">
        <f t="shared" si="116"/>
        <v>#VALUE!</v>
      </c>
      <c r="T389" s="44" t="str">
        <f t="shared" si="124"/>
        <v/>
      </c>
      <c r="U389" s="46"/>
      <c r="V389" s="47"/>
      <c r="W389" s="48" t="e">
        <f t="shared" si="125"/>
        <v>#VALUE!</v>
      </c>
      <c r="X389" s="49"/>
      <c r="Y389" s="44" t="e">
        <f>INDEX(VISITORS[INSECT ORDER], MATCH(X389,VISITORS[NAME USED],0))</f>
        <v>#N/A</v>
      </c>
      <c r="Z389" s="44" t="e">
        <f t="shared" si="126"/>
        <v>#N/A</v>
      </c>
      <c r="AA389" s="50" t="e">
        <f>IF(SUM(#REF!,#REF!,#REF!,#REF!,#REF!,#REF!)=S389,,"")</f>
        <v>#REF!</v>
      </c>
      <c r="AB389" s="51" t="str">
        <f t="shared" si="127"/>
        <v/>
      </c>
      <c r="AC389" s="51"/>
      <c r="AD389" s="51"/>
      <c r="AE389" s="51"/>
      <c r="AF389" s="51"/>
      <c r="AG389" s="51"/>
      <c r="AH389" s="51"/>
      <c r="AI389" s="52"/>
      <c r="AJ389" s="52"/>
      <c r="AK389" s="52"/>
      <c r="AL389" s="53"/>
      <c r="AM389" s="54"/>
      <c r="AN389" s="55" t="str">
        <f>IF(P389=1,0,"")</f>
        <v/>
      </c>
      <c r="AO389" s="56" t="str">
        <f>IF(AN389=1,AB389,"")</f>
        <v/>
      </c>
      <c r="AP389" s="55" t="str">
        <f>IF(P389=1,0,"")</f>
        <v/>
      </c>
      <c r="AQ389" s="56" t="str">
        <f>IF(AP389=1,AB389,"")</f>
        <v/>
      </c>
    </row>
    <row r="390" spans="1:43" s="3" customFormat="1" x14ac:dyDescent="0.25">
      <c r="A390" s="67">
        <f t="shared" si="117"/>
        <v>2022</v>
      </c>
      <c r="B390" s="67" t="str">
        <f t="shared" si="118"/>
        <v>May</v>
      </c>
      <c r="C390" s="68">
        <f t="shared" si="128"/>
        <v>22</v>
      </c>
      <c r="D390" s="69">
        <f t="shared" si="119"/>
        <v>15</v>
      </c>
      <c r="E390" s="70">
        <f t="shared" si="120"/>
        <v>22</v>
      </c>
      <c r="F390" s="74"/>
      <c r="G390" s="77"/>
      <c r="H390" s="63" t="e">
        <f t="shared" si="129"/>
        <v>#VALUE!</v>
      </c>
      <c r="I390" s="64">
        <f t="shared" si="130"/>
        <v>1</v>
      </c>
      <c r="J390" s="71" t="str">
        <f t="shared" si="130"/>
        <v xml:space="preserve">Tolpis </v>
      </c>
      <c r="K390" s="71" t="str">
        <f t="shared" si="130"/>
        <v>umbellata</v>
      </c>
      <c r="L390" s="72">
        <f t="shared" si="130"/>
        <v>1</v>
      </c>
      <c r="M390" s="72">
        <f t="shared" si="130"/>
        <v>0</v>
      </c>
      <c r="N390" s="66">
        <f t="shared" si="130"/>
        <v>0</v>
      </c>
      <c r="O390" s="41"/>
      <c r="P390" s="42" t="str">
        <f t="shared" si="121"/>
        <v/>
      </c>
      <c r="Q390" s="43" t="str">
        <f t="shared" si="122"/>
        <v/>
      </c>
      <c r="R390" s="44" t="e">
        <f t="shared" si="123"/>
        <v>#VALUE!</v>
      </c>
      <c r="S390" s="45" t="e">
        <f t="shared" si="116"/>
        <v>#VALUE!</v>
      </c>
      <c r="T390" s="44" t="str">
        <f t="shared" si="124"/>
        <v/>
      </c>
      <c r="U390" s="46"/>
      <c r="V390" s="47"/>
      <c r="W390" s="48" t="e">
        <f t="shared" si="125"/>
        <v>#VALUE!</v>
      </c>
      <c r="X390" s="49"/>
      <c r="Y390" s="44" t="e">
        <f>INDEX(VISITORS[INSECT ORDER], MATCH(X390,VISITORS[NAME USED],0))</f>
        <v>#N/A</v>
      </c>
      <c r="Z390" s="44" t="e">
        <f t="shared" si="126"/>
        <v>#N/A</v>
      </c>
      <c r="AA390" s="50" t="e">
        <f>IF(SUM(#REF!,#REF!,#REF!,#REF!,#REF!,#REF!)=S390,,"")</f>
        <v>#REF!</v>
      </c>
      <c r="AB390" s="51" t="str">
        <f t="shared" si="127"/>
        <v/>
      </c>
      <c r="AC390" s="51"/>
      <c r="AD390" s="51"/>
      <c r="AE390" s="51"/>
      <c r="AF390" s="51"/>
      <c r="AG390" s="51"/>
      <c r="AH390" s="51"/>
      <c r="AI390" s="52"/>
      <c r="AJ390" s="52"/>
      <c r="AK390" s="52"/>
      <c r="AL390" s="53"/>
      <c r="AM390" s="54"/>
      <c r="AN390" s="55" t="str">
        <f>IF(P390=1,0,"")</f>
        <v/>
      </c>
      <c r="AO390" s="56" t="str">
        <f>IF(AN390=1,AB390,"")</f>
        <v/>
      </c>
      <c r="AP390" s="55" t="str">
        <f>IF(P390=1,0,"")</f>
        <v/>
      </c>
      <c r="AQ390" s="56" t="str">
        <f>IF(AP390=1,AB390,"")</f>
        <v/>
      </c>
    </row>
    <row r="391" spans="1:43" s="3" customFormat="1" x14ac:dyDescent="0.25">
      <c r="A391" s="67">
        <f t="shared" si="117"/>
        <v>2022</v>
      </c>
      <c r="B391" s="67" t="str">
        <f t="shared" si="118"/>
        <v>May</v>
      </c>
      <c r="C391" s="68">
        <f t="shared" si="128"/>
        <v>22</v>
      </c>
      <c r="D391" s="69">
        <f t="shared" si="119"/>
        <v>15</v>
      </c>
      <c r="E391" s="70">
        <f t="shared" si="120"/>
        <v>23</v>
      </c>
      <c r="F391" s="74"/>
      <c r="G391" s="77"/>
      <c r="H391" s="63" t="e">
        <f t="shared" si="129"/>
        <v>#VALUE!</v>
      </c>
      <c r="I391" s="64">
        <f t="shared" si="130"/>
        <v>1</v>
      </c>
      <c r="J391" s="71" t="str">
        <f t="shared" si="130"/>
        <v xml:space="preserve">Tolpis </v>
      </c>
      <c r="K391" s="71" t="str">
        <f t="shared" si="130"/>
        <v>umbellata</v>
      </c>
      <c r="L391" s="72">
        <f t="shared" si="130"/>
        <v>1</v>
      </c>
      <c r="M391" s="72">
        <f t="shared" si="130"/>
        <v>0</v>
      </c>
      <c r="N391" s="66">
        <f t="shared" si="130"/>
        <v>0</v>
      </c>
      <c r="O391" s="41"/>
      <c r="P391" s="42" t="str">
        <f t="shared" si="121"/>
        <v/>
      </c>
      <c r="Q391" s="43" t="str">
        <f t="shared" si="122"/>
        <v/>
      </c>
      <c r="R391" s="44" t="e">
        <f t="shared" si="123"/>
        <v>#VALUE!</v>
      </c>
      <c r="S391" s="45" t="e">
        <f t="shared" si="116"/>
        <v>#VALUE!</v>
      </c>
      <c r="T391" s="44" t="str">
        <f t="shared" si="124"/>
        <v/>
      </c>
      <c r="U391" s="46"/>
      <c r="V391" s="47"/>
      <c r="W391" s="48" t="e">
        <f t="shared" si="125"/>
        <v>#VALUE!</v>
      </c>
      <c r="X391" s="49"/>
      <c r="Y391" s="44" t="e">
        <f>INDEX(VISITORS[INSECT ORDER], MATCH(X391,VISITORS[NAME USED],0))</f>
        <v>#N/A</v>
      </c>
      <c r="Z391" s="44" t="e">
        <f t="shared" si="126"/>
        <v>#N/A</v>
      </c>
      <c r="AA391" s="50" t="e">
        <f>IF(SUM(#REF!,#REF!,#REF!,#REF!,#REF!,#REF!)=S391,,"")</f>
        <v>#REF!</v>
      </c>
      <c r="AB391" s="51" t="str">
        <f t="shared" si="127"/>
        <v/>
      </c>
      <c r="AC391" s="51"/>
      <c r="AD391" s="51"/>
      <c r="AE391" s="51"/>
      <c r="AF391" s="51"/>
      <c r="AG391" s="51"/>
      <c r="AH391" s="51"/>
      <c r="AI391" s="52"/>
      <c r="AJ391" s="52"/>
      <c r="AK391" s="52"/>
      <c r="AL391" s="53"/>
      <c r="AM391" s="54"/>
      <c r="AN391" s="55" t="str">
        <f>IF(P391=1,0,"")</f>
        <v/>
      </c>
      <c r="AO391" s="56" t="str">
        <f>IF(AN391=1,AB391,"")</f>
        <v/>
      </c>
      <c r="AP391" s="55" t="str">
        <f>IF(P391=1,0,"")</f>
        <v/>
      </c>
      <c r="AQ391" s="56" t="str">
        <f>IF(AP391=1,AB391,"")</f>
        <v/>
      </c>
    </row>
    <row r="392" spans="1:43" s="3" customFormat="1" x14ac:dyDescent="0.25">
      <c r="A392" s="67">
        <f t="shared" si="117"/>
        <v>2022</v>
      </c>
      <c r="B392" s="67" t="str">
        <f t="shared" si="118"/>
        <v>May</v>
      </c>
      <c r="C392" s="68">
        <f t="shared" si="128"/>
        <v>22</v>
      </c>
      <c r="D392" s="69">
        <f t="shared" si="119"/>
        <v>15</v>
      </c>
      <c r="E392" s="70">
        <f t="shared" si="120"/>
        <v>24</v>
      </c>
      <c r="F392" s="74"/>
      <c r="G392" s="77"/>
      <c r="H392" s="63" t="e">
        <f t="shared" si="129"/>
        <v>#VALUE!</v>
      </c>
      <c r="I392" s="64">
        <f t="shared" si="130"/>
        <v>1</v>
      </c>
      <c r="J392" s="71" t="str">
        <f t="shared" si="130"/>
        <v xml:space="preserve">Tolpis </v>
      </c>
      <c r="K392" s="71" t="str">
        <f t="shared" si="130"/>
        <v>umbellata</v>
      </c>
      <c r="L392" s="72">
        <f t="shared" si="130"/>
        <v>1</v>
      </c>
      <c r="M392" s="72">
        <f t="shared" si="130"/>
        <v>0</v>
      </c>
      <c r="N392" s="66">
        <f t="shared" si="130"/>
        <v>0</v>
      </c>
      <c r="O392" s="41"/>
      <c r="P392" s="42" t="str">
        <f t="shared" si="121"/>
        <v/>
      </c>
      <c r="Q392" s="43" t="str">
        <f t="shared" si="122"/>
        <v/>
      </c>
      <c r="R392" s="44" t="e">
        <f t="shared" si="123"/>
        <v>#VALUE!</v>
      </c>
      <c r="S392" s="45" t="e">
        <f t="shared" si="116"/>
        <v>#VALUE!</v>
      </c>
      <c r="T392" s="44" t="str">
        <f t="shared" si="124"/>
        <v/>
      </c>
      <c r="U392" s="46"/>
      <c r="V392" s="47"/>
      <c r="W392" s="48" t="e">
        <f t="shared" si="125"/>
        <v>#VALUE!</v>
      </c>
      <c r="X392" s="49"/>
      <c r="Y392" s="44" t="e">
        <f>INDEX(VISITORS[INSECT ORDER], MATCH(X392,VISITORS[NAME USED],0))</f>
        <v>#N/A</v>
      </c>
      <c r="Z392" s="44" t="e">
        <f t="shared" si="126"/>
        <v>#N/A</v>
      </c>
      <c r="AA392" s="50" t="e">
        <f>IF(SUM(#REF!,#REF!,#REF!,#REF!,#REF!,#REF!)=S392,,"")</f>
        <v>#REF!</v>
      </c>
      <c r="AB392" s="51" t="str">
        <f t="shared" si="127"/>
        <v/>
      </c>
      <c r="AC392" s="51"/>
      <c r="AD392" s="51"/>
      <c r="AE392" s="51"/>
      <c r="AF392" s="51"/>
      <c r="AG392" s="51"/>
      <c r="AH392" s="51"/>
      <c r="AI392" s="52"/>
      <c r="AJ392" s="52"/>
      <c r="AK392" s="52"/>
      <c r="AL392" s="53"/>
      <c r="AM392" s="54"/>
      <c r="AN392" s="55" t="str">
        <f>IF(P392=1,0,"")</f>
        <v/>
      </c>
      <c r="AO392" s="56" t="str">
        <f>IF(AN392=1,AB392,"")</f>
        <v/>
      </c>
      <c r="AP392" s="55" t="str">
        <f>IF(P392=1,0,"")</f>
        <v/>
      </c>
      <c r="AQ392" s="56" t="str">
        <f>IF(AP392=1,AB392,"")</f>
        <v/>
      </c>
    </row>
    <row r="393" spans="1:43" s="3" customFormat="1" x14ac:dyDescent="0.25">
      <c r="A393" s="67">
        <f t="shared" si="117"/>
        <v>2022</v>
      </c>
      <c r="B393" s="67" t="str">
        <f t="shared" si="118"/>
        <v>May</v>
      </c>
      <c r="C393" s="68">
        <f t="shared" si="128"/>
        <v>22</v>
      </c>
      <c r="D393" s="69">
        <f t="shared" si="119"/>
        <v>15</v>
      </c>
      <c r="E393" s="70">
        <f t="shared" si="120"/>
        <v>25</v>
      </c>
      <c r="F393" s="74"/>
      <c r="G393" s="77"/>
      <c r="H393" s="63" t="e">
        <f t="shared" si="129"/>
        <v>#VALUE!</v>
      </c>
      <c r="I393" s="64">
        <f t="shared" si="130"/>
        <v>1</v>
      </c>
      <c r="J393" s="71" t="str">
        <f t="shared" si="130"/>
        <v xml:space="preserve">Tolpis </v>
      </c>
      <c r="K393" s="71" t="str">
        <f t="shared" si="130"/>
        <v>umbellata</v>
      </c>
      <c r="L393" s="72">
        <f t="shared" si="130"/>
        <v>1</v>
      </c>
      <c r="M393" s="72">
        <f t="shared" si="130"/>
        <v>0</v>
      </c>
      <c r="N393" s="66">
        <f t="shared" si="130"/>
        <v>0</v>
      </c>
      <c r="O393" s="41"/>
      <c r="P393" s="42" t="str">
        <f t="shared" si="121"/>
        <v/>
      </c>
      <c r="Q393" s="43" t="str">
        <f t="shared" si="122"/>
        <v/>
      </c>
      <c r="R393" s="44" t="e">
        <f t="shared" si="123"/>
        <v>#VALUE!</v>
      </c>
      <c r="S393" s="45" t="e">
        <f t="shared" si="116"/>
        <v>#VALUE!</v>
      </c>
      <c r="T393" s="44" t="str">
        <f t="shared" si="124"/>
        <v/>
      </c>
      <c r="U393" s="46"/>
      <c r="V393" s="47"/>
      <c r="W393" s="48" t="e">
        <f t="shared" si="125"/>
        <v>#VALUE!</v>
      </c>
      <c r="X393" s="49"/>
      <c r="Y393" s="44" t="e">
        <f>INDEX(VISITORS[INSECT ORDER], MATCH(X393,VISITORS[NAME USED],0))</f>
        <v>#N/A</v>
      </c>
      <c r="Z393" s="44" t="e">
        <f t="shared" si="126"/>
        <v>#N/A</v>
      </c>
      <c r="AA393" s="50" t="e">
        <f>IF(SUM(#REF!,#REF!,#REF!,#REF!,#REF!,#REF!)=S393,,"")</f>
        <v>#REF!</v>
      </c>
      <c r="AB393" s="51" t="str">
        <f t="shared" si="127"/>
        <v/>
      </c>
      <c r="AC393" s="51"/>
      <c r="AD393" s="51"/>
      <c r="AE393" s="51"/>
      <c r="AF393" s="51"/>
      <c r="AG393" s="51"/>
      <c r="AH393" s="51"/>
      <c r="AI393" s="52"/>
      <c r="AJ393" s="52"/>
      <c r="AK393" s="52"/>
      <c r="AL393" s="53"/>
      <c r="AM393" s="54"/>
      <c r="AN393" s="55" t="str">
        <f>IF(P393=1,0,"")</f>
        <v/>
      </c>
      <c r="AO393" s="56" t="str">
        <f>IF(AN393=1,AB393,"")</f>
        <v/>
      </c>
      <c r="AP393" s="55" t="str">
        <f>IF(P393=1,0,"")</f>
        <v/>
      </c>
      <c r="AQ393" s="56" t="str">
        <f>IF(AP393=1,AB393,"")</f>
        <v/>
      </c>
    </row>
    <row r="394" spans="1:43" s="3" customFormat="1" x14ac:dyDescent="0.25">
      <c r="A394" s="67">
        <f t="shared" si="117"/>
        <v>2022</v>
      </c>
      <c r="B394" s="67" t="str">
        <f t="shared" si="118"/>
        <v>May</v>
      </c>
      <c r="C394" s="68">
        <f t="shared" si="128"/>
        <v>22</v>
      </c>
      <c r="D394" s="69">
        <f t="shared" si="119"/>
        <v>15</v>
      </c>
      <c r="E394" s="70">
        <f t="shared" si="120"/>
        <v>26</v>
      </c>
      <c r="F394" s="74"/>
      <c r="G394" s="77"/>
      <c r="H394" s="63" t="e">
        <f t="shared" si="129"/>
        <v>#VALUE!</v>
      </c>
      <c r="I394" s="64">
        <f t="shared" si="130"/>
        <v>1</v>
      </c>
      <c r="J394" s="71" t="str">
        <f t="shared" si="130"/>
        <v xml:space="preserve">Tolpis </v>
      </c>
      <c r="K394" s="71" t="str">
        <f t="shared" si="130"/>
        <v>umbellata</v>
      </c>
      <c r="L394" s="72">
        <f t="shared" si="130"/>
        <v>1</v>
      </c>
      <c r="M394" s="72">
        <f t="shared" si="130"/>
        <v>0</v>
      </c>
      <c r="N394" s="66">
        <f t="shared" si="130"/>
        <v>0</v>
      </c>
      <c r="O394" s="41"/>
      <c r="P394" s="42" t="str">
        <f t="shared" si="121"/>
        <v/>
      </c>
      <c r="Q394" s="43" t="str">
        <f t="shared" si="122"/>
        <v/>
      </c>
      <c r="R394" s="44" t="e">
        <f t="shared" si="123"/>
        <v>#VALUE!</v>
      </c>
      <c r="S394" s="45" t="e">
        <f t="shared" si="116"/>
        <v>#VALUE!</v>
      </c>
      <c r="T394" s="44" t="str">
        <f t="shared" si="124"/>
        <v/>
      </c>
      <c r="U394" s="46"/>
      <c r="V394" s="47"/>
      <c r="W394" s="48" t="e">
        <f t="shared" si="125"/>
        <v>#VALUE!</v>
      </c>
      <c r="X394" s="49"/>
      <c r="Y394" s="44" t="e">
        <f>INDEX(VISITORS[INSECT ORDER], MATCH(X394,VISITORS[NAME USED],0))</f>
        <v>#N/A</v>
      </c>
      <c r="Z394" s="44" t="e">
        <f t="shared" si="126"/>
        <v>#N/A</v>
      </c>
      <c r="AA394" s="50" t="e">
        <f>IF(SUM(#REF!,#REF!,#REF!,#REF!,#REF!,#REF!)=S394,,"")</f>
        <v>#REF!</v>
      </c>
      <c r="AB394" s="51" t="str">
        <f t="shared" si="127"/>
        <v/>
      </c>
      <c r="AC394" s="51"/>
      <c r="AD394" s="51"/>
      <c r="AE394" s="51"/>
      <c r="AF394" s="51"/>
      <c r="AG394" s="51"/>
      <c r="AH394" s="51"/>
      <c r="AI394" s="52"/>
      <c r="AJ394" s="52"/>
      <c r="AK394" s="52"/>
      <c r="AL394" s="53"/>
      <c r="AM394" s="54"/>
      <c r="AN394" s="55" t="str">
        <f>IF(P394=1,0,"")</f>
        <v/>
      </c>
      <c r="AO394" s="56" t="str">
        <f>IF(AN394=1,AB394,"")</f>
        <v/>
      </c>
      <c r="AP394" s="55" t="str">
        <f>IF(P394=1,0,"")</f>
        <v/>
      </c>
      <c r="AQ394" s="56" t="str">
        <f>IF(AP394=1,AB394,"")</f>
        <v/>
      </c>
    </row>
    <row r="395" spans="1:43" s="3" customFormat="1" x14ac:dyDescent="0.25">
      <c r="A395" s="67">
        <f t="shared" si="117"/>
        <v>2022</v>
      </c>
      <c r="B395" s="67" t="str">
        <f t="shared" si="118"/>
        <v>May</v>
      </c>
      <c r="C395" s="68">
        <f t="shared" si="128"/>
        <v>22</v>
      </c>
      <c r="D395" s="69">
        <f t="shared" si="119"/>
        <v>15</v>
      </c>
      <c r="E395" s="70">
        <f t="shared" si="120"/>
        <v>27</v>
      </c>
      <c r="F395" s="74"/>
      <c r="G395" s="77"/>
      <c r="H395" s="63" t="e">
        <f t="shared" si="129"/>
        <v>#VALUE!</v>
      </c>
      <c r="I395" s="64">
        <f t="shared" si="130"/>
        <v>1</v>
      </c>
      <c r="J395" s="71" t="str">
        <f t="shared" si="130"/>
        <v xml:space="preserve">Tolpis </v>
      </c>
      <c r="K395" s="71" t="str">
        <f t="shared" si="130"/>
        <v>umbellata</v>
      </c>
      <c r="L395" s="72">
        <f t="shared" si="130"/>
        <v>1</v>
      </c>
      <c r="M395" s="72">
        <f t="shared" si="130"/>
        <v>0</v>
      </c>
      <c r="N395" s="66">
        <f t="shared" si="130"/>
        <v>0</v>
      </c>
      <c r="O395" s="41"/>
      <c r="P395" s="42" t="str">
        <f t="shared" si="121"/>
        <v/>
      </c>
      <c r="Q395" s="43" t="str">
        <f t="shared" si="122"/>
        <v/>
      </c>
      <c r="R395" s="44" t="e">
        <f t="shared" si="123"/>
        <v>#VALUE!</v>
      </c>
      <c r="S395" s="45" t="e">
        <f t="shared" si="116"/>
        <v>#VALUE!</v>
      </c>
      <c r="T395" s="44" t="str">
        <f t="shared" si="124"/>
        <v/>
      </c>
      <c r="U395" s="46"/>
      <c r="V395" s="47"/>
      <c r="W395" s="48" t="e">
        <f t="shared" si="125"/>
        <v>#VALUE!</v>
      </c>
      <c r="X395" s="49"/>
      <c r="Y395" s="44" t="e">
        <f>INDEX(VISITORS[INSECT ORDER], MATCH(X395,VISITORS[NAME USED],0))</f>
        <v>#N/A</v>
      </c>
      <c r="Z395" s="44" t="e">
        <f t="shared" si="126"/>
        <v>#N/A</v>
      </c>
      <c r="AA395" s="50" t="e">
        <f>IF(SUM(#REF!,#REF!,#REF!,#REF!,#REF!,#REF!)=S395,,"")</f>
        <v>#REF!</v>
      </c>
      <c r="AB395" s="51" t="str">
        <f t="shared" si="127"/>
        <v/>
      </c>
      <c r="AC395" s="51"/>
      <c r="AD395" s="51"/>
      <c r="AE395" s="51"/>
      <c r="AF395" s="51"/>
      <c r="AG395" s="51"/>
      <c r="AH395" s="51"/>
      <c r="AI395" s="52"/>
      <c r="AJ395" s="52"/>
      <c r="AK395" s="52"/>
      <c r="AL395" s="53"/>
      <c r="AM395" s="54"/>
      <c r="AN395" s="55" t="str">
        <f>IF(P395=1,0,"")</f>
        <v/>
      </c>
      <c r="AO395" s="56" t="str">
        <f>IF(AN395=1,AB395,"")</f>
        <v/>
      </c>
      <c r="AP395" s="55" t="str">
        <f>IF(P395=1,0,"")</f>
        <v/>
      </c>
      <c r="AQ395" s="56" t="str">
        <f>IF(AP395=1,AB395,"")</f>
        <v/>
      </c>
    </row>
    <row r="396" spans="1:43" s="3" customFormat="1" x14ac:dyDescent="0.25">
      <c r="A396" s="67">
        <f t="shared" si="117"/>
        <v>2022</v>
      </c>
      <c r="B396" s="67" t="str">
        <f t="shared" si="118"/>
        <v>May</v>
      </c>
      <c r="C396" s="68">
        <f t="shared" si="128"/>
        <v>22</v>
      </c>
      <c r="D396" s="69">
        <f t="shared" si="119"/>
        <v>15</v>
      </c>
      <c r="E396" s="70">
        <f t="shared" si="120"/>
        <v>28</v>
      </c>
      <c r="F396" s="74"/>
      <c r="G396" s="77"/>
      <c r="H396" s="63" t="e">
        <f t="shared" si="129"/>
        <v>#VALUE!</v>
      </c>
      <c r="I396" s="64">
        <f t="shared" si="130"/>
        <v>1</v>
      </c>
      <c r="J396" s="71" t="str">
        <f t="shared" si="130"/>
        <v xml:space="preserve">Tolpis </v>
      </c>
      <c r="K396" s="71" t="str">
        <f t="shared" si="130"/>
        <v>umbellata</v>
      </c>
      <c r="L396" s="72">
        <f t="shared" si="130"/>
        <v>1</v>
      </c>
      <c r="M396" s="72">
        <f t="shared" si="130"/>
        <v>0</v>
      </c>
      <c r="N396" s="66">
        <f t="shared" si="130"/>
        <v>0</v>
      </c>
      <c r="O396" s="41"/>
      <c r="P396" s="42" t="str">
        <f t="shared" si="121"/>
        <v/>
      </c>
      <c r="Q396" s="43" t="str">
        <f t="shared" si="122"/>
        <v/>
      </c>
      <c r="R396" s="44" t="e">
        <f t="shared" si="123"/>
        <v>#VALUE!</v>
      </c>
      <c r="S396" s="45" t="e">
        <f t="shared" si="116"/>
        <v>#VALUE!</v>
      </c>
      <c r="T396" s="44" t="str">
        <f t="shared" si="124"/>
        <v/>
      </c>
      <c r="U396" s="46"/>
      <c r="V396" s="47"/>
      <c r="W396" s="48" t="e">
        <f t="shared" si="125"/>
        <v>#VALUE!</v>
      </c>
      <c r="X396" s="49"/>
      <c r="Y396" s="44" t="e">
        <f>INDEX(VISITORS[INSECT ORDER], MATCH(X396,VISITORS[NAME USED],0))</f>
        <v>#N/A</v>
      </c>
      <c r="Z396" s="44" t="e">
        <f t="shared" si="126"/>
        <v>#N/A</v>
      </c>
      <c r="AA396" s="50" t="e">
        <f>IF(SUM(#REF!,#REF!,#REF!,#REF!,#REF!,#REF!)=S396,,"")</f>
        <v>#REF!</v>
      </c>
      <c r="AB396" s="51" t="str">
        <f t="shared" si="127"/>
        <v/>
      </c>
      <c r="AC396" s="51"/>
      <c r="AD396" s="51"/>
      <c r="AE396" s="51"/>
      <c r="AF396" s="51"/>
      <c r="AG396" s="51"/>
      <c r="AH396" s="51"/>
      <c r="AI396" s="52"/>
      <c r="AJ396" s="52"/>
      <c r="AK396" s="52"/>
      <c r="AL396" s="53"/>
      <c r="AM396" s="54"/>
      <c r="AN396" s="55" t="str">
        <f>IF(P396=1,0,"")</f>
        <v/>
      </c>
      <c r="AO396" s="56" t="str">
        <f>IF(AN396=1,AB396,"")</f>
        <v/>
      </c>
      <c r="AP396" s="55" t="str">
        <f>IF(P396=1,0,"")</f>
        <v/>
      </c>
      <c r="AQ396" s="56" t="str">
        <f>IF(AP396=1,AB396,"")</f>
        <v/>
      </c>
    </row>
    <row r="397" spans="1:43" s="3" customFormat="1" x14ac:dyDescent="0.25">
      <c r="A397" s="67">
        <f t="shared" si="117"/>
        <v>2022</v>
      </c>
      <c r="B397" s="67" t="str">
        <f t="shared" si="118"/>
        <v>May</v>
      </c>
      <c r="C397" s="68">
        <f t="shared" si="128"/>
        <v>22</v>
      </c>
      <c r="D397" s="69">
        <f t="shared" si="119"/>
        <v>15</v>
      </c>
      <c r="E397" s="70">
        <f t="shared" si="120"/>
        <v>29</v>
      </c>
      <c r="F397" s="74"/>
      <c r="G397" s="77"/>
      <c r="H397" s="63" t="e">
        <f t="shared" si="129"/>
        <v>#VALUE!</v>
      </c>
      <c r="I397" s="64">
        <f t="shared" si="130"/>
        <v>1</v>
      </c>
      <c r="J397" s="71" t="str">
        <f t="shared" si="130"/>
        <v xml:space="preserve">Tolpis </v>
      </c>
      <c r="K397" s="71" t="str">
        <f t="shared" si="130"/>
        <v>umbellata</v>
      </c>
      <c r="L397" s="72">
        <f t="shared" si="130"/>
        <v>1</v>
      </c>
      <c r="M397" s="72">
        <f t="shared" si="130"/>
        <v>0</v>
      </c>
      <c r="N397" s="66">
        <f t="shared" si="130"/>
        <v>0</v>
      </c>
      <c r="O397" s="41"/>
      <c r="P397" s="42" t="str">
        <f t="shared" si="121"/>
        <v/>
      </c>
      <c r="Q397" s="43" t="str">
        <f t="shared" si="122"/>
        <v/>
      </c>
      <c r="R397" s="44" t="e">
        <f t="shared" si="123"/>
        <v>#VALUE!</v>
      </c>
      <c r="S397" s="45" t="e">
        <f t="shared" si="116"/>
        <v>#VALUE!</v>
      </c>
      <c r="T397" s="44" t="str">
        <f t="shared" si="124"/>
        <v/>
      </c>
      <c r="U397" s="46"/>
      <c r="V397" s="47"/>
      <c r="W397" s="48" t="e">
        <f t="shared" si="125"/>
        <v>#VALUE!</v>
      </c>
      <c r="X397" s="49"/>
      <c r="Y397" s="44" t="e">
        <f>INDEX(VISITORS[INSECT ORDER], MATCH(X397,VISITORS[NAME USED],0))</f>
        <v>#N/A</v>
      </c>
      <c r="Z397" s="44" t="e">
        <f t="shared" si="126"/>
        <v>#N/A</v>
      </c>
      <c r="AA397" s="50" t="e">
        <f>IF(SUM(#REF!,#REF!,#REF!,#REF!,#REF!,#REF!)=S397,,"")</f>
        <v>#REF!</v>
      </c>
      <c r="AB397" s="51" t="str">
        <f t="shared" si="127"/>
        <v/>
      </c>
      <c r="AC397" s="51"/>
      <c r="AD397" s="51"/>
      <c r="AE397" s="51"/>
      <c r="AF397" s="51"/>
      <c r="AG397" s="51"/>
      <c r="AH397" s="51"/>
      <c r="AI397" s="52"/>
      <c r="AJ397" s="52"/>
      <c r="AK397" s="52"/>
      <c r="AL397" s="53"/>
      <c r="AM397" s="54"/>
      <c r="AN397" s="55" t="str">
        <f>IF(P397=1,0,"")</f>
        <v/>
      </c>
      <c r="AO397" s="56" t="str">
        <f>IF(AN397=1,AB397,"")</f>
        <v/>
      </c>
      <c r="AP397" s="55" t="str">
        <f>IF(P397=1,0,"")</f>
        <v/>
      </c>
      <c r="AQ397" s="56" t="str">
        <f>IF(AP397=1,AB397,"")</f>
        <v/>
      </c>
    </row>
    <row r="398" spans="1:43" s="3" customFormat="1" x14ac:dyDescent="0.25">
      <c r="A398" s="67">
        <f t="shared" si="117"/>
        <v>2022</v>
      </c>
      <c r="B398" s="67" t="str">
        <f t="shared" si="118"/>
        <v>May</v>
      </c>
      <c r="C398" s="68">
        <f t="shared" si="128"/>
        <v>22</v>
      </c>
      <c r="D398" s="69">
        <f t="shared" si="119"/>
        <v>15</v>
      </c>
      <c r="E398" s="70">
        <f t="shared" si="120"/>
        <v>30</v>
      </c>
      <c r="F398" s="74"/>
      <c r="G398" s="77"/>
      <c r="H398" s="63" t="e">
        <f t="shared" si="129"/>
        <v>#VALUE!</v>
      </c>
      <c r="I398" s="64">
        <f t="shared" si="130"/>
        <v>1</v>
      </c>
      <c r="J398" s="71" t="str">
        <f t="shared" si="130"/>
        <v xml:space="preserve">Tolpis </v>
      </c>
      <c r="K398" s="71" t="str">
        <f t="shared" si="130"/>
        <v>umbellata</v>
      </c>
      <c r="L398" s="72">
        <f t="shared" si="130"/>
        <v>1</v>
      </c>
      <c r="M398" s="72">
        <f t="shared" si="130"/>
        <v>0</v>
      </c>
      <c r="N398" s="66">
        <f t="shared" si="130"/>
        <v>0</v>
      </c>
      <c r="O398" s="41"/>
      <c r="P398" s="42" t="str">
        <f t="shared" si="121"/>
        <v/>
      </c>
      <c r="Q398" s="43" t="str">
        <f t="shared" si="122"/>
        <v/>
      </c>
      <c r="R398" s="44" t="e">
        <f t="shared" si="123"/>
        <v>#VALUE!</v>
      </c>
      <c r="S398" s="45" t="e">
        <f t="shared" si="116"/>
        <v>#VALUE!</v>
      </c>
      <c r="T398" s="44" t="str">
        <f t="shared" si="124"/>
        <v/>
      </c>
      <c r="U398" s="46"/>
      <c r="V398" s="47"/>
      <c r="W398" s="48" t="e">
        <f t="shared" si="125"/>
        <v>#VALUE!</v>
      </c>
      <c r="X398" s="49"/>
      <c r="Y398" s="44" t="e">
        <f>INDEX(VISITORS[INSECT ORDER], MATCH(X398,VISITORS[NAME USED],0))</f>
        <v>#N/A</v>
      </c>
      <c r="Z398" s="44" t="e">
        <f t="shared" si="126"/>
        <v>#N/A</v>
      </c>
      <c r="AA398" s="50" t="e">
        <f>IF(SUM(#REF!,#REF!,#REF!,#REF!,#REF!,#REF!)=S398,,"")</f>
        <v>#REF!</v>
      </c>
      <c r="AB398" s="51" t="str">
        <f t="shared" si="127"/>
        <v/>
      </c>
      <c r="AC398" s="51"/>
      <c r="AD398" s="51"/>
      <c r="AE398" s="51"/>
      <c r="AF398" s="51"/>
      <c r="AG398" s="51"/>
      <c r="AH398" s="51"/>
      <c r="AI398" s="52"/>
      <c r="AJ398" s="52"/>
      <c r="AK398" s="52"/>
      <c r="AL398" s="53"/>
      <c r="AM398" s="54"/>
      <c r="AN398" s="55" t="str">
        <f>IF(P398=1,0,"")</f>
        <v/>
      </c>
      <c r="AO398" s="56" t="str">
        <f>IF(AN398=1,AB398,"")</f>
        <v/>
      </c>
      <c r="AP398" s="55" t="str">
        <f>IF(P398=1,0,"")</f>
        <v/>
      </c>
      <c r="AQ398" s="56" t="str">
        <f>IF(AP398=1,AB398,"")</f>
        <v/>
      </c>
    </row>
    <row r="399" spans="1:43" s="3" customFormat="1" x14ac:dyDescent="0.25">
      <c r="A399" s="67">
        <f t="shared" si="117"/>
        <v>2022</v>
      </c>
      <c r="B399" s="67" t="str">
        <f t="shared" si="118"/>
        <v>May</v>
      </c>
      <c r="C399" s="68">
        <f t="shared" si="128"/>
        <v>22</v>
      </c>
      <c r="D399" s="69">
        <f t="shared" si="119"/>
        <v>15</v>
      </c>
      <c r="E399" s="70">
        <f t="shared" si="120"/>
        <v>31</v>
      </c>
      <c r="F399" s="74"/>
      <c r="G399" s="77"/>
      <c r="H399" s="63" t="e">
        <f t="shared" si="129"/>
        <v>#VALUE!</v>
      </c>
      <c r="I399" s="64">
        <f t="shared" si="130"/>
        <v>1</v>
      </c>
      <c r="J399" s="71" t="str">
        <f t="shared" si="130"/>
        <v xml:space="preserve">Tolpis </v>
      </c>
      <c r="K399" s="71" t="str">
        <f t="shared" si="130"/>
        <v>umbellata</v>
      </c>
      <c r="L399" s="72">
        <f t="shared" si="130"/>
        <v>1</v>
      </c>
      <c r="M399" s="72">
        <f t="shared" si="130"/>
        <v>0</v>
      </c>
      <c r="N399" s="66">
        <f t="shared" si="130"/>
        <v>0</v>
      </c>
      <c r="O399" s="41"/>
      <c r="P399" s="42" t="str">
        <f t="shared" si="121"/>
        <v/>
      </c>
      <c r="Q399" s="43" t="str">
        <f t="shared" si="122"/>
        <v/>
      </c>
      <c r="R399" s="44" t="e">
        <f t="shared" si="123"/>
        <v>#VALUE!</v>
      </c>
      <c r="S399" s="45" t="e">
        <f t="shared" si="116"/>
        <v>#VALUE!</v>
      </c>
      <c r="T399" s="44" t="str">
        <f t="shared" si="124"/>
        <v/>
      </c>
      <c r="U399" s="46"/>
      <c r="V399" s="47"/>
      <c r="W399" s="48" t="e">
        <f t="shared" si="125"/>
        <v>#VALUE!</v>
      </c>
      <c r="X399" s="49"/>
      <c r="Y399" s="44" t="e">
        <f>INDEX(VISITORS[INSECT ORDER], MATCH(X399,VISITORS[NAME USED],0))</f>
        <v>#N/A</v>
      </c>
      <c r="Z399" s="44" t="e">
        <f t="shared" si="126"/>
        <v>#N/A</v>
      </c>
      <c r="AA399" s="50" t="e">
        <f>IF(SUM(#REF!,#REF!,#REF!,#REF!,#REF!,#REF!)=S399,,"")</f>
        <v>#REF!</v>
      </c>
      <c r="AB399" s="51" t="str">
        <f t="shared" si="127"/>
        <v/>
      </c>
      <c r="AC399" s="51"/>
      <c r="AD399" s="51"/>
      <c r="AE399" s="51"/>
      <c r="AF399" s="51"/>
      <c r="AG399" s="51"/>
      <c r="AH399" s="51"/>
      <c r="AI399" s="52"/>
      <c r="AJ399" s="52"/>
      <c r="AK399" s="52"/>
      <c r="AL399" s="53"/>
      <c r="AM399" s="54"/>
      <c r="AN399" s="55" t="str">
        <f>IF(P399=1,0,"")</f>
        <v/>
      </c>
      <c r="AO399" s="56" t="str">
        <f>IF(AN399=1,AB399,"")</f>
        <v/>
      </c>
      <c r="AP399" s="55" t="str">
        <f>IF(P399=1,0,"")</f>
        <v/>
      </c>
      <c r="AQ399" s="56" t="str">
        <f>IF(AP399=1,AB399,"")</f>
        <v/>
      </c>
    </row>
    <row r="400" spans="1:43" s="3" customFormat="1" x14ac:dyDescent="0.25">
      <c r="A400" s="67">
        <f t="shared" si="117"/>
        <v>2022</v>
      </c>
      <c r="B400" s="67" t="str">
        <f t="shared" si="118"/>
        <v>May</v>
      </c>
      <c r="C400" s="68">
        <f t="shared" si="128"/>
        <v>22</v>
      </c>
      <c r="D400" s="69">
        <f t="shared" si="119"/>
        <v>15</v>
      </c>
      <c r="E400" s="70">
        <f t="shared" si="120"/>
        <v>32</v>
      </c>
      <c r="F400" s="74"/>
      <c r="G400" s="77"/>
      <c r="H400" s="63" t="e">
        <f t="shared" si="129"/>
        <v>#VALUE!</v>
      </c>
      <c r="I400" s="64">
        <f t="shared" si="130"/>
        <v>1</v>
      </c>
      <c r="J400" s="71" t="str">
        <f t="shared" si="130"/>
        <v xml:space="preserve">Tolpis </v>
      </c>
      <c r="K400" s="71" t="str">
        <f t="shared" si="130"/>
        <v>umbellata</v>
      </c>
      <c r="L400" s="72">
        <f t="shared" si="130"/>
        <v>1</v>
      </c>
      <c r="M400" s="72">
        <f t="shared" si="130"/>
        <v>0</v>
      </c>
      <c r="N400" s="66">
        <f t="shared" si="130"/>
        <v>0</v>
      </c>
      <c r="O400" s="41"/>
      <c r="P400" s="42" t="str">
        <f t="shared" si="121"/>
        <v/>
      </c>
      <c r="Q400" s="43" t="str">
        <f t="shared" si="122"/>
        <v/>
      </c>
      <c r="R400" s="44" t="e">
        <f t="shared" si="123"/>
        <v>#VALUE!</v>
      </c>
      <c r="S400" s="45" t="e">
        <f t="shared" si="116"/>
        <v>#VALUE!</v>
      </c>
      <c r="T400" s="44" t="str">
        <f t="shared" si="124"/>
        <v/>
      </c>
      <c r="U400" s="46"/>
      <c r="V400" s="47"/>
      <c r="W400" s="48" t="e">
        <f t="shared" si="125"/>
        <v>#VALUE!</v>
      </c>
      <c r="X400" s="49"/>
      <c r="Y400" s="44" t="e">
        <f>INDEX(VISITORS[INSECT ORDER], MATCH(X400,VISITORS[NAME USED],0))</f>
        <v>#N/A</v>
      </c>
      <c r="Z400" s="44" t="e">
        <f t="shared" si="126"/>
        <v>#N/A</v>
      </c>
      <c r="AA400" s="50" t="e">
        <f>IF(SUM(#REF!,#REF!,#REF!,#REF!,#REF!,#REF!)=S400,,"")</f>
        <v>#REF!</v>
      </c>
      <c r="AB400" s="51" t="str">
        <f t="shared" si="127"/>
        <v/>
      </c>
      <c r="AC400" s="51"/>
      <c r="AD400" s="51"/>
      <c r="AE400" s="51"/>
      <c r="AF400" s="51"/>
      <c r="AG400" s="51"/>
      <c r="AH400" s="51"/>
      <c r="AI400" s="52"/>
      <c r="AJ400" s="52"/>
      <c r="AK400" s="52"/>
      <c r="AL400" s="53"/>
      <c r="AM400" s="54"/>
      <c r="AN400" s="55" t="str">
        <f>IF(P400=1,0,"")</f>
        <v/>
      </c>
      <c r="AO400" s="56" t="str">
        <f>IF(AN400=1,AB400,"")</f>
        <v/>
      </c>
      <c r="AP400" s="55" t="str">
        <f>IF(P400=1,0,"")</f>
        <v/>
      </c>
      <c r="AQ400" s="56" t="str">
        <f>IF(AP400=1,AB400,"")</f>
        <v/>
      </c>
    </row>
    <row r="401" spans="1:43" s="3" customFormat="1" x14ac:dyDescent="0.25">
      <c r="A401" s="67">
        <f t="shared" si="117"/>
        <v>2022</v>
      </c>
      <c r="B401" s="67" t="str">
        <f t="shared" si="118"/>
        <v>May</v>
      </c>
      <c r="C401" s="68">
        <f t="shared" si="128"/>
        <v>22</v>
      </c>
      <c r="D401" s="69">
        <f t="shared" si="119"/>
        <v>15</v>
      </c>
      <c r="E401" s="70">
        <f t="shared" si="120"/>
        <v>33</v>
      </c>
      <c r="F401" s="74"/>
      <c r="G401" s="77"/>
      <c r="H401" s="63" t="e">
        <f t="shared" si="129"/>
        <v>#VALUE!</v>
      </c>
      <c r="I401" s="64">
        <f t="shared" si="130"/>
        <v>1</v>
      </c>
      <c r="J401" s="71" t="str">
        <f t="shared" si="130"/>
        <v xml:space="preserve">Tolpis </v>
      </c>
      <c r="K401" s="71" t="str">
        <f t="shared" si="130"/>
        <v>umbellata</v>
      </c>
      <c r="L401" s="72">
        <f t="shared" si="130"/>
        <v>1</v>
      </c>
      <c r="M401" s="72">
        <f t="shared" si="130"/>
        <v>0</v>
      </c>
      <c r="N401" s="66">
        <f t="shared" si="130"/>
        <v>0</v>
      </c>
      <c r="O401" s="41"/>
      <c r="P401" s="42" t="str">
        <f t="shared" si="121"/>
        <v/>
      </c>
      <c r="Q401" s="43" t="str">
        <f t="shared" si="122"/>
        <v/>
      </c>
      <c r="R401" s="44" t="e">
        <f t="shared" si="123"/>
        <v>#VALUE!</v>
      </c>
      <c r="S401" s="45" t="e">
        <f t="shared" si="116"/>
        <v>#VALUE!</v>
      </c>
      <c r="T401" s="44" t="str">
        <f t="shared" si="124"/>
        <v/>
      </c>
      <c r="U401" s="46"/>
      <c r="V401" s="47"/>
      <c r="W401" s="48" t="e">
        <f t="shared" si="125"/>
        <v>#VALUE!</v>
      </c>
      <c r="X401" s="49"/>
      <c r="Y401" s="44" t="e">
        <f>INDEX(VISITORS[INSECT ORDER], MATCH(X401,VISITORS[NAME USED],0))</f>
        <v>#N/A</v>
      </c>
      <c r="Z401" s="44" t="e">
        <f t="shared" si="126"/>
        <v>#N/A</v>
      </c>
      <c r="AA401" s="50" t="e">
        <f>IF(SUM(#REF!,#REF!,#REF!,#REF!,#REF!,#REF!)=S401,,"")</f>
        <v>#REF!</v>
      </c>
      <c r="AB401" s="51" t="str">
        <f t="shared" si="127"/>
        <v/>
      </c>
      <c r="AC401" s="51"/>
      <c r="AD401" s="51"/>
      <c r="AE401" s="51"/>
      <c r="AF401" s="51"/>
      <c r="AG401" s="51"/>
      <c r="AH401" s="51"/>
      <c r="AI401" s="52"/>
      <c r="AJ401" s="52"/>
      <c r="AK401" s="52"/>
      <c r="AL401" s="53"/>
      <c r="AM401" s="54"/>
      <c r="AN401" s="55" t="str">
        <f>IF(P401=1,0,"")</f>
        <v/>
      </c>
      <c r="AO401" s="56" t="str">
        <f>IF(AN401=1,AB401,"")</f>
        <v/>
      </c>
      <c r="AP401" s="55" t="str">
        <f>IF(P401=1,0,"")</f>
        <v/>
      </c>
      <c r="AQ401" s="56" t="str">
        <f>IF(AP401=1,AB401,"")</f>
        <v/>
      </c>
    </row>
    <row r="402" spans="1:43" s="3" customFormat="1" x14ac:dyDescent="0.25">
      <c r="A402" s="67">
        <f t="shared" si="117"/>
        <v>2022</v>
      </c>
      <c r="B402" s="67" t="str">
        <f t="shared" si="118"/>
        <v>May</v>
      </c>
      <c r="C402" s="68">
        <f t="shared" si="128"/>
        <v>22</v>
      </c>
      <c r="D402" s="69">
        <f t="shared" si="119"/>
        <v>15</v>
      </c>
      <c r="E402" s="70">
        <f t="shared" si="120"/>
        <v>34</v>
      </c>
      <c r="F402" s="74"/>
      <c r="G402" s="77"/>
      <c r="H402" s="63" t="e">
        <f t="shared" si="129"/>
        <v>#VALUE!</v>
      </c>
      <c r="I402" s="64">
        <f t="shared" si="130"/>
        <v>1</v>
      </c>
      <c r="J402" s="71" t="str">
        <f t="shared" si="130"/>
        <v xml:space="preserve">Tolpis </v>
      </c>
      <c r="K402" s="71" t="str">
        <f t="shared" si="130"/>
        <v>umbellata</v>
      </c>
      <c r="L402" s="72">
        <f t="shared" si="130"/>
        <v>1</v>
      </c>
      <c r="M402" s="72">
        <f t="shared" si="130"/>
        <v>0</v>
      </c>
      <c r="N402" s="66">
        <f t="shared" si="130"/>
        <v>0</v>
      </c>
      <c r="O402" s="41"/>
      <c r="P402" s="42" t="str">
        <f t="shared" si="121"/>
        <v/>
      </c>
      <c r="Q402" s="43" t="str">
        <f t="shared" si="122"/>
        <v/>
      </c>
      <c r="R402" s="44" t="e">
        <f t="shared" si="123"/>
        <v>#VALUE!</v>
      </c>
      <c r="S402" s="45" t="e">
        <f t="shared" si="116"/>
        <v>#VALUE!</v>
      </c>
      <c r="T402" s="44" t="str">
        <f t="shared" si="124"/>
        <v/>
      </c>
      <c r="U402" s="46"/>
      <c r="V402" s="47"/>
      <c r="W402" s="48" t="e">
        <f t="shared" si="125"/>
        <v>#VALUE!</v>
      </c>
      <c r="X402" s="49"/>
      <c r="Y402" s="44" t="e">
        <f>INDEX(VISITORS[INSECT ORDER], MATCH(X402,VISITORS[NAME USED],0))</f>
        <v>#N/A</v>
      </c>
      <c r="Z402" s="44" t="e">
        <f t="shared" si="126"/>
        <v>#N/A</v>
      </c>
      <c r="AA402" s="50" t="e">
        <f>IF(SUM(#REF!,#REF!,#REF!,#REF!,#REF!,#REF!)=S402,,"")</f>
        <v>#REF!</v>
      </c>
      <c r="AB402" s="51" t="str">
        <f t="shared" si="127"/>
        <v/>
      </c>
      <c r="AC402" s="51"/>
      <c r="AD402" s="51"/>
      <c r="AE402" s="51"/>
      <c r="AF402" s="51"/>
      <c r="AG402" s="51"/>
      <c r="AH402" s="51"/>
      <c r="AI402" s="52"/>
      <c r="AJ402" s="52"/>
      <c r="AK402" s="52"/>
      <c r="AL402" s="53"/>
      <c r="AM402" s="54"/>
      <c r="AN402" s="55" t="str">
        <f>IF(P402=1,0,"")</f>
        <v/>
      </c>
      <c r="AO402" s="56" t="str">
        <f>IF(AN402=1,AB402,"")</f>
        <v/>
      </c>
      <c r="AP402" s="55" t="str">
        <f>IF(P402=1,0,"")</f>
        <v/>
      </c>
      <c r="AQ402" s="56" t="str">
        <f>IF(AP402=1,AB402,"")</f>
        <v/>
      </c>
    </row>
    <row r="403" spans="1:43" s="3" customFormat="1" x14ac:dyDescent="0.25">
      <c r="A403" s="67">
        <f t="shared" si="117"/>
        <v>2022</v>
      </c>
      <c r="B403" s="67" t="str">
        <f t="shared" si="118"/>
        <v>May</v>
      </c>
      <c r="C403" s="68">
        <f t="shared" si="128"/>
        <v>22</v>
      </c>
      <c r="D403" s="69">
        <f t="shared" si="119"/>
        <v>15</v>
      </c>
      <c r="E403" s="70">
        <f t="shared" si="120"/>
        <v>35</v>
      </c>
      <c r="F403" s="74"/>
      <c r="G403" s="77"/>
      <c r="H403" s="63" t="e">
        <f t="shared" si="129"/>
        <v>#VALUE!</v>
      </c>
      <c r="I403" s="64">
        <f t="shared" si="130"/>
        <v>1</v>
      </c>
      <c r="J403" s="71" t="str">
        <f t="shared" si="130"/>
        <v xml:space="preserve">Tolpis </v>
      </c>
      <c r="K403" s="71" t="str">
        <f t="shared" si="130"/>
        <v>umbellata</v>
      </c>
      <c r="L403" s="72">
        <f t="shared" si="130"/>
        <v>1</v>
      </c>
      <c r="M403" s="72">
        <f t="shared" si="130"/>
        <v>0</v>
      </c>
      <c r="N403" s="66">
        <f t="shared" si="130"/>
        <v>0</v>
      </c>
      <c r="O403" s="41"/>
      <c r="P403" s="42" t="str">
        <f t="shared" si="121"/>
        <v/>
      </c>
      <c r="Q403" s="43" t="str">
        <f t="shared" si="122"/>
        <v/>
      </c>
      <c r="R403" s="44" t="e">
        <f t="shared" si="123"/>
        <v>#VALUE!</v>
      </c>
      <c r="S403" s="45" t="e">
        <f t="shared" si="116"/>
        <v>#VALUE!</v>
      </c>
      <c r="T403" s="44" t="str">
        <f t="shared" si="124"/>
        <v/>
      </c>
      <c r="U403" s="46"/>
      <c r="V403" s="47"/>
      <c r="W403" s="48" t="e">
        <f t="shared" si="125"/>
        <v>#VALUE!</v>
      </c>
      <c r="X403" s="49"/>
      <c r="Y403" s="44" t="e">
        <f>INDEX(VISITORS[INSECT ORDER], MATCH(X403,VISITORS[NAME USED],0))</f>
        <v>#N/A</v>
      </c>
      <c r="Z403" s="44" t="e">
        <f t="shared" si="126"/>
        <v>#N/A</v>
      </c>
      <c r="AA403" s="50" t="e">
        <f>IF(SUM(#REF!,#REF!,#REF!,#REF!,#REF!,#REF!)=S403,,"")</f>
        <v>#REF!</v>
      </c>
      <c r="AB403" s="51" t="str">
        <f t="shared" si="127"/>
        <v/>
      </c>
      <c r="AC403" s="51"/>
      <c r="AD403" s="51"/>
      <c r="AE403" s="51"/>
      <c r="AF403" s="51"/>
      <c r="AG403" s="51"/>
      <c r="AH403" s="51"/>
      <c r="AI403" s="52"/>
      <c r="AJ403" s="52"/>
      <c r="AK403" s="52"/>
      <c r="AL403" s="53"/>
      <c r="AM403" s="54"/>
      <c r="AN403" s="55" t="str">
        <f>IF(P403=1,0,"")</f>
        <v/>
      </c>
      <c r="AO403" s="56" t="str">
        <f>IF(AN403=1,AB403,"")</f>
        <v/>
      </c>
      <c r="AP403" s="55" t="str">
        <f>IF(P403=1,0,"")</f>
        <v/>
      </c>
      <c r="AQ403" s="56" t="str">
        <f>IF(AP403=1,AB403,"")</f>
        <v/>
      </c>
    </row>
    <row r="404" spans="1:43" s="3" customFormat="1" x14ac:dyDescent="0.25">
      <c r="A404" s="67">
        <f t="shared" si="117"/>
        <v>2022</v>
      </c>
      <c r="B404" s="67" t="str">
        <f t="shared" si="118"/>
        <v>May</v>
      </c>
      <c r="C404" s="68">
        <f t="shared" si="128"/>
        <v>22</v>
      </c>
      <c r="D404" s="69">
        <f t="shared" si="119"/>
        <v>15</v>
      </c>
      <c r="E404" s="70">
        <f t="shared" si="120"/>
        <v>36</v>
      </c>
      <c r="F404" s="74"/>
      <c r="G404" s="77"/>
      <c r="H404" s="63" t="e">
        <f t="shared" si="129"/>
        <v>#VALUE!</v>
      </c>
      <c r="I404" s="64">
        <f t="shared" si="130"/>
        <v>1</v>
      </c>
      <c r="J404" s="71" t="str">
        <f t="shared" si="130"/>
        <v xml:space="preserve">Tolpis </v>
      </c>
      <c r="K404" s="71" t="str">
        <f t="shared" si="130"/>
        <v>umbellata</v>
      </c>
      <c r="L404" s="72">
        <f t="shared" si="130"/>
        <v>1</v>
      </c>
      <c r="M404" s="72">
        <f t="shared" si="130"/>
        <v>0</v>
      </c>
      <c r="N404" s="66">
        <f t="shared" si="130"/>
        <v>0</v>
      </c>
      <c r="O404" s="41"/>
      <c r="P404" s="42" t="str">
        <f t="shared" si="121"/>
        <v/>
      </c>
      <c r="Q404" s="43" t="str">
        <f t="shared" si="122"/>
        <v/>
      </c>
      <c r="R404" s="44" t="e">
        <f t="shared" si="123"/>
        <v>#VALUE!</v>
      </c>
      <c r="S404" s="45" t="e">
        <f t="shared" si="116"/>
        <v>#VALUE!</v>
      </c>
      <c r="T404" s="44" t="str">
        <f t="shared" si="124"/>
        <v/>
      </c>
      <c r="U404" s="46"/>
      <c r="V404" s="47"/>
      <c r="W404" s="48" t="e">
        <f t="shared" si="125"/>
        <v>#VALUE!</v>
      </c>
      <c r="X404" s="49"/>
      <c r="Y404" s="44" t="e">
        <f>INDEX(VISITORS[INSECT ORDER], MATCH(X404,VISITORS[NAME USED],0))</f>
        <v>#N/A</v>
      </c>
      <c r="Z404" s="44" t="e">
        <f t="shared" si="126"/>
        <v>#N/A</v>
      </c>
      <c r="AA404" s="50" t="e">
        <f>IF(SUM(#REF!,#REF!,#REF!,#REF!,#REF!,#REF!)=S404,,"")</f>
        <v>#REF!</v>
      </c>
      <c r="AB404" s="51" t="str">
        <f t="shared" si="127"/>
        <v/>
      </c>
      <c r="AC404" s="51"/>
      <c r="AD404" s="51"/>
      <c r="AE404" s="51"/>
      <c r="AF404" s="51"/>
      <c r="AG404" s="51"/>
      <c r="AH404" s="51"/>
      <c r="AI404" s="52"/>
      <c r="AJ404" s="52"/>
      <c r="AK404" s="52"/>
      <c r="AL404" s="53"/>
      <c r="AM404" s="54"/>
      <c r="AN404" s="55" t="str">
        <f>IF(P404=1,0,"")</f>
        <v/>
      </c>
      <c r="AO404" s="56" t="str">
        <f>IF(AN404=1,AB404,"")</f>
        <v/>
      </c>
      <c r="AP404" s="55" t="str">
        <f>IF(P404=1,0,"")</f>
        <v/>
      </c>
      <c r="AQ404" s="56" t="str">
        <f>IF(AP404=1,AB404,"")</f>
        <v/>
      </c>
    </row>
    <row r="405" spans="1:43" s="3" customFormat="1" x14ac:dyDescent="0.25">
      <c r="A405" s="67">
        <f t="shared" si="117"/>
        <v>2022</v>
      </c>
      <c r="B405" s="67" t="str">
        <f t="shared" si="118"/>
        <v>May</v>
      </c>
      <c r="C405" s="68">
        <f t="shared" si="128"/>
        <v>22</v>
      </c>
      <c r="D405" s="69">
        <f t="shared" si="119"/>
        <v>15</v>
      </c>
      <c r="E405" s="70">
        <f t="shared" si="120"/>
        <v>37</v>
      </c>
      <c r="F405" s="74"/>
      <c r="G405" s="77"/>
      <c r="H405" s="63" t="e">
        <f t="shared" si="129"/>
        <v>#VALUE!</v>
      </c>
      <c r="I405" s="64">
        <f t="shared" ref="I405:N420" si="131">I404</f>
        <v>1</v>
      </c>
      <c r="J405" s="71" t="str">
        <f t="shared" si="131"/>
        <v xml:space="preserve">Tolpis </v>
      </c>
      <c r="K405" s="71" t="str">
        <f t="shared" si="131"/>
        <v>umbellata</v>
      </c>
      <c r="L405" s="72">
        <f t="shared" si="131"/>
        <v>1</v>
      </c>
      <c r="M405" s="72">
        <f t="shared" si="131"/>
        <v>0</v>
      </c>
      <c r="N405" s="66">
        <f t="shared" si="131"/>
        <v>0</v>
      </c>
      <c r="O405" s="41"/>
      <c r="P405" s="42" t="str">
        <f t="shared" si="121"/>
        <v/>
      </c>
      <c r="Q405" s="43" t="str">
        <f t="shared" si="122"/>
        <v/>
      </c>
      <c r="R405" s="44" t="e">
        <f t="shared" si="123"/>
        <v>#VALUE!</v>
      </c>
      <c r="S405" s="45" t="e">
        <f t="shared" si="116"/>
        <v>#VALUE!</v>
      </c>
      <c r="T405" s="44" t="str">
        <f t="shared" si="124"/>
        <v/>
      </c>
      <c r="U405" s="46"/>
      <c r="V405" s="47"/>
      <c r="W405" s="48" t="e">
        <f t="shared" si="125"/>
        <v>#VALUE!</v>
      </c>
      <c r="X405" s="49"/>
      <c r="Y405" s="44" t="e">
        <f>INDEX(VISITORS[INSECT ORDER], MATCH(X405,VISITORS[NAME USED],0))</f>
        <v>#N/A</v>
      </c>
      <c r="Z405" s="44" t="e">
        <f t="shared" si="126"/>
        <v>#N/A</v>
      </c>
      <c r="AA405" s="50" t="e">
        <f>IF(SUM(#REF!,#REF!,#REF!,#REF!,#REF!,#REF!)=S405,,"")</f>
        <v>#REF!</v>
      </c>
      <c r="AB405" s="51" t="str">
        <f t="shared" si="127"/>
        <v/>
      </c>
      <c r="AC405" s="51"/>
      <c r="AD405" s="51"/>
      <c r="AE405" s="51"/>
      <c r="AF405" s="51"/>
      <c r="AG405" s="51"/>
      <c r="AH405" s="51"/>
      <c r="AI405" s="52"/>
      <c r="AJ405" s="52"/>
      <c r="AK405" s="52"/>
      <c r="AL405" s="53"/>
      <c r="AM405" s="54"/>
      <c r="AN405" s="55" t="str">
        <f>IF(P405=1,0,"")</f>
        <v/>
      </c>
      <c r="AO405" s="56" t="str">
        <f>IF(AN405=1,AB405,"")</f>
        <v/>
      </c>
      <c r="AP405" s="55" t="str">
        <f>IF(P405=1,0,"")</f>
        <v/>
      </c>
      <c r="AQ405" s="56" t="str">
        <f>IF(AP405=1,AB405,"")</f>
        <v/>
      </c>
    </row>
    <row r="406" spans="1:43" s="3" customFormat="1" x14ac:dyDescent="0.25">
      <c r="A406" s="67">
        <f t="shared" si="117"/>
        <v>2022</v>
      </c>
      <c r="B406" s="67" t="str">
        <f t="shared" si="118"/>
        <v>May</v>
      </c>
      <c r="C406" s="68">
        <f t="shared" si="128"/>
        <v>22</v>
      </c>
      <c r="D406" s="69">
        <f t="shared" si="119"/>
        <v>15</v>
      </c>
      <c r="E406" s="70">
        <f t="shared" si="120"/>
        <v>38</v>
      </c>
      <c r="F406" s="74"/>
      <c r="G406" s="77"/>
      <c r="H406" s="63" t="e">
        <f t="shared" si="129"/>
        <v>#VALUE!</v>
      </c>
      <c r="I406" s="64">
        <f t="shared" si="131"/>
        <v>1</v>
      </c>
      <c r="J406" s="71" t="str">
        <f t="shared" si="131"/>
        <v xml:space="preserve">Tolpis </v>
      </c>
      <c r="K406" s="71" t="str">
        <f t="shared" si="131"/>
        <v>umbellata</v>
      </c>
      <c r="L406" s="72">
        <f t="shared" si="131"/>
        <v>1</v>
      </c>
      <c r="M406" s="72">
        <f t="shared" si="131"/>
        <v>0</v>
      </c>
      <c r="N406" s="66">
        <f t="shared" si="131"/>
        <v>0</v>
      </c>
      <c r="O406" s="41"/>
      <c r="P406" s="42" t="str">
        <f t="shared" si="121"/>
        <v/>
      </c>
      <c r="Q406" s="43" t="str">
        <f t="shared" si="122"/>
        <v/>
      </c>
      <c r="R406" s="44" t="e">
        <f t="shared" si="123"/>
        <v>#VALUE!</v>
      </c>
      <c r="S406" s="45" t="e">
        <f t="shared" si="116"/>
        <v>#VALUE!</v>
      </c>
      <c r="T406" s="44" t="str">
        <f t="shared" si="124"/>
        <v/>
      </c>
      <c r="U406" s="46"/>
      <c r="V406" s="47"/>
      <c r="W406" s="48" t="e">
        <f t="shared" si="125"/>
        <v>#VALUE!</v>
      </c>
      <c r="X406" s="49"/>
      <c r="Y406" s="44" t="e">
        <f>INDEX(VISITORS[INSECT ORDER], MATCH(X406,VISITORS[NAME USED],0))</f>
        <v>#N/A</v>
      </c>
      <c r="Z406" s="44" t="e">
        <f t="shared" si="126"/>
        <v>#N/A</v>
      </c>
      <c r="AA406" s="50" t="e">
        <f>IF(SUM(#REF!,#REF!,#REF!,#REF!,#REF!,#REF!)=S406,,"")</f>
        <v>#REF!</v>
      </c>
      <c r="AB406" s="51" t="str">
        <f t="shared" si="127"/>
        <v/>
      </c>
      <c r="AC406" s="51"/>
      <c r="AD406" s="51"/>
      <c r="AE406" s="51"/>
      <c r="AF406" s="51"/>
      <c r="AG406" s="51"/>
      <c r="AH406" s="51"/>
      <c r="AI406" s="52"/>
      <c r="AJ406" s="52"/>
      <c r="AK406" s="52"/>
      <c r="AL406" s="53"/>
      <c r="AM406" s="54"/>
      <c r="AN406" s="55" t="str">
        <f>IF(P406=1,0,"")</f>
        <v/>
      </c>
      <c r="AO406" s="56" t="str">
        <f>IF(AN406=1,AB406,"")</f>
        <v/>
      </c>
      <c r="AP406" s="55" t="str">
        <f>IF(P406=1,0,"")</f>
        <v/>
      </c>
      <c r="AQ406" s="56" t="str">
        <f>IF(AP406=1,AB406,"")</f>
        <v/>
      </c>
    </row>
    <row r="407" spans="1:43" s="3" customFormat="1" x14ac:dyDescent="0.25">
      <c r="A407" s="67">
        <f t="shared" si="117"/>
        <v>2022</v>
      </c>
      <c r="B407" s="67" t="str">
        <f t="shared" si="118"/>
        <v>May</v>
      </c>
      <c r="C407" s="68">
        <f t="shared" si="128"/>
        <v>22</v>
      </c>
      <c r="D407" s="69">
        <f t="shared" si="119"/>
        <v>15</v>
      </c>
      <c r="E407" s="70">
        <f t="shared" si="120"/>
        <v>39</v>
      </c>
      <c r="F407" s="74"/>
      <c r="G407" s="77"/>
      <c r="H407" s="63" t="e">
        <f t="shared" si="129"/>
        <v>#VALUE!</v>
      </c>
      <c r="I407" s="64">
        <f t="shared" si="131"/>
        <v>1</v>
      </c>
      <c r="J407" s="71" t="str">
        <f t="shared" si="131"/>
        <v xml:space="preserve">Tolpis </v>
      </c>
      <c r="K407" s="71" t="str">
        <f t="shared" si="131"/>
        <v>umbellata</v>
      </c>
      <c r="L407" s="72">
        <f t="shared" si="131"/>
        <v>1</v>
      </c>
      <c r="M407" s="72">
        <f t="shared" si="131"/>
        <v>0</v>
      </c>
      <c r="N407" s="66">
        <f t="shared" si="131"/>
        <v>0</v>
      </c>
      <c r="O407" s="41"/>
      <c r="P407" s="42" t="str">
        <f t="shared" si="121"/>
        <v/>
      </c>
      <c r="Q407" s="43" t="str">
        <f t="shared" si="122"/>
        <v/>
      </c>
      <c r="R407" s="44" t="e">
        <f t="shared" si="123"/>
        <v>#VALUE!</v>
      </c>
      <c r="S407" s="45" t="e">
        <f t="shared" si="116"/>
        <v>#VALUE!</v>
      </c>
      <c r="T407" s="44" t="str">
        <f t="shared" si="124"/>
        <v/>
      </c>
      <c r="U407" s="46"/>
      <c r="V407" s="47"/>
      <c r="W407" s="48" t="e">
        <f t="shared" si="125"/>
        <v>#VALUE!</v>
      </c>
      <c r="X407" s="49"/>
      <c r="Y407" s="44" t="e">
        <f>INDEX(VISITORS[INSECT ORDER], MATCH(X407,VISITORS[NAME USED],0))</f>
        <v>#N/A</v>
      </c>
      <c r="Z407" s="44" t="e">
        <f t="shared" si="126"/>
        <v>#N/A</v>
      </c>
      <c r="AA407" s="50" t="e">
        <f>IF(SUM(#REF!,#REF!,#REF!,#REF!,#REF!,#REF!)=S407,,"")</f>
        <v>#REF!</v>
      </c>
      <c r="AB407" s="51" t="str">
        <f t="shared" si="127"/>
        <v/>
      </c>
      <c r="AC407" s="51"/>
      <c r="AD407" s="51"/>
      <c r="AE407" s="51"/>
      <c r="AF407" s="51"/>
      <c r="AG407" s="51"/>
      <c r="AH407" s="51"/>
      <c r="AI407" s="52"/>
      <c r="AJ407" s="52"/>
      <c r="AK407" s="52"/>
      <c r="AL407" s="53"/>
      <c r="AM407" s="54"/>
      <c r="AN407" s="55" t="str">
        <f>IF(P407=1,0,"")</f>
        <v/>
      </c>
      <c r="AO407" s="56" t="str">
        <f>IF(AN407=1,AB407,"")</f>
        <v/>
      </c>
      <c r="AP407" s="55" t="str">
        <f>IF(P407=1,0,"")</f>
        <v/>
      </c>
      <c r="AQ407" s="56" t="str">
        <f>IF(AP407=1,AB407,"")</f>
        <v/>
      </c>
    </row>
    <row r="408" spans="1:43" s="3" customFormat="1" x14ac:dyDescent="0.25">
      <c r="A408" s="67">
        <f t="shared" si="117"/>
        <v>2022</v>
      </c>
      <c r="B408" s="67" t="str">
        <f t="shared" si="118"/>
        <v>May</v>
      </c>
      <c r="C408" s="68">
        <f t="shared" si="128"/>
        <v>22</v>
      </c>
      <c r="D408" s="69">
        <f t="shared" si="119"/>
        <v>15</v>
      </c>
      <c r="E408" s="70">
        <f t="shared" si="120"/>
        <v>40</v>
      </c>
      <c r="F408" s="74"/>
      <c r="G408" s="77"/>
      <c r="H408" s="63" t="e">
        <f t="shared" si="129"/>
        <v>#VALUE!</v>
      </c>
      <c r="I408" s="64">
        <f t="shared" si="131"/>
        <v>1</v>
      </c>
      <c r="J408" s="71" t="str">
        <f t="shared" si="131"/>
        <v xml:space="preserve">Tolpis </v>
      </c>
      <c r="K408" s="71" t="str">
        <f t="shared" si="131"/>
        <v>umbellata</v>
      </c>
      <c r="L408" s="72">
        <f t="shared" si="131"/>
        <v>1</v>
      </c>
      <c r="M408" s="72">
        <f t="shared" si="131"/>
        <v>0</v>
      </c>
      <c r="N408" s="66">
        <f t="shared" si="131"/>
        <v>0</v>
      </c>
      <c r="O408" s="41"/>
      <c r="P408" s="42" t="str">
        <f t="shared" si="121"/>
        <v/>
      </c>
      <c r="Q408" s="43" t="str">
        <f t="shared" si="122"/>
        <v/>
      </c>
      <c r="R408" s="44" t="e">
        <f t="shared" si="123"/>
        <v>#VALUE!</v>
      </c>
      <c r="S408" s="45" t="e">
        <f t="shared" si="116"/>
        <v>#VALUE!</v>
      </c>
      <c r="T408" s="44" t="str">
        <f t="shared" si="124"/>
        <v/>
      </c>
      <c r="U408" s="46"/>
      <c r="V408" s="47"/>
      <c r="W408" s="48" t="e">
        <f t="shared" si="125"/>
        <v>#VALUE!</v>
      </c>
      <c r="X408" s="49"/>
      <c r="Y408" s="44" t="e">
        <f>INDEX(VISITORS[INSECT ORDER], MATCH(X408,VISITORS[NAME USED],0))</f>
        <v>#N/A</v>
      </c>
      <c r="Z408" s="44" t="e">
        <f t="shared" si="126"/>
        <v>#N/A</v>
      </c>
      <c r="AA408" s="50" t="e">
        <f>IF(SUM(#REF!,#REF!,#REF!,#REF!,#REF!,#REF!)=S408,,"")</f>
        <v>#REF!</v>
      </c>
      <c r="AB408" s="51" t="str">
        <f t="shared" si="127"/>
        <v/>
      </c>
      <c r="AC408" s="51"/>
      <c r="AD408" s="51"/>
      <c r="AE408" s="51"/>
      <c r="AF408" s="51"/>
      <c r="AG408" s="51"/>
      <c r="AH408" s="51"/>
      <c r="AI408" s="52"/>
      <c r="AJ408" s="52"/>
      <c r="AK408" s="52"/>
      <c r="AL408" s="53"/>
      <c r="AM408" s="54"/>
      <c r="AN408" s="55" t="str">
        <f>IF(P408=1,0,"")</f>
        <v/>
      </c>
      <c r="AO408" s="56" t="str">
        <f>IF(AN408=1,AB408,"")</f>
        <v/>
      </c>
      <c r="AP408" s="55" t="str">
        <f>IF(P408=1,0,"")</f>
        <v/>
      </c>
      <c r="AQ408" s="56" t="str">
        <f>IF(AP408=1,AB408,"")</f>
        <v/>
      </c>
    </row>
    <row r="409" spans="1:43" s="3" customFormat="1" x14ac:dyDescent="0.25">
      <c r="A409" s="67">
        <f t="shared" si="117"/>
        <v>2022</v>
      </c>
      <c r="B409" s="67" t="str">
        <f t="shared" si="118"/>
        <v>May</v>
      </c>
      <c r="C409" s="68">
        <f t="shared" si="128"/>
        <v>22</v>
      </c>
      <c r="D409" s="69">
        <f t="shared" si="119"/>
        <v>15</v>
      </c>
      <c r="E409" s="70">
        <f t="shared" si="120"/>
        <v>41</v>
      </c>
      <c r="F409" s="74"/>
      <c r="G409" s="77"/>
      <c r="H409" s="63" t="e">
        <f t="shared" si="129"/>
        <v>#VALUE!</v>
      </c>
      <c r="I409" s="64">
        <f t="shared" si="131"/>
        <v>1</v>
      </c>
      <c r="J409" s="71" t="str">
        <f t="shared" si="131"/>
        <v xml:space="preserve">Tolpis </v>
      </c>
      <c r="K409" s="71" t="str">
        <f t="shared" si="131"/>
        <v>umbellata</v>
      </c>
      <c r="L409" s="72">
        <f t="shared" si="131"/>
        <v>1</v>
      </c>
      <c r="M409" s="72">
        <f t="shared" si="131"/>
        <v>0</v>
      </c>
      <c r="N409" s="66">
        <f t="shared" si="131"/>
        <v>0</v>
      </c>
      <c r="O409" s="41"/>
      <c r="P409" s="42" t="str">
        <f t="shared" si="121"/>
        <v/>
      </c>
      <c r="Q409" s="43" t="str">
        <f t="shared" si="122"/>
        <v/>
      </c>
      <c r="R409" s="44" t="e">
        <f t="shared" si="123"/>
        <v>#VALUE!</v>
      </c>
      <c r="S409" s="45" t="e">
        <f t="shared" si="116"/>
        <v>#VALUE!</v>
      </c>
      <c r="T409" s="44" t="str">
        <f t="shared" si="124"/>
        <v/>
      </c>
      <c r="U409" s="46"/>
      <c r="V409" s="47"/>
      <c r="W409" s="48" t="e">
        <f t="shared" si="125"/>
        <v>#VALUE!</v>
      </c>
      <c r="X409" s="49"/>
      <c r="Y409" s="44" t="e">
        <f>INDEX(VISITORS[INSECT ORDER], MATCH(X409,VISITORS[NAME USED],0))</f>
        <v>#N/A</v>
      </c>
      <c r="Z409" s="44" t="e">
        <f t="shared" si="126"/>
        <v>#N/A</v>
      </c>
      <c r="AA409" s="50" t="e">
        <f>IF(SUM(#REF!,#REF!,#REF!,#REF!,#REF!,#REF!)=S409,,"")</f>
        <v>#REF!</v>
      </c>
      <c r="AB409" s="51" t="str">
        <f t="shared" si="127"/>
        <v/>
      </c>
      <c r="AC409" s="51"/>
      <c r="AD409" s="51"/>
      <c r="AE409" s="51"/>
      <c r="AF409" s="51"/>
      <c r="AG409" s="51"/>
      <c r="AH409" s="51"/>
      <c r="AI409" s="52"/>
      <c r="AJ409" s="52"/>
      <c r="AK409" s="52"/>
      <c r="AL409" s="53"/>
      <c r="AM409" s="54"/>
      <c r="AN409" s="55" t="str">
        <f>IF(P409=1,0,"")</f>
        <v/>
      </c>
      <c r="AO409" s="56" t="str">
        <f>IF(AN409=1,AB409,"")</f>
        <v/>
      </c>
      <c r="AP409" s="55" t="str">
        <f>IF(P409=1,0,"")</f>
        <v/>
      </c>
      <c r="AQ409" s="56" t="str">
        <f>IF(AP409=1,AB409,"")</f>
        <v/>
      </c>
    </row>
    <row r="410" spans="1:43" s="3" customFormat="1" x14ac:dyDescent="0.25">
      <c r="A410" s="67">
        <f t="shared" si="117"/>
        <v>2022</v>
      </c>
      <c r="B410" s="67" t="str">
        <f t="shared" si="118"/>
        <v>May</v>
      </c>
      <c r="C410" s="68">
        <f t="shared" si="128"/>
        <v>22</v>
      </c>
      <c r="D410" s="69">
        <f t="shared" si="119"/>
        <v>15</v>
      </c>
      <c r="E410" s="70">
        <f t="shared" si="120"/>
        <v>42</v>
      </c>
      <c r="F410" s="74"/>
      <c r="G410" s="77"/>
      <c r="H410" s="63" t="e">
        <f t="shared" si="129"/>
        <v>#VALUE!</v>
      </c>
      <c r="I410" s="64">
        <f t="shared" si="131"/>
        <v>1</v>
      </c>
      <c r="J410" s="71" t="str">
        <f t="shared" si="131"/>
        <v xml:space="preserve">Tolpis </v>
      </c>
      <c r="K410" s="71" t="str">
        <f t="shared" si="131"/>
        <v>umbellata</v>
      </c>
      <c r="L410" s="72">
        <f t="shared" si="131"/>
        <v>1</v>
      </c>
      <c r="M410" s="72">
        <f t="shared" si="131"/>
        <v>0</v>
      </c>
      <c r="N410" s="66">
        <f t="shared" si="131"/>
        <v>0</v>
      </c>
      <c r="O410" s="41"/>
      <c r="P410" s="42" t="str">
        <f t="shared" si="121"/>
        <v/>
      </c>
      <c r="Q410" s="43" t="str">
        <f t="shared" si="122"/>
        <v/>
      </c>
      <c r="R410" s="44" t="e">
        <f t="shared" si="123"/>
        <v>#VALUE!</v>
      </c>
      <c r="S410" s="45" t="e">
        <f t="shared" si="116"/>
        <v>#VALUE!</v>
      </c>
      <c r="T410" s="44" t="str">
        <f t="shared" si="124"/>
        <v/>
      </c>
      <c r="U410" s="46"/>
      <c r="V410" s="47"/>
      <c r="W410" s="48" t="e">
        <f t="shared" si="125"/>
        <v>#VALUE!</v>
      </c>
      <c r="X410" s="49"/>
      <c r="Y410" s="44" t="e">
        <f>INDEX(VISITORS[INSECT ORDER], MATCH(X410,VISITORS[NAME USED],0))</f>
        <v>#N/A</v>
      </c>
      <c r="Z410" s="44" t="e">
        <f t="shared" si="126"/>
        <v>#N/A</v>
      </c>
      <c r="AA410" s="50" t="e">
        <f>IF(SUM(#REF!,#REF!,#REF!,#REF!,#REF!,#REF!)=S410,,"")</f>
        <v>#REF!</v>
      </c>
      <c r="AB410" s="51" t="str">
        <f t="shared" si="127"/>
        <v/>
      </c>
      <c r="AC410" s="51"/>
      <c r="AD410" s="51"/>
      <c r="AE410" s="51"/>
      <c r="AF410" s="51"/>
      <c r="AG410" s="51"/>
      <c r="AH410" s="51"/>
      <c r="AI410" s="52"/>
      <c r="AJ410" s="52"/>
      <c r="AK410" s="52"/>
      <c r="AL410" s="53"/>
      <c r="AM410" s="54"/>
      <c r="AN410" s="55" t="str">
        <f>IF(P410=1,0,"")</f>
        <v/>
      </c>
      <c r="AO410" s="56" t="str">
        <f>IF(AN410=1,AB410,"")</f>
        <v/>
      </c>
      <c r="AP410" s="55" t="str">
        <f>IF(P410=1,0,"")</f>
        <v/>
      </c>
      <c r="AQ410" s="56" t="str">
        <f>IF(AP410=1,AB410,"")</f>
        <v/>
      </c>
    </row>
    <row r="411" spans="1:43" s="3" customFormat="1" x14ac:dyDescent="0.25">
      <c r="A411" s="67">
        <f t="shared" si="117"/>
        <v>2022</v>
      </c>
      <c r="B411" s="67" t="str">
        <f t="shared" si="118"/>
        <v>May</v>
      </c>
      <c r="C411" s="68">
        <f t="shared" si="128"/>
        <v>22</v>
      </c>
      <c r="D411" s="69">
        <f t="shared" si="119"/>
        <v>15</v>
      </c>
      <c r="E411" s="70">
        <f t="shared" si="120"/>
        <v>43</v>
      </c>
      <c r="F411" s="74"/>
      <c r="G411" s="77"/>
      <c r="H411" s="63" t="e">
        <f t="shared" si="129"/>
        <v>#VALUE!</v>
      </c>
      <c r="I411" s="64">
        <f t="shared" si="131"/>
        <v>1</v>
      </c>
      <c r="J411" s="71" t="str">
        <f t="shared" si="131"/>
        <v xml:space="preserve">Tolpis </v>
      </c>
      <c r="K411" s="71" t="str">
        <f t="shared" si="131"/>
        <v>umbellata</v>
      </c>
      <c r="L411" s="72">
        <f t="shared" si="131"/>
        <v>1</v>
      </c>
      <c r="M411" s="72">
        <f t="shared" si="131"/>
        <v>0</v>
      </c>
      <c r="N411" s="66">
        <f t="shared" si="131"/>
        <v>0</v>
      </c>
      <c r="O411" s="41"/>
      <c r="P411" s="42" t="str">
        <f t="shared" si="121"/>
        <v/>
      </c>
      <c r="Q411" s="43" t="str">
        <f t="shared" si="122"/>
        <v/>
      </c>
      <c r="R411" s="44" t="e">
        <f t="shared" si="123"/>
        <v>#VALUE!</v>
      </c>
      <c r="S411" s="45" t="e">
        <f t="shared" si="116"/>
        <v>#VALUE!</v>
      </c>
      <c r="T411" s="44" t="str">
        <f t="shared" si="124"/>
        <v/>
      </c>
      <c r="U411" s="46"/>
      <c r="V411" s="47"/>
      <c r="W411" s="48" t="e">
        <f t="shared" si="125"/>
        <v>#VALUE!</v>
      </c>
      <c r="X411" s="49"/>
      <c r="Y411" s="44" t="e">
        <f>INDEX(VISITORS[INSECT ORDER], MATCH(X411,VISITORS[NAME USED],0))</f>
        <v>#N/A</v>
      </c>
      <c r="Z411" s="44" t="e">
        <f t="shared" si="126"/>
        <v>#N/A</v>
      </c>
      <c r="AA411" s="50" t="e">
        <f>IF(SUM(#REF!,#REF!,#REF!,#REF!,#REF!,#REF!)=S411,,"")</f>
        <v>#REF!</v>
      </c>
      <c r="AB411" s="51" t="str">
        <f t="shared" si="127"/>
        <v/>
      </c>
      <c r="AC411" s="51"/>
      <c r="AD411" s="51"/>
      <c r="AE411" s="51"/>
      <c r="AF411" s="51"/>
      <c r="AG411" s="51"/>
      <c r="AH411" s="51"/>
      <c r="AI411" s="52"/>
      <c r="AJ411" s="52"/>
      <c r="AK411" s="52"/>
      <c r="AL411" s="53"/>
      <c r="AM411" s="54"/>
      <c r="AN411" s="55" t="str">
        <f>IF(P411=1,0,"")</f>
        <v/>
      </c>
      <c r="AO411" s="56" t="str">
        <f>IF(AN411=1,AB411,"")</f>
        <v/>
      </c>
      <c r="AP411" s="55" t="str">
        <f>IF(P411=1,0,"")</f>
        <v/>
      </c>
      <c r="AQ411" s="56" t="str">
        <f>IF(AP411=1,AB411,"")</f>
        <v/>
      </c>
    </row>
    <row r="412" spans="1:43" s="3" customFormat="1" x14ac:dyDescent="0.25">
      <c r="A412" s="67">
        <f t="shared" si="117"/>
        <v>2022</v>
      </c>
      <c r="B412" s="67" t="str">
        <f t="shared" si="118"/>
        <v>May</v>
      </c>
      <c r="C412" s="68">
        <f t="shared" si="128"/>
        <v>22</v>
      </c>
      <c r="D412" s="69">
        <f t="shared" si="119"/>
        <v>15</v>
      </c>
      <c r="E412" s="70">
        <f t="shared" si="120"/>
        <v>44</v>
      </c>
      <c r="F412" s="74"/>
      <c r="G412" s="77"/>
      <c r="H412" s="63" t="e">
        <f t="shared" si="129"/>
        <v>#VALUE!</v>
      </c>
      <c r="I412" s="64">
        <f t="shared" si="131"/>
        <v>1</v>
      </c>
      <c r="J412" s="71" t="str">
        <f t="shared" si="131"/>
        <v xml:space="preserve">Tolpis </v>
      </c>
      <c r="K412" s="71" t="str">
        <f t="shared" si="131"/>
        <v>umbellata</v>
      </c>
      <c r="L412" s="72">
        <f t="shared" si="131"/>
        <v>1</v>
      </c>
      <c r="M412" s="72">
        <f t="shared" si="131"/>
        <v>0</v>
      </c>
      <c r="N412" s="66">
        <f t="shared" si="131"/>
        <v>0</v>
      </c>
      <c r="O412" s="41"/>
      <c r="P412" s="42" t="str">
        <f t="shared" si="121"/>
        <v/>
      </c>
      <c r="Q412" s="43" t="str">
        <f t="shared" si="122"/>
        <v/>
      </c>
      <c r="R412" s="44" t="e">
        <f t="shared" si="123"/>
        <v>#VALUE!</v>
      </c>
      <c r="S412" s="45" t="e">
        <f t="shared" si="116"/>
        <v>#VALUE!</v>
      </c>
      <c r="T412" s="44" t="str">
        <f t="shared" si="124"/>
        <v/>
      </c>
      <c r="U412" s="46"/>
      <c r="V412" s="47"/>
      <c r="W412" s="48" t="e">
        <f t="shared" si="125"/>
        <v>#VALUE!</v>
      </c>
      <c r="X412" s="49"/>
      <c r="Y412" s="44" t="e">
        <f>INDEX(VISITORS[INSECT ORDER], MATCH(X412,VISITORS[NAME USED],0))</f>
        <v>#N/A</v>
      </c>
      <c r="Z412" s="44" t="e">
        <f t="shared" si="126"/>
        <v>#N/A</v>
      </c>
      <c r="AA412" s="50" t="e">
        <f>IF(SUM(#REF!,#REF!,#REF!,#REF!,#REF!,#REF!)=S412,,"")</f>
        <v>#REF!</v>
      </c>
      <c r="AB412" s="51" t="str">
        <f t="shared" si="127"/>
        <v/>
      </c>
      <c r="AC412" s="51"/>
      <c r="AD412" s="51"/>
      <c r="AE412" s="51"/>
      <c r="AF412" s="51"/>
      <c r="AG412" s="51"/>
      <c r="AH412" s="51"/>
      <c r="AI412" s="52"/>
      <c r="AJ412" s="52"/>
      <c r="AK412" s="52"/>
      <c r="AL412" s="53"/>
      <c r="AM412" s="54"/>
      <c r="AN412" s="55" t="str">
        <f>IF(P412=1,0,"")</f>
        <v/>
      </c>
      <c r="AO412" s="56" t="str">
        <f>IF(AN412=1,AB412,"")</f>
        <v/>
      </c>
      <c r="AP412" s="55" t="str">
        <f>IF(P412=1,0,"")</f>
        <v/>
      </c>
      <c r="AQ412" s="56" t="str">
        <f>IF(AP412=1,AB412,"")</f>
        <v/>
      </c>
    </row>
    <row r="413" spans="1:43" s="3" customFormat="1" x14ac:dyDescent="0.25">
      <c r="A413" s="67">
        <f t="shared" si="117"/>
        <v>2022</v>
      </c>
      <c r="B413" s="67" t="str">
        <f t="shared" si="118"/>
        <v>May</v>
      </c>
      <c r="C413" s="68">
        <f t="shared" si="128"/>
        <v>22</v>
      </c>
      <c r="D413" s="69">
        <f t="shared" si="119"/>
        <v>15</v>
      </c>
      <c r="E413" s="70">
        <f t="shared" si="120"/>
        <v>45</v>
      </c>
      <c r="F413" s="74"/>
      <c r="G413" s="77"/>
      <c r="H413" s="63" t="e">
        <f t="shared" si="129"/>
        <v>#VALUE!</v>
      </c>
      <c r="I413" s="64">
        <f t="shared" si="131"/>
        <v>1</v>
      </c>
      <c r="J413" s="71" t="str">
        <f t="shared" si="131"/>
        <v xml:space="preserve">Tolpis </v>
      </c>
      <c r="K413" s="71" t="str">
        <f t="shared" si="131"/>
        <v>umbellata</v>
      </c>
      <c r="L413" s="72">
        <f t="shared" si="131"/>
        <v>1</v>
      </c>
      <c r="M413" s="72">
        <f t="shared" si="131"/>
        <v>0</v>
      </c>
      <c r="N413" s="66">
        <f t="shared" si="131"/>
        <v>0</v>
      </c>
      <c r="O413" s="41"/>
      <c r="P413" s="42" t="str">
        <f t="shared" si="121"/>
        <v/>
      </c>
      <c r="Q413" s="43" t="str">
        <f t="shared" si="122"/>
        <v/>
      </c>
      <c r="R413" s="44" t="e">
        <f t="shared" si="123"/>
        <v>#VALUE!</v>
      </c>
      <c r="S413" s="45" t="e">
        <f t="shared" si="116"/>
        <v>#VALUE!</v>
      </c>
      <c r="T413" s="44" t="str">
        <f t="shared" si="124"/>
        <v/>
      </c>
      <c r="U413" s="46"/>
      <c r="V413" s="47"/>
      <c r="W413" s="48" t="e">
        <f t="shared" si="125"/>
        <v>#VALUE!</v>
      </c>
      <c r="X413" s="49"/>
      <c r="Y413" s="44" t="e">
        <f>INDEX(VISITORS[INSECT ORDER], MATCH(X413,VISITORS[NAME USED],0))</f>
        <v>#N/A</v>
      </c>
      <c r="Z413" s="44" t="e">
        <f t="shared" si="126"/>
        <v>#N/A</v>
      </c>
      <c r="AA413" s="50" t="e">
        <f>IF(SUM(#REF!,#REF!,#REF!,#REF!,#REF!,#REF!)=S413,,"")</f>
        <v>#REF!</v>
      </c>
      <c r="AB413" s="51" t="str">
        <f t="shared" si="127"/>
        <v/>
      </c>
      <c r="AC413" s="51"/>
      <c r="AD413" s="51"/>
      <c r="AE413" s="51"/>
      <c r="AF413" s="51"/>
      <c r="AG413" s="51"/>
      <c r="AH413" s="51"/>
      <c r="AI413" s="52"/>
      <c r="AJ413" s="52"/>
      <c r="AK413" s="52"/>
      <c r="AL413" s="53"/>
      <c r="AM413" s="54"/>
      <c r="AN413" s="55" t="str">
        <f>IF(P413=1,0,"")</f>
        <v/>
      </c>
      <c r="AO413" s="56" t="str">
        <f>IF(AN413=1,AB413,"")</f>
        <v/>
      </c>
      <c r="AP413" s="55" t="str">
        <f>IF(P413=1,0,"")</f>
        <v/>
      </c>
      <c r="AQ413" s="56" t="str">
        <f>IF(AP413=1,AB413,"")</f>
        <v/>
      </c>
    </row>
    <row r="414" spans="1:43" s="3" customFormat="1" x14ac:dyDescent="0.25">
      <c r="A414" s="67">
        <f t="shared" si="117"/>
        <v>2022</v>
      </c>
      <c r="B414" s="67" t="str">
        <f t="shared" si="118"/>
        <v>May</v>
      </c>
      <c r="C414" s="68">
        <f t="shared" si="128"/>
        <v>22</v>
      </c>
      <c r="D414" s="69">
        <f t="shared" si="119"/>
        <v>15</v>
      </c>
      <c r="E414" s="70">
        <f t="shared" si="120"/>
        <v>46</v>
      </c>
      <c r="F414" s="74"/>
      <c r="G414" s="77"/>
      <c r="H414" s="63" t="e">
        <f t="shared" si="129"/>
        <v>#VALUE!</v>
      </c>
      <c r="I414" s="64">
        <f t="shared" si="131"/>
        <v>1</v>
      </c>
      <c r="J414" s="71" t="str">
        <f t="shared" si="131"/>
        <v xml:space="preserve">Tolpis </v>
      </c>
      <c r="K414" s="71" t="str">
        <f t="shared" si="131"/>
        <v>umbellata</v>
      </c>
      <c r="L414" s="72">
        <f t="shared" si="131"/>
        <v>1</v>
      </c>
      <c r="M414" s="72">
        <f t="shared" si="131"/>
        <v>0</v>
      </c>
      <c r="N414" s="66">
        <f t="shared" si="131"/>
        <v>0</v>
      </c>
      <c r="O414" s="41"/>
      <c r="P414" s="42" t="str">
        <f t="shared" si="121"/>
        <v/>
      </c>
      <c r="Q414" s="43" t="str">
        <f t="shared" si="122"/>
        <v/>
      </c>
      <c r="R414" s="44" t="e">
        <f t="shared" si="123"/>
        <v>#VALUE!</v>
      </c>
      <c r="S414" s="45" t="e">
        <f t="shared" si="116"/>
        <v>#VALUE!</v>
      </c>
      <c r="T414" s="44" t="str">
        <f t="shared" si="124"/>
        <v/>
      </c>
      <c r="U414" s="46"/>
      <c r="V414" s="47"/>
      <c r="W414" s="48" t="e">
        <f t="shared" si="125"/>
        <v>#VALUE!</v>
      </c>
      <c r="X414" s="49"/>
      <c r="Y414" s="44" t="e">
        <f>INDEX(VISITORS[INSECT ORDER], MATCH(X414,VISITORS[NAME USED],0))</f>
        <v>#N/A</v>
      </c>
      <c r="Z414" s="44" t="e">
        <f t="shared" si="126"/>
        <v>#N/A</v>
      </c>
      <c r="AA414" s="50" t="e">
        <f>IF(SUM(#REF!,#REF!,#REF!,#REF!,#REF!,#REF!)=S414,,"")</f>
        <v>#REF!</v>
      </c>
      <c r="AB414" s="51" t="str">
        <f t="shared" si="127"/>
        <v/>
      </c>
      <c r="AC414" s="51"/>
      <c r="AD414" s="51"/>
      <c r="AE414" s="51"/>
      <c r="AF414" s="51"/>
      <c r="AG414" s="51"/>
      <c r="AH414" s="51"/>
      <c r="AI414" s="52"/>
      <c r="AJ414" s="52"/>
      <c r="AK414" s="52"/>
      <c r="AL414" s="53"/>
      <c r="AM414" s="54"/>
      <c r="AN414" s="55" t="str">
        <f>IF(P414=1,0,"")</f>
        <v/>
      </c>
      <c r="AO414" s="56" t="str">
        <f>IF(AN414=1,AB414,"")</f>
        <v/>
      </c>
      <c r="AP414" s="55" t="str">
        <f>IF(P414=1,0,"")</f>
        <v/>
      </c>
      <c r="AQ414" s="56" t="str">
        <f>IF(AP414=1,AB414,"")</f>
        <v/>
      </c>
    </row>
    <row r="415" spans="1:43" s="3" customFormat="1" x14ac:dyDescent="0.25">
      <c r="A415" s="67">
        <f t="shared" si="117"/>
        <v>2022</v>
      </c>
      <c r="B415" s="67" t="str">
        <f t="shared" si="118"/>
        <v>May</v>
      </c>
      <c r="C415" s="68">
        <f t="shared" si="128"/>
        <v>22</v>
      </c>
      <c r="D415" s="69">
        <f t="shared" si="119"/>
        <v>15</v>
      </c>
      <c r="E415" s="70">
        <f t="shared" si="120"/>
        <v>47</v>
      </c>
      <c r="F415" s="74"/>
      <c r="G415" s="77"/>
      <c r="H415" s="63" t="e">
        <f t="shared" si="129"/>
        <v>#VALUE!</v>
      </c>
      <c r="I415" s="64">
        <f t="shared" si="131"/>
        <v>1</v>
      </c>
      <c r="J415" s="71" t="str">
        <f t="shared" si="131"/>
        <v xml:space="preserve">Tolpis </v>
      </c>
      <c r="K415" s="71" t="str">
        <f t="shared" si="131"/>
        <v>umbellata</v>
      </c>
      <c r="L415" s="72">
        <f t="shared" si="131"/>
        <v>1</v>
      </c>
      <c r="M415" s="72">
        <f t="shared" si="131"/>
        <v>0</v>
      </c>
      <c r="N415" s="66">
        <f t="shared" si="131"/>
        <v>0</v>
      </c>
      <c r="O415" s="41"/>
      <c r="P415" s="42" t="str">
        <f t="shared" si="121"/>
        <v/>
      </c>
      <c r="Q415" s="43" t="str">
        <f t="shared" si="122"/>
        <v/>
      </c>
      <c r="R415" s="44" t="e">
        <f t="shared" si="123"/>
        <v>#VALUE!</v>
      </c>
      <c r="S415" s="45" t="e">
        <f t="shared" si="116"/>
        <v>#VALUE!</v>
      </c>
      <c r="T415" s="44" t="str">
        <f t="shared" si="124"/>
        <v/>
      </c>
      <c r="U415" s="46"/>
      <c r="V415" s="47"/>
      <c r="W415" s="48" t="e">
        <f t="shared" si="125"/>
        <v>#VALUE!</v>
      </c>
      <c r="X415" s="49"/>
      <c r="Y415" s="44" t="e">
        <f>INDEX(VISITORS[INSECT ORDER], MATCH(X415,VISITORS[NAME USED],0))</f>
        <v>#N/A</v>
      </c>
      <c r="Z415" s="44" t="e">
        <f t="shared" si="126"/>
        <v>#N/A</v>
      </c>
      <c r="AA415" s="50" t="e">
        <f>IF(SUM(#REF!,#REF!,#REF!,#REF!,#REF!,#REF!)=S415,,"")</f>
        <v>#REF!</v>
      </c>
      <c r="AB415" s="51" t="str">
        <f t="shared" si="127"/>
        <v/>
      </c>
      <c r="AC415" s="51"/>
      <c r="AD415" s="51"/>
      <c r="AE415" s="51"/>
      <c r="AF415" s="51"/>
      <c r="AG415" s="51"/>
      <c r="AH415" s="51"/>
      <c r="AI415" s="52"/>
      <c r="AJ415" s="52"/>
      <c r="AK415" s="52"/>
      <c r="AL415" s="53"/>
      <c r="AM415" s="54"/>
      <c r="AN415" s="55" t="str">
        <f>IF(P415=1,0,"")</f>
        <v/>
      </c>
      <c r="AO415" s="56" t="str">
        <f>IF(AN415=1,AB415,"")</f>
        <v/>
      </c>
      <c r="AP415" s="55" t="str">
        <f>IF(P415=1,0,"")</f>
        <v/>
      </c>
      <c r="AQ415" s="56" t="str">
        <f>IF(AP415=1,AB415,"")</f>
        <v/>
      </c>
    </row>
    <row r="416" spans="1:43" s="3" customFormat="1" x14ac:dyDescent="0.25">
      <c r="A416" s="67">
        <f t="shared" si="117"/>
        <v>2022</v>
      </c>
      <c r="B416" s="67" t="str">
        <f t="shared" si="118"/>
        <v>May</v>
      </c>
      <c r="C416" s="68">
        <f t="shared" si="128"/>
        <v>22</v>
      </c>
      <c r="D416" s="69">
        <f t="shared" si="119"/>
        <v>15</v>
      </c>
      <c r="E416" s="70">
        <f t="shared" si="120"/>
        <v>48</v>
      </c>
      <c r="F416" s="74"/>
      <c r="G416" s="77"/>
      <c r="H416" s="63" t="e">
        <f t="shared" si="129"/>
        <v>#VALUE!</v>
      </c>
      <c r="I416" s="64">
        <f t="shared" si="131"/>
        <v>1</v>
      </c>
      <c r="J416" s="71" t="str">
        <f t="shared" si="131"/>
        <v xml:space="preserve">Tolpis </v>
      </c>
      <c r="K416" s="71" t="str">
        <f t="shared" si="131"/>
        <v>umbellata</v>
      </c>
      <c r="L416" s="72">
        <f t="shared" si="131"/>
        <v>1</v>
      </c>
      <c r="M416" s="72">
        <f t="shared" si="131"/>
        <v>0</v>
      </c>
      <c r="N416" s="66">
        <f t="shared" si="131"/>
        <v>0</v>
      </c>
      <c r="O416" s="41"/>
      <c r="P416" s="42" t="str">
        <f t="shared" si="121"/>
        <v/>
      </c>
      <c r="Q416" s="43" t="str">
        <f t="shared" si="122"/>
        <v/>
      </c>
      <c r="R416" s="44" t="e">
        <f t="shared" si="123"/>
        <v>#VALUE!</v>
      </c>
      <c r="S416" s="45" t="e">
        <f t="shared" si="116"/>
        <v>#VALUE!</v>
      </c>
      <c r="T416" s="44" t="str">
        <f t="shared" si="124"/>
        <v/>
      </c>
      <c r="U416" s="46"/>
      <c r="V416" s="47"/>
      <c r="W416" s="48" t="e">
        <f t="shared" si="125"/>
        <v>#VALUE!</v>
      </c>
      <c r="X416" s="49"/>
      <c r="Y416" s="44" t="e">
        <f>INDEX(VISITORS[INSECT ORDER], MATCH(X416,VISITORS[NAME USED],0))</f>
        <v>#N/A</v>
      </c>
      <c r="Z416" s="44" t="e">
        <f t="shared" si="126"/>
        <v>#N/A</v>
      </c>
      <c r="AA416" s="50" t="e">
        <f>IF(SUM(#REF!,#REF!,#REF!,#REF!,#REF!,#REF!)=S416,,"")</f>
        <v>#REF!</v>
      </c>
      <c r="AB416" s="51" t="str">
        <f t="shared" si="127"/>
        <v/>
      </c>
      <c r="AC416" s="51"/>
      <c r="AD416" s="51"/>
      <c r="AE416" s="51"/>
      <c r="AF416" s="51"/>
      <c r="AG416" s="51"/>
      <c r="AH416" s="51"/>
      <c r="AI416" s="52"/>
      <c r="AJ416" s="52"/>
      <c r="AK416" s="52"/>
      <c r="AL416" s="53"/>
      <c r="AM416" s="54"/>
      <c r="AN416" s="55" t="str">
        <f>IF(P416=1,0,"")</f>
        <v/>
      </c>
      <c r="AO416" s="56" t="str">
        <f>IF(AN416=1,AB416,"")</f>
        <v/>
      </c>
      <c r="AP416" s="55" t="str">
        <f>IF(P416=1,0,"")</f>
        <v/>
      </c>
      <c r="AQ416" s="56" t="str">
        <f>IF(AP416=1,AB416,"")</f>
        <v/>
      </c>
    </row>
    <row r="417" spans="1:43" s="3" customFormat="1" x14ac:dyDescent="0.25">
      <c r="A417" s="67">
        <f t="shared" si="117"/>
        <v>2022</v>
      </c>
      <c r="B417" s="67" t="str">
        <f t="shared" si="118"/>
        <v>May</v>
      </c>
      <c r="C417" s="68">
        <f t="shared" si="128"/>
        <v>22</v>
      </c>
      <c r="D417" s="69">
        <f t="shared" si="119"/>
        <v>15</v>
      </c>
      <c r="E417" s="70">
        <f t="shared" si="120"/>
        <v>49</v>
      </c>
      <c r="F417" s="74"/>
      <c r="G417" s="77"/>
      <c r="H417" s="63" t="e">
        <f t="shared" si="129"/>
        <v>#VALUE!</v>
      </c>
      <c r="I417" s="64">
        <f t="shared" si="131"/>
        <v>1</v>
      </c>
      <c r="J417" s="71" t="str">
        <f t="shared" si="131"/>
        <v xml:space="preserve">Tolpis </v>
      </c>
      <c r="K417" s="71" t="str">
        <f t="shared" si="131"/>
        <v>umbellata</v>
      </c>
      <c r="L417" s="72">
        <f t="shared" si="131"/>
        <v>1</v>
      </c>
      <c r="M417" s="72">
        <f t="shared" si="131"/>
        <v>0</v>
      </c>
      <c r="N417" s="66">
        <f t="shared" si="131"/>
        <v>0</v>
      </c>
      <c r="O417" s="41"/>
      <c r="P417" s="42" t="str">
        <f t="shared" si="121"/>
        <v/>
      </c>
      <c r="Q417" s="43" t="str">
        <f t="shared" si="122"/>
        <v/>
      </c>
      <c r="R417" s="44" t="e">
        <f t="shared" si="123"/>
        <v>#VALUE!</v>
      </c>
      <c r="S417" s="45" t="e">
        <f t="shared" si="116"/>
        <v>#VALUE!</v>
      </c>
      <c r="T417" s="44" t="str">
        <f t="shared" si="124"/>
        <v/>
      </c>
      <c r="U417" s="46"/>
      <c r="V417" s="47"/>
      <c r="W417" s="48" t="e">
        <f t="shared" si="125"/>
        <v>#VALUE!</v>
      </c>
      <c r="X417" s="49"/>
      <c r="Y417" s="44" t="e">
        <f>INDEX(VISITORS[INSECT ORDER], MATCH(X417,VISITORS[NAME USED],0))</f>
        <v>#N/A</v>
      </c>
      <c r="Z417" s="44" t="e">
        <f t="shared" si="126"/>
        <v>#N/A</v>
      </c>
      <c r="AA417" s="50" t="e">
        <f>IF(SUM(#REF!,#REF!,#REF!,#REF!,#REF!,#REF!)=S417,,"")</f>
        <v>#REF!</v>
      </c>
      <c r="AB417" s="51" t="str">
        <f t="shared" si="127"/>
        <v/>
      </c>
      <c r="AC417" s="51"/>
      <c r="AD417" s="51"/>
      <c r="AE417" s="51"/>
      <c r="AF417" s="51"/>
      <c r="AG417" s="51"/>
      <c r="AH417" s="51"/>
      <c r="AI417" s="52"/>
      <c r="AJ417" s="52"/>
      <c r="AK417" s="52"/>
      <c r="AL417" s="53"/>
      <c r="AM417" s="54"/>
      <c r="AN417" s="55" t="str">
        <f>IF(P417=1,0,"")</f>
        <v/>
      </c>
      <c r="AO417" s="56" t="str">
        <f>IF(AN417=1,AB417,"")</f>
        <v/>
      </c>
      <c r="AP417" s="55" t="str">
        <f>IF(P417=1,0,"")</f>
        <v/>
      </c>
      <c r="AQ417" s="56" t="str">
        <f>IF(AP417=1,AB417,"")</f>
        <v/>
      </c>
    </row>
    <row r="418" spans="1:43" s="3" customFormat="1" x14ac:dyDescent="0.25">
      <c r="A418" s="67">
        <f t="shared" si="117"/>
        <v>2022</v>
      </c>
      <c r="B418" s="67" t="str">
        <f t="shared" si="118"/>
        <v>May</v>
      </c>
      <c r="C418" s="68">
        <f t="shared" si="128"/>
        <v>22</v>
      </c>
      <c r="D418" s="69">
        <f t="shared" si="119"/>
        <v>15</v>
      </c>
      <c r="E418" s="70">
        <f t="shared" si="120"/>
        <v>50</v>
      </c>
      <c r="F418" s="74"/>
      <c r="G418" s="77"/>
      <c r="H418" s="63" t="e">
        <f t="shared" si="129"/>
        <v>#VALUE!</v>
      </c>
      <c r="I418" s="64">
        <f t="shared" si="131"/>
        <v>1</v>
      </c>
      <c r="J418" s="71" t="str">
        <f t="shared" si="131"/>
        <v xml:space="preserve">Tolpis </v>
      </c>
      <c r="K418" s="71" t="str">
        <f t="shared" si="131"/>
        <v>umbellata</v>
      </c>
      <c r="L418" s="72">
        <f t="shared" si="131"/>
        <v>1</v>
      </c>
      <c r="M418" s="72">
        <f t="shared" si="131"/>
        <v>0</v>
      </c>
      <c r="N418" s="66">
        <f t="shared" si="131"/>
        <v>0</v>
      </c>
      <c r="O418" s="41"/>
      <c r="P418" s="42" t="str">
        <f t="shared" si="121"/>
        <v/>
      </c>
      <c r="Q418" s="43" t="str">
        <f t="shared" si="122"/>
        <v/>
      </c>
      <c r="R418" s="44" t="e">
        <f t="shared" si="123"/>
        <v>#VALUE!</v>
      </c>
      <c r="S418" s="45" t="e">
        <f t="shared" si="116"/>
        <v>#VALUE!</v>
      </c>
      <c r="T418" s="44" t="str">
        <f t="shared" si="124"/>
        <v/>
      </c>
      <c r="U418" s="46"/>
      <c r="V418" s="47"/>
      <c r="W418" s="48" t="e">
        <f t="shared" si="125"/>
        <v>#VALUE!</v>
      </c>
      <c r="X418" s="49"/>
      <c r="Y418" s="44" t="e">
        <f>INDEX(VISITORS[INSECT ORDER], MATCH(X418,VISITORS[NAME USED],0))</f>
        <v>#N/A</v>
      </c>
      <c r="Z418" s="44" t="e">
        <f t="shared" si="126"/>
        <v>#N/A</v>
      </c>
      <c r="AA418" s="50" t="e">
        <f>IF(SUM(#REF!,#REF!,#REF!,#REF!,#REF!,#REF!)=S418,,"")</f>
        <v>#REF!</v>
      </c>
      <c r="AB418" s="51" t="str">
        <f t="shared" si="127"/>
        <v/>
      </c>
      <c r="AC418" s="51"/>
      <c r="AD418" s="51"/>
      <c r="AE418" s="51"/>
      <c r="AF418" s="51"/>
      <c r="AG418" s="51"/>
      <c r="AH418" s="51"/>
      <c r="AI418" s="52"/>
      <c r="AJ418" s="52"/>
      <c r="AK418" s="52"/>
      <c r="AL418" s="53"/>
      <c r="AM418" s="54"/>
      <c r="AN418" s="55" t="str">
        <f>IF(P418=1,0,"")</f>
        <v/>
      </c>
      <c r="AO418" s="56" t="str">
        <f>IF(AN418=1,AB418,"")</f>
        <v/>
      </c>
      <c r="AP418" s="55" t="str">
        <f>IF(P418=1,0,"")</f>
        <v/>
      </c>
      <c r="AQ418" s="56" t="str">
        <f>IF(AP418=1,AB418,"")</f>
        <v/>
      </c>
    </row>
    <row r="419" spans="1:43" s="3" customFormat="1" x14ac:dyDescent="0.25">
      <c r="A419" s="67">
        <f t="shared" si="117"/>
        <v>2022</v>
      </c>
      <c r="B419" s="67" t="str">
        <f t="shared" si="118"/>
        <v>May</v>
      </c>
      <c r="C419" s="68">
        <f t="shared" si="128"/>
        <v>22</v>
      </c>
      <c r="D419" s="69">
        <f t="shared" si="119"/>
        <v>15</v>
      </c>
      <c r="E419" s="70">
        <f t="shared" si="120"/>
        <v>51</v>
      </c>
      <c r="F419" s="74"/>
      <c r="G419" s="77"/>
      <c r="H419" s="63" t="e">
        <f t="shared" si="129"/>
        <v>#VALUE!</v>
      </c>
      <c r="I419" s="64">
        <f t="shared" si="131"/>
        <v>1</v>
      </c>
      <c r="J419" s="71" t="str">
        <f t="shared" si="131"/>
        <v xml:space="preserve">Tolpis </v>
      </c>
      <c r="K419" s="71" t="str">
        <f t="shared" si="131"/>
        <v>umbellata</v>
      </c>
      <c r="L419" s="72">
        <f t="shared" si="131"/>
        <v>1</v>
      </c>
      <c r="M419" s="72">
        <f t="shared" si="131"/>
        <v>0</v>
      </c>
      <c r="N419" s="66">
        <f t="shared" si="131"/>
        <v>0</v>
      </c>
      <c r="O419" s="41"/>
      <c r="P419" s="42" t="str">
        <f t="shared" si="121"/>
        <v/>
      </c>
      <c r="Q419" s="43" t="str">
        <f t="shared" si="122"/>
        <v/>
      </c>
      <c r="R419" s="44" t="e">
        <f t="shared" si="123"/>
        <v>#VALUE!</v>
      </c>
      <c r="S419" s="45" t="e">
        <f t="shared" si="116"/>
        <v>#VALUE!</v>
      </c>
      <c r="T419" s="44" t="str">
        <f t="shared" si="124"/>
        <v/>
      </c>
      <c r="U419" s="46"/>
      <c r="V419" s="47"/>
      <c r="W419" s="48" t="e">
        <f t="shared" si="125"/>
        <v>#VALUE!</v>
      </c>
      <c r="X419" s="49"/>
      <c r="Y419" s="44" t="e">
        <f>INDEX(VISITORS[INSECT ORDER], MATCH(X419,VISITORS[NAME USED],0))</f>
        <v>#N/A</v>
      </c>
      <c r="Z419" s="44" t="e">
        <f t="shared" si="126"/>
        <v>#N/A</v>
      </c>
      <c r="AA419" s="50" t="e">
        <f>IF(SUM(#REF!,#REF!,#REF!,#REF!,#REF!,#REF!)=S419,,"")</f>
        <v>#REF!</v>
      </c>
      <c r="AB419" s="51" t="str">
        <f t="shared" si="127"/>
        <v/>
      </c>
      <c r="AC419" s="51"/>
      <c r="AD419" s="51"/>
      <c r="AE419" s="51"/>
      <c r="AF419" s="51"/>
      <c r="AG419" s="51"/>
      <c r="AH419" s="51"/>
      <c r="AI419" s="52"/>
      <c r="AJ419" s="52"/>
      <c r="AK419" s="52"/>
      <c r="AL419" s="53"/>
      <c r="AM419" s="54"/>
      <c r="AN419" s="55" t="str">
        <f>IF(P419=1,0,"")</f>
        <v/>
      </c>
      <c r="AO419" s="56" t="str">
        <f>IF(AN419=1,AB419,"")</f>
        <v/>
      </c>
      <c r="AP419" s="55" t="str">
        <f>IF(P419=1,0,"")</f>
        <v/>
      </c>
      <c r="AQ419" s="56" t="str">
        <f>IF(AP419=1,AB419,"")</f>
        <v/>
      </c>
    </row>
    <row r="420" spans="1:43" s="3" customFormat="1" x14ac:dyDescent="0.25">
      <c r="A420" s="67">
        <f t="shared" si="117"/>
        <v>2022</v>
      </c>
      <c r="B420" s="67" t="str">
        <f t="shared" si="118"/>
        <v>May</v>
      </c>
      <c r="C420" s="68">
        <f t="shared" si="128"/>
        <v>22</v>
      </c>
      <c r="D420" s="69">
        <f t="shared" si="119"/>
        <v>15</v>
      </c>
      <c r="E420" s="70">
        <f t="shared" si="120"/>
        <v>52</v>
      </c>
      <c r="F420" s="74"/>
      <c r="G420" s="77"/>
      <c r="H420" s="63" t="e">
        <f t="shared" si="129"/>
        <v>#VALUE!</v>
      </c>
      <c r="I420" s="64">
        <f t="shared" si="131"/>
        <v>1</v>
      </c>
      <c r="J420" s="71" t="str">
        <f t="shared" si="131"/>
        <v xml:space="preserve">Tolpis </v>
      </c>
      <c r="K420" s="71" t="str">
        <f t="shared" si="131"/>
        <v>umbellata</v>
      </c>
      <c r="L420" s="72">
        <f t="shared" si="131"/>
        <v>1</v>
      </c>
      <c r="M420" s="72">
        <f t="shared" si="131"/>
        <v>0</v>
      </c>
      <c r="N420" s="66">
        <f t="shared" si="131"/>
        <v>0</v>
      </c>
      <c r="O420" s="41"/>
      <c r="P420" s="42" t="str">
        <f t="shared" si="121"/>
        <v/>
      </c>
      <c r="Q420" s="43" t="str">
        <f t="shared" si="122"/>
        <v/>
      </c>
      <c r="R420" s="44" t="e">
        <f t="shared" si="123"/>
        <v>#VALUE!</v>
      </c>
      <c r="S420" s="45" t="e">
        <f t="shared" si="116"/>
        <v>#VALUE!</v>
      </c>
      <c r="T420" s="44" t="str">
        <f t="shared" si="124"/>
        <v/>
      </c>
      <c r="U420" s="46"/>
      <c r="V420" s="47"/>
      <c r="W420" s="48" t="e">
        <f t="shared" si="125"/>
        <v>#VALUE!</v>
      </c>
      <c r="X420" s="49"/>
      <c r="Y420" s="44" t="e">
        <f>INDEX(VISITORS[INSECT ORDER], MATCH(X420,VISITORS[NAME USED],0))</f>
        <v>#N/A</v>
      </c>
      <c r="Z420" s="44" t="e">
        <f t="shared" si="126"/>
        <v>#N/A</v>
      </c>
      <c r="AA420" s="50" t="e">
        <f>IF(SUM(#REF!,#REF!,#REF!,#REF!,#REF!,#REF!)=S420,,"")</f>
        <v>#REF!</v>
      </c>
      <c r="AB420" s="51" t="str">
        <f t="shared" si="127"/>
        <v/>
      </c>
      <c r="AC420" s="51"/>
      <c r="AD420" s="51"/>
      <c r="AE420" s="51"/>
      <c r="AF420" s="51"/>
      <c r="AG420" s="51"/>
      <c r="AH420" s="51"/>
      <c r="AI420" s="52"/>
      <c r="AJ420" s="52"/>
      <c r="AK420" s="52"/>
      <c r="AL420" s="53"/>
      <c r="AM420" s="54"/>
      <c r="AN420" s="55" t="str">
        <f>IF(P420=1,0,"")</f>
        <v/>
      </c>
      <c r="AO420" s="56" t="str">
        <f>IF(AN420=1,AB420,"")</f>
        <v/>
      </c>
      <c r="AP420" s="55" t="str">
        <f>IF(P420=1,0,"")</f>
        <v/>
      </c>
      <c r="AQ420" s="56" t="str">
        <f>IF(AP420=1,AB420,"")</f>
        <v/>
      </c>
    </row>
    <row r="421" spans="1:43" s="3" customFormat="1" x14ac:dyDescent="0.25">
      <c r="A421" s="67">
        <f t="shared" si="117"/>
        <v>2022</v>
      </c>
      <c r="B421" s="67" t="str">
        <f t="shared" si="118"/>
        <v>May</v>
      </c>
      <c r="C421" s="68">
        <f t="shared" si="128"/>
        <v>22</v>
      </c>
      <c r="D421" s="69">
        <f t="shared" si="119"/>
        <v>15</v>
      </c>
      <c r="E421" s="70">
        <f t="shared" si="120"/>
        <v>53</v>
      </c>
      <c r="F421" s="74"/>
      <c r="G421" s="77"/>
      <c r="H421" s="63" t="e">
        <f t="shared" si="129"/>
        <v>#VALUE!</v>
      </c>
      <c r="I421" s="64">
        <f t="shared" ref="I421:N436" si="132">I420</f>
        <v>1</v>
      </c>
      <c r="J421" s="71" t="str">
        <f t="shared" si="132"/>
        <v xml:space="preserve">Tolpis </v>
      </c>
      <c r="K421" s="71" t="str">
        <f t="shared" si="132"/>
        <v>umbellata</v>
      </c>
      <c r="L421" s="72">
        <f t="shared" si="132"/>
        <v>1</v>
      </c>
      <c r="M421" s="72">
        <f t="shared" si="132"/>
        <v>0</v>
      </c>
      <c r="N421" s="66">
        <f t="shared" si="132"/>
        <v>0</v>
      </c>
      <c r="O421" s="41"/>
      <c r="P421" s="42" t="str">
        <f t="shared" si="121"/>
        <v/>
      </c>
      <c r="Q421" s="43" t="str">
        <f t="shared" si="122"/>
        <v/>
      </c>
      <c r="R421" s="44" t="e">
        <f t="shared" si="123"/>
        <v>#VALUE!</v>
      </c>
      <c r="S421" s="45" t="e">
        <f t="shared" si="116"/>
        <v>#VALUE!</v>
      </c>
      <c r="T421" s="44" t="str">
        <f t="shared" si="124"/>
        <v/>
      </c>
      <c r="U421" s="46"/>
      <c r="V421" s="47"/>
      <c r="W421" s="48" t="e">
        <f t="shared" si="125"/>
        <v>#VALUE!</v>
      </c>
      <c r="X421" s="49"/>
      <c r="Y421" s="44" t="e">
        <f>INDEX(VISITORS[INSECT ORDER], MATCH(X421,VISITORS[NAME USED],0))</f>
        <v>#N/A</v>
      </c>
      <c r="Z421" s="44" t="e">
        <f t="shared" si="126"/>
        <v>#N/A</v>
      </c>
      <c r="AA421" s="50" t="e">
        <f>IF(SUM(#REF!,#REF!,#REF!,#REF!,#REF!,#REF!)=S421,,"")</f>
        <v>#REF!</v>
      </c>
      <c r="AB421" s="51" t="str">
        <f t="shared" si="127"/>
        <v/>
      </c>
      <c r="AC421" s="51"/>
      <c r="AD421" s="51"/>
      <c r="AE421" s="51"/>
      <c r="AF421" s="51"/>
      <c r="AG421" s="51"/>
      <c r="AH421" s="51"/>
      <c r="AI421" s="52"/>
      <c r="AJ421" s="52"/>
      <c r="AK421" s="52"/>
      <c r="AL421" s="53"/>
      <c r="AM421" s="54"/>
      <c r="AN421" s="55" t="str">
        <f>IF(P421=1,0,"")</f>
        <v/>
      </c>
      <c r="AO421" s="56" t="str">
        <f>IF(AN421=1,AB421,"")</f>
        <v/>
      </c>
      <c r="AP421" s="55" t="str">
        <f>IF(P421=1,0,"")</f>
        <v/>
      </c>
      <c r="AQ421" s="56" t="str">
        <f>IF(AP421=1,AB421,"")</f>
        <v/>
      </c>
    </row>
    <row r="422" spans="1:43" s="3" customFormat="1" x14ac:dyDescent="0.25">
      <c r="A422" s="67">
        <f t="shared" si="117"/>
        <v>2022</v>
      </c>
      <c r="B422" s="67" t="str">
        <f t="shared" si="118"/>
        <v>May</v>
      </c>
      <c r="C422" s="68">
        <f t="shared" si="128"/>
        <v>22</v>
      </c>
      <c r="D422" s="69">
        <f t="shared" si="119"/>
        <v>15</v>
      </c>
      <c r="E422" s="70">
        <f t="shared" si="120"/>
        <v>54</v>
      </c>
      <c r="F422" s="74"/>
      <c r="G422" s="77"/>
      <c r="H422" s="63" t="e">
        <f t="shared" si="129"/>
        <v>#VALUE!</v>
      </c>
      <c r="I422" s="64">
        <f t="shared" si="132"/>
        <v>1</v>
      </c>
      <c r="J422" s="71" t="str">
        <f t="shared" si="132"/>
        <v xml:space="preserve">Tolpis </v>
      </c>
      <c r="K422" s="71" t="str">
        <f t="shared" si="132"/>
        <v>umbellata</v>
      </c>
      <c r="L422" s="72">
        <f t="shared" si="132"/>
        <v>1</v>
      </c>
      <c r="M422" s="72">
        <f t="shared" si="132"/>
        <v>0</v>
      </c>
      <c r="N422" s="66">
        <f t="shared" si="132"/>
        <v>0</v>
      </c>
      <c r="O422" s="41"/>
      <c r="P422" s="42" t="str">
        <f t="shared" si="121"/>
        <v/>
      </c>
      <c r="Q422" s="43" t="str">
        <f t="shared" si="122"/>
        <v/>
      </c>
      <c r="R422" s="44" t="e">
        <f t="shared" si="123"/>
        <v>#VALUE!</v>
      </c>
      <c r="S422" s="45" t="e">
        <f t="shared" si="116"/>
        <v>#VALUE!</v>
      </c>
      <c r="T422" s="44" t="str">
        <f t="shared" si="124"/>
        <v/>
      </c>
      <c r="U422" s="46"/>
      <c r="V422" s="47"/>
      <c r="W422" s="48" t="e">
        <f t="shared" si="125"/>
        <v>#VALUE!</v>
      </c>
      <c r="X422" s="49"/>
      <c r="Y422" s="44" t="e">
        <f>INDEX(VISITORS[INSECT ORDER], MATCH(X422,VISITORS[NAME USED],0))</f>
        <v>#N/A</v>
      </c>
      <c r="Z422" s="44" t="e">
        <f t="shared" si="126"/>
        <v>#N/A</v>
      </c>
      <c r="AA422" s="50" t="e">
        <f>IF(SUM(#REF!,#REF!,#REF!,#REF!,#REF!,#REF!)=S422,,"")</f>
        <v>#REF!</v>
      </c>
      <c r="AB422" s="51" t="str">
        <f t="shared" si="127"/>
        <v/>
      </c>
      <c r="AC422" s="51"/>
      <c r="AD422" s="51"/>
      <c r="AE422" s="51"/>
      <c r="AF422" s="51"/>
      <c r="AG422" s="51"/>
      <c r="AH422" s="51"/>
      <c r="AI422" s="52"/>
      <c r="AJ422" s="52"/>
      <c r="AK422" s="52"/>
      <c r="AL422" s="53"/>
      <c r="AM422" s="54"/>
      <c r="AN422" s="55" t="str">
        <f>IF(P422=1,0,"")</f>
        <v/>
      </c>
      <c r="AO422" s="56" t="str">
        <f>IF(AN422=1,AB422,"")</f>
        <v/>
      </c>
      <c r="AP422" s="55" t="str">
        <f>IF(P422=1,0,"")</f>
        <v/>
      </c>
      <c r="AQ422" s="56" t="str">
        <f>IF(AP422=1,AB422,"")</f>
        <v/>
      </c>
    </row>
    <row r="423" spans="1:43" s="3" customFormat="1" x14ac:dyDescent="0.25">
      <c r="A423" s="67">
        <f t="shared" si="117"/>
        <v>2022</v>
      </c>
      <c r="B423" s="67" t="str">
        <f t="shared" si="118"/>
        <v>May</v>
      </c>
      <c r="C423" s="68">
        <f t="shared" si="128"/>
        <v>22</v>
      </c>
      <c r="D423" s="69">
        <f t="shared" si="119"/>
        <v>15</v>
      </c>
      <c r="E423" s="70">
        <f t="shared" si="120"/>
        <v>55</v>
      </c>
      <c r="F423" s="74"/>
      <c r="G423" s="77"/>
      <c r="H423" s="63" t="e">
        <f t="shared" si="129"/>
        <v>#VALUE!</v>
      </c>
      <c r="I423" s="64">
        <f t="shared" si="132"/>
        <v>1</v>
      </c>
      <c r="J423" s="71" t="str">
        <f t="shared" si="132"/>
        <v xml:space="preserve">Tolpis </v>
      </c>
      <c r="K423" s="71" t="str">
        <f t="shared" si="132"/>
        <v>umbellata</v>
      </c>
      <c r="L423" s="72">
        <f t="shared" si="132"/>
        <v>1</v>
      </c>
      <c r="M423" s="72">
        <f t="shared" si="132"/>
        <v>0</v>
      </c>
      <c r="N423" s="66">
        <f t="shared" si="132"/>
        <v>0</v>
      </c>
      <c r="O423" s="41"/>
      <c r="P423" s="42" t="str">
        <f t="shared" si="121"/>
        <v/>
      </c>
      <c r="Q423" s="43" t="str">
        <f t="shared" si="122"/>
        <v/>
      </c>
      <c r="R423" s="44" t="e">
        <f t="shared" si="123"/>
        <v>#VALUE!</v>
      </c>
      <c r="S423" s="45" t="e">
        <f t="shared" si="116"/>
        <v>#VALUE!</v>
      </c>
      <c r="T423" s="44" t="str">
        <f t="shared" si="124"/>
        <v/>
      </c>
      <c r="U423" s="46"/>
      <c r="V423" s="47"/>
      <c r="W423" s="48" t="e">
        <f t="shared" si="125"/>
        <v>#VALUE!</v>
      </c>
      <c r="X423" s="49"/>
      <c r="Y423" s="44" t="e">
        <f>INDEX(VISITORS[INSECT ORDER], MATCH(X423,VISITORS[NAME USED],0))</f>
        <v>#N/A</v>
      </c>
      <c r="Z423" s="44" t="e">
        <f t="shared" si="126"/>
        <v>#N/A</v>
      </c>
      <c r="AA423" s="50" t="e">
        <f>IF(SUM(#REF!,#REF!,#REF!,#REF!,#REF!,#REF!)=S423,,"")</f>
        <v>#REF!</v>
      </c>
      <c r="AB423" s="51" t="str">
        <f t="shared" si="127"/>
        <v/>
      </c>
      <c r="AC423" s="51"/>
      <c r="AD423" s="51"/>
      <c r="AE423" s="51"/>
      <c r="AF423" s="51"/>
      <c r="AG423" s="51"/>
      <c r="AH423" s="51"/>
      <c r="AI423" s="52"/>
      <c r="AJ423" s="52"/>
      <c r="AK423" s="52"/>
      <c r="AL423" s="53"/>
      <c r="AM423" s="54"/>
      <c r="AN423" s="55" t="str">
        <f>IF(P423=1,0,"")</f>
        <v/>
      </c>
      <c r="AO423" s="56" t="str">
        <f>IF(AN423=1,AB423,"")</f>
        <v/>
      </c>
      <c r="AP423" s="55" t="str">
        <f>IF(P423=1,0,"")</f>
        <v/>
      </c>
      <c r="AQ423" s="56" t="str">
        <f>IF(AP423=1,AB423,"")</f>
        <v/>
      </c>
    </row>
    <row r="424" spans="1:43" s="3" customFormat="1" x14ac:dyDescent="0.25">
      <c r="A424" s="67">
        <f t="shared" si="117"/>
        <v>2022</v>
      </c>
      <c r="B424" s="67" t="str">
        <f t="shared" si="118"/>
        <v>May</v>
      </c>
      <c r="C424" s="68">
        <f t="shared" si="128"/>
        <v>22</v>
      </c>
      <c r="D424" s="69">
        <f t="shared" si="119"/>
        <v>15</v>
      </c>
      <c r="E424" s="70">
        <f t="shared" si="120"/>
        <v>56</v>
      </c>
      <c r="F424" s="74"/>
      <c r="G424" s="77"/>
      <c r="H424" s="63" t="e">
        <f t="shared" si="129"/>
        <v>#VALUE!</v>
      </c>
      <c r="I424" s="64">
        <f t="shared" si="132"/>
        <v>1</v>
      </c>
      <c r="J424" s="71" t="str">
        <f t="shared" si="132"/>
        <v xml:space="preserve">Tolpis </v>
      </c>
      <c r="K424" s="71" t="str">
        <f t="shared" si="132"/>
        <v>umbellata</v>
      </c>
      <c r="L424" s="72">
        <f t="shared" si="132"/>
        <v>1</v>
      </c>
      <c r="M424" s="72">
        <f t="shared" si="132"/>
        <v>0</v>
      </c>
      <c r="N424" s="66">
        <f t="shared" si="132"/>
        <v>0</v>
      </c>
      <c r="O424" s="41"/>
      <c r="P424" s="42" t="str">
        <f t="shared" si="121"/>
        <v/>
      </c>
      <c r="Q424" s="43" t="str">
        <f t="shared" si="122"/>
        <v/>
      </c>
      <c r="R424" s="44" t="e">
        <f t="shared" si="123"/>
        <v>#VALUE!</v>
      </c>
      <c r="S424" s="45" t="e">
        <f t="shared" si="116"/>
        <v>#VALUE!</v>
      </c>
      <c r="T424" s="44" t="str">
        <f t="shared" si="124"/>
        <v/>
      </c>
      <c r="U424" s="46"/>
      <c r="V424" s="47"/>
      <c r="W424" s="48" t="e">
        <f t="shared" si="125"/>
        <v>#VALUE!</v>
      </c>
      <c r="X424" s="49"/>
      <c r="Y424" s="44" t="e">
        <f>INDEX(VISITORS[INSECT ORDER], MATCH(X424,VISITORS[NAME USED],0))</f>
        <v>#N/A</v>
      </c>
      <c r="Z424" s="44" t="e">
        <f t="shared" si="126"/>
        <v>#N/A</v>
      </c>
      <c r="AA424" s="50" t="e">
        <f>IF(SUM(#REF!,#REF!,#REF!,#REF!,#REF!,#REF!)=S424,,"")</f>
        <v>#REF!</v>
      </c>
      <c r="AB424" s="51" t="str">
        <f t="shared" si="127"/>
        <v/>
      </c>
      <c r="AC424" s="51"/>
      <c r="AD424" s="51"/>
      <c r="AE424" s="51"/>
      <c r="AF424" s="51"/>
      <c r="AG424" s="51"/>
      <c r="AH424" s="51"/>
      <c r="AI424" s="52"/>
      <c r="AJ424" s="52"/>
      <c r="AK424" s="52"/>
      <c r="AL424" s="53"/>
      <c r="AM424" s="54"/>
      <c r="AN424" s="55" t="str">
        <f>IF(P424=1,0,"")</f>
        <v/>
      </c>
      <c r="AO424" s="56" t="str">
        <f>IF(AN424=1,AB424,"")</f>
        <v/>
      </c>
      <c r="AP424" s="55" t="str">
        <f>IF(P424=1,0,"")</f>
        <v/>
      </c>
      <c r="AQ424" s="56" t="str">
        <f>IF(AP424=1,AB424,"")</f>
        <v/>
      </c>
    </row>
    <row r="425" spans="1:43" s="3" customFormat="1" x14ac:dyDescent="0.25">
      <c r="A425" s="67">
        <f t="shared" si="117"/>
        <v>2022</v>
      </c>
      <c r="B425" s="67" t="str">
        <f t="shared" si="118"/>
        <v>May</v>
      </c>
      <c r="C425" s="68">
        <f t="shared" si="128"/>
        <v>22</v>
      </c>
      <c r="D425" s="69">
        <f t="shared" si="119"/>
        <v>15</v>
      </c>
      <c r="E425" s="70">
        <f t="shared" si="120"/>
        <v>57</v>
      </c>
      <c r="F425" s="74"/>
      <c r="G425" s="77"/>
      <c r="H425" s="63" t="e">
        <f t="shared" si="129"/>
        <v>#VALUE!</v>
      </c>
      <c r="I425" s="64">
        <f t="shared" si="132"/>
        <v>1</v>
      </c>
      <c r="J425" s="71" t="str">
        <f t="shared" si="132"/>
        <v xml:space="preserve">Tolpis </v>
      </c>
      <c r="K425" s="71" t="str">
        <f t="shared" si="132"/>
        <v>umbellata</v>
      </c>
      <c r="L425" s="72">
        <f t="shared" si="132"/>
        <v>1</v>
      </c>
      <c r="M425" s="72">
        <f t="shared" si="132"/>
        <v>0</v>
      </c>
      <c r="N425" s="66">
        <f t="shared" si="132"/>
        <v>0</v>
      </c>
      <c r="O425" s="41"/>
      <c r="P425" s="42" t="str">
        <f t="shared" si="121"/>
        <v/>
      </c>
      <c r="Q425" s="43" t="str">
        <f t="shared" si="122"/>
        <v/>
      </c>
      <c r="R425" s="44" t="e">
        <f t="shared" si="123"/>
        <v>#VALUE!</v>
      </c>
      <c r="S425" s="45" t="e">
        <f t="shared" si="116"/>
        <v>#VALUE!</v>
      </c>
      <c r="T425" s="44" t="str">
        <f t="shared" si="124"/>
        <v/>
      </c>
      <c r="U425" s="46"/>
      <c r="V425" s="47"/>
      <c r="W425" s="48" t="e">
        <f t="shared" si="125"/>
        <v>#VALUE!</v>
      </c>
      <c r="X425" s="49"/>
      <c r="Y425" s="44" t="e">
        <f>INDEX(VISITORS[INSECT ORDER], MATCH(X425,VISITORS[NAME USED],0))</f>
        <v>#N/A</v>
      </c>
      <c r="Z425" s="44" t="e">
        <f t="shared" si="126"/>
        <v>#N/A</v>
      </c>
      <c r="AA425" s="50" t="e">
        <f>IF(SUM(#REF!,#REF!,#REF!,#REF!,#REF!,#REF!)=S425,,"")</f>
        <v>#REF!</v>
      </c>
      <c r="AB425" s="51" t="str">
        <f t="shared" si="127"/>
        <v/>
      </c>
      <c r="AC425" s="51"/>
      <c r="AD425" s="51"/>
      <c r="AE425" s="51"/>
      <c r="AF425" s="51"/>
      <c r="AG425" s="51"/>
      <c r="AH425" s="51"/>
      <c r="AI425" s="52"/>
      <c r="AJ425" s="52"/>
      <c r="AK425" s="52"/>
      <c r="AL425" s="53"/>
      <c r="AM425" s="54"/>
      <c r="AN425" s="55" t="str">
        <f>IF(P425=1,0,"")</f>
        <v/>
      </c>
      <c r="AO425" s="56" t="str">
        <f>IF(AN425=1,AB425,"")</f>
        <v/>
      </c>
      <c r="AP425" s="55" t="str">
        <f>IF(P425=1,0,"")</f>
        <v/>
      </c>
      <c r="AQ425" s="56" t="str">
        <f>IF(AP425=1,AB425,"")</f>
        <v/>
      </c>
    </row>
    <row r="426" spans="1:43" s="3" customFormat="1" x14ac:dyDescent="0.25">
      <c r="A426" s="67">
        <f t="shared" si="117"/>
        <v>2022</v>
      </c>
      <c r="B426" s="67" t="str">
        <f t="shared" si="118"/>
        <v>May</v>
      </c>
      <c r="C426" s="68">
        <f t="shared" si="128"/>
        <v>22</v>
      </c>
      <c r="D426" s="69">
        <f t="shared" si="119"/>
        <v>15</v>
      </c>
      <c r="E426" s="70">
        <f t="shared" si="120"/>
        <v>58</v>
      </c>
      <c r="F426" s="74"/>
      <c r="G426" s="77"/>
      <c r="H426" s="63" t="e">
        <f t="shared" si="129"/>
        <v>#VALUE!</v>
      </c>
      <c r="I426" s="64">
        <f t="shared" si="132"/>
        <v>1</v>
      </c>
      <c r="J426" s="71" t="str">
        <f t="shared" si="132"/>
        <v xml:space="preserve">Tolpis </v>
      </c>
      <c r="K426" s="71" t="str">
        <f t="shared" si="132"/>
        <v>umbellata</v>
      </c>
      <c r="L426" s="72">
        <f t="shared" si="132"/>
        <v>1</v>
      </c>
      <c r="M426" s="72">
        <f t="shared" si="132"/>
        <v>0</v>
      </c>
      <c r="N426" s="66">
        <f t="shared" si="132"/>
        <v>0</v>
      </c>
      <c r="O426" s="41"/>
      <c r="P426" s="42" t="str">
        <f t="shared" si="121"/>
        <v/>
      </c>
      <c r="Q426" s="43" t="str">
        <f t="shared" si="122"/>
        <v/>
      </c>
      <c r="R426" s="44" t="e">
        <f t="shared" si="123"/>
        <v>#VALUE!</v>
      </c>
      <c r="S426" s="45" t="e">
        <f t="shared" si="116"/>
        <v>#VALUE!</v>
      </c>
      <c r="T426" s="44" t="str">
        <f t="shared" si="124"/>
        <v/>
      </c>
      <c r="U426" s="46"/>
      <c r="V426" s="47"/>
      <c r="W426" s="48" t="e">
        <f t="shared" si="125"/>
        <v>#VALUE!</v>
      </c>
      <c r="X426" s="49"/>
      <c r="Y426" s="44" t="e">
        <f>INDEX(VISITORS[INSECT ORDER], MATCH(X426,VISITORS[NAME USED],0))</f>
        <v>#N/A</v>
      </c>
      <c r="Z426" s="44" t="e">
        <f t="shared" si="126"/>
        <v>#N/A</v>
      </c>
      <c r="AA426" s="50" t="e">
        <f>IF(SUM(#REF!,#REF!,#REF!,#REF!,#REF!,#REF!)=S426,,"")</f>
        <v>#REF!</v>
      </c>
      <c r="AB426" s="51" t="str">
        <f t="shared" si="127"/>
        <v/>
      </c>
      <c r="AC426" s="51"/>
      <c r="AD426" s="51"/>
      <c r="AE426" s="51"/>
      <c r="AF426" s="51"/>
      <c r="AG426" s="51"/>
      <c r="AH426" s="51"/>
      <c r="AI426" s="52"/>
      <c r="AJ426" s="52"/>
      <c r="AK426" s="52"/>
      <c r="AL426" s="53"/>
      <c r="AM426" s="54"/>
      <c r="AN426" s="55" t="str">
        <f>IF(P426=1,0,"")</f>
        <v/>
      </c>
      <c r="AO426" s="56" t="str">
        <f>IF(AN426=1,AB426,"")</f>
        <v/>
      </c>
      <c r="AP426" s="55" t="str">
        <f>IF(P426=1,0,"")</f>
        <v/>
      </c>
      <c r="AQ426" s="56" t="str">
        <f>IF(AP426=1,AB426,"")</f>
        <v/>
      </c>
    </row>
    <row r="427" spans="1:43" s="3" customFormat="1" x14ac:dyDescent="0.25">
      <c r="A427" s="67">
        <f t="shared" si="117"/>
        <v>2022</v>
      </c>
      <c r="B427" s="67" t="str">
        <f t="shared" si="118"/>
        <v>May</v>
      </c>
      <c r="C427" s="68">
        <f t="shared" si="128"/>
        <v>22</v>
      </c>
      <c r="D427" s="69">
        <f t="shared" si="119"/>
        <v>15</v>
      </c>
      <c r="E427" s="70">
        <f t="shared" si="120"/>
        <v>59</v>
      </c>
      <c r="F427" s="74"/>
      <c r="G427" s="77"/>
      <c r="H427" s="63" t="e">
        <f t="shared" si="129"/>
        <v>#VALUE!</v>
      </c>
      <c r="I427" s="64">
        <f t="shared" si="132"/>
        <v>1</v>
      </c>
      <c r="J427" s="71" t="str">
        <f t="shared" si="132"/>
        <v xml:space="preserve">Tolpis </v>
      </c>
      <c r="K427" s="71" t="str">
        <f t="shared" si="132"/>
        <v>umbellata</v>
      </c>
      <c r="L427" s="72">
        <f t="shared" si="132"/>
        <v>1</v>
      </c>
      <c r="M427" s="72">
        <f t="shared" si="132"/>
        <v>0</v>
      </c>
      <c r="N427" s="66">
        <f t="shared" si="132"/>
        <v>0</v>
      </c>
      <c r="O427" s="41"/>
      <c r="P427" s="42" t="str">
        <f t="shared" si="121"/>
        <v/>
      </c>
      <c r="Q427" s="43" t="str">
        <f t="shared" si="122"/>
        <v/>
      </c>
      <c r="R427" s="44" t="e">
        <f t="shared" si="123"/>
        <v>#VALUE!</v>
      </c>
      <c r="S427" s="45" t="e">
        <f t="shared" si="116"/>
        <v>#VALUE!</v>
      </c>
      <c r="T427" s="44" t="str">
        <f t="shared" si="124"/>
        <v/>
      </c>
      <c r="U427" s="46"/>
      <c r="V427" s="47"/>
      <c r="W427" s="48" t="e">
        <f t="shared" si="125"/>
        <v>#VALUE!</v>
      </c>
      <c r="X427" s="49"/>
      <c r="Y427" s="44" t="e">
        <f>INDEX(VISITORS[INSECT ORDER], MATCH(X427,VISITORS[NAME USED],0))</f>
        <v>#N/A</v>
      </c>
      <c r="Z427" s="44" t="e">
        <f t="shared" si="126"/>
        <v>#N/A</v>
      </c>
      <c r="AA427" s="50" t="e">
        <f>IF(SUM(#REF!,#REF!,#REF!,#REF!,#REF!,#REF!)=S427,,"")</f>
        <v>#REF!</v>
      </c>
      <c r="AB427" s="51" t="str">
        <f t="shared" si="127"/>
        <v/>
      </c>
      <c r="AC427" s="51"/>
      <c r="AD427" s="51"/>
      <c r="AE427" s="51"/>
      <c r="AF427" s="51"/>
      <c r="AG427" s="51"/>
      <c r="AH427" s="51"/>
      <c r="AI427" s="52"/>
      <c r="AJ427" s="52"/>
      <c r="AK427" s="52"/>
      <c r="AL427" s="53"/>
      <c r="AM427" s="54"/>
      <c r="AN427" s="55" t="str">
        <f>IF(P427=1,0,"")</f>
        <v/>
      </c>
      <c r="AO427" s="56" t="str">
        <f>IF(AN427=1,AB427,"")</f>
        <v/>
      </c>
      <c r="AP427" s="55" t="str">
        <f>IF(P427=1,0,"")</f>
        <v/>
      </c>
      <c r="AQ427" s="56" t="str">
        <f>IF(AP427=1,AB427,"")</f>
        <v/>
      </c>
    </row>
    <row r="428" spans="1:43" s="3" customFormat="1" x14ac:dyDescent="0.25">
      <c r="A428" s="67">
        <f t="shared" si="117"/>
        <v>2022</v>
      </c>
      <c r="B428" s="67" t="str">
        <f t="shared" si="118"/>
        <v>May</v>
      </c>
      <c r="C428" s="68">
        <f t="shared" si="128"/>
        <v>22</v>
      </c>
      <c r="D428" s="69">
        <f t="shared" si="119"/>
        <v>16</v>
      </c>
      <c r="E428" s="70">
        <f t="shared" si="120"/>
        <v>0</v>
      </c>
      <c r="F428" s="74"/>
      <c r="G428" s="77"/>
      <c r="H428" s="63" t="e">
        <f t="shared" si="129"/>
        <v>#VALUE!</v>
      </c>
      <c r="I428" s="64">
        <f t="shared" si="132"/>
        <v>1</v>
      </c>
      <c r="J428" s="71" t="str">
        <f t="shared" si="132"/>
        <v xml:space="preserve">Tolpis </v>
      </c>
      <c r="K428" s="71" t="str">
        <f t="shared" si="132"/>
        <v>umbellata</v>
      </c>
      <c r="L428" s="72">
        <f t="shared" si="132"/>
        <v>1</v>
      </c>
      <c r="M428" s="72">
        <f t="shared" si="132"/>
        <v>0</v>
      </c>
      <c r="N428" s="66">
        <f t="shared" si="132"/>
        <v>0</v>
      </c>
      <c r="O428" s="41"/>
      <c r="P428" s="42" t="str">
        <f t="shared" si="121"/>
        <v/>
      </c>
      <c r="Q428" s="43" t="str">
        <f t="shared" si="122"/>
        <v/>
      </c>
      <c r="R428" s="44" t="e">
        <f t="shared" si="123"/>
        <v>#VALUE!</v>
      </c>
      <c r="S428" s="45" t="e">
        <f t="shared" si="116"/>
        <v>#VALUE!</v>
      </c>
      <c r="T428" s="44" t="str">
        <f t="shared" si="124"/>
        <v/>
      </c>
      <c r="U428" s="46"/>
      <c r="V428" s="47"/>
      <c r="W428" s="48" t="e">
        <f t="shared" si="125"/>
        <v>#VALUE!</v>
      </c>
      <c r="X428" s="49"/>
      <c r="Y428" s="44" t="e">
        <f>INDEX(VISITORS[INSECT ORDER], MATCH(X428,VISITORS[NAME USED],0))</f>
        <v>#N/A</v>
      </c>
      <c r="Z428" s="44" t="e">
        <f t="shared" si="126"/>
        <v>#N/A</v>
      </c>
      <c r="AA428" s="50" t="e">
        <f>IF(SUM(#REF!,#REF!,#REF!,#REF!,#REF!,#REF!)=S428,,"")</f>
        <v>#REF!</v>
      </c>
      <c r="AB428" s="51" t="str">
        <f t="shared" si="127"/>
        <v/>
      </c>
      <c r="AC428" s="51"/>
      <c r="AD428" s="51"/>
      <c r="AE428" s="51"/>
      <c r="AF428" s="51"/>
      <c r="AG428" s="51"/>
      <c r="AH428" s="51"/>
      <c r="AI428" s="52"/>
      <c r="AJ428" s="52"/>
      <c r="AK428" s="52"/>
      <c r="AL428" s="53"/>
      <c r="AM428" s="54"/>
      <c r="AN428" s="55" t="str">
        <f>IF(P428=1,0,"")</f>
        <v/>
      </c>
      <c r="AO428" s="56" t="str">
        <f>IF(AN428=1,AB428,"")</f>
        <v/>
      </c>
      <c r="AP428" s="55" t="str">
        <f>IF(P428=1,0,"")</f>
        <v/>
      </c>
      <c r="AQ428" s="56" t="str">
        <f>IF(AP428=1,AB428,"")</f>
        <v/>
      </c>
    </row>
    <row r="429" spans="1:43" s="3" customFormat="1" x14ac:dyDescent="0.25">
      <c r="A429" s="67">
        <f t="shared" si="117"/>
        <v>2022</v>
      </c>
      <c r="B429" s="67" t="str">
        <f t="shared" si="118"/>
        <v>May</v>
      </c>
      <c r="C429" s="68">
        <f t="shared" si="128"/>
        <v>22</v>
      </c>
      <c r="D429" s="69">
        <f t="shared" si="119"/>
        <v>16</v>
      </c>
      <c r="E429" s="70">
        <f t="shared" si="120"/>
        <v>1</v>
      </c>
      <c r="F429" s="74"/>
      <c r="G429" s="77"/>
      <c r="H429" s="63" t="e">
        <f t="shared" si="129"/>
        <v>#VALUE!</v>
      </c>
      <c r="I429" s="64">
        <f t="shared" si="132"/>
        <v>1</v>
      </c>
      <c r="J429" s="71" t="str">
        <f t="shared" si="132"/>
        <v xml:space="preserve">Tolpis </v>
      </c>
      <c r="K429" s="71" t="str">
        <f t="shared" si="132"/>
        <v>umbellata</v>
      </c>
      <c r="L429" s="72">
        <f t="shared" si="132"/>
        <v>1</v>
      </c>
      <c r="M429" s="72">
        <f t="shared" si="132"/>
        <v>0</v>
      </c>
      <c r="N429" s="66">
        <f t="shared" si="132"/>
        <v>0</v>
      </c>
      <c r="O429" s="41"/>
      <c r="P429" s="42" t="str">
        <f t="shared" si="121"/>
        <v/>
      </c>
      <c r="Q429" s="43" t="str">
        <f t="shared" si="122"/>
        <v/>
      </c>
      <c r="R429" s="44" t="e">
        <f t="shared" si="123"/>
        <v>#VALUE!</v>
      </c>
      <c r="S429" s="45" t="e">
        <f t="shared" si="116"/>
        <v>#VALUE!</v>
      </c>
      <c r="T429" s="44" t="str">
        <f t="shared" si="124"/>
        <v/>
      </c>
      <c r="U429" s="46"/>
      <c r="V429" s="47"/>
      <c r="W429" s="48" t="e">
        <f t="shared" si="125"/>
        <v>#VALUE!</v>
      </c>
      <c r="X429" s="49"/>
      <c r="Y429" s="44" t="e">
        <f>INDEX(VISITORS[INSECT ORDER], MATCH(X429,VISITORS[NAME USED],0))</f>
        <v>#N/A</v>
      </c>
      <c r="Z429" s="44" t="e">
        <f t="shared" si="126"/>
        <v>#N/A</v>
      </c>
      <c r="AA429" s="50" t="e">
        <f>IF(SUM(#REF!,#REF!,#REF!,#REF!,#REF!,#REF!)=S429,,"")</f>
        <v>#REF!</v>
      </c>
      <c r="AB429" s="51" t="str">
        <f t="shared" si="127"/>
        <v/>
      </c>
      <c r="AC429" s="51"/>
      <c r="AD429" s="51"/>
      <c r="AE429" s="51"/>
      <c r="AF429" s="51"/>
      <c r="AG429" s="51"/>
      <c r="AH429" s="51"/>
      <c r="AI429" s="52"/>
      <c r="AJ429" s="52"/>
      <c r="AK429" s="52"/>
      <c r="AL429" s="53"/>
      <c r="AM429" s="54"/>
      <c r="AN429" s="55" t="str">
        <f>IF(P429=1,0,"")</f>
        <v/>
      </c>
      <c r="AO429" s="56" t="str">
        <f>IF(AN429=1,AB429,"")</f>
        <v/>
      </c>
      <c r="AP429" s="55" t="str">
        <f>IF(P429=1,0,"")</f>
        <v/>
      </c>
      <c r="AQ429" s="56" t="str">
        <f>IF(AP429=1,AB429,"")</f>
        <v/>
      </c>
    </row>
    <row r="430" spans="1:43" s="3" customFormat="1" x14ac:dyDescent="0.25">
      <c r="A430" s="67">
        <f t="shared" si="117"/>
        <v>2022</v>
      </c>
      <c r="B430" s="67" t="str">
        <f t="shared" si="118"/>
        <v>May</v>
      </c>
      <c r="C430" s="68">
        <f t="shared" si="128"/>
        <v>22</v>
      </c>
      <c r="D430" s="69">
        <f t="shared" si="119"/>
        <v>16</v>
      </c>
      <c r="E430" s="70">
        <f t="shared" si="120"/>
        <v>2</v>
      </c>
      <c r="F430" s="74"/>
      <c r="G430" s="77"/>
      <c r="H430" s="63" t="e">
        <f t="shared" si="129"/>
        <v>#VALUE!</v>
      </c>
      <c r="I430" s="64">
        <f t="shared" si="132"/>
        <v>1</v>
      </c>
      <c r="J430" s="71" t="str">
        <f t="shared" si="132"/>
        <v xml:space="preserve">Tolpis </v>
      </c>
      <c r="K430" s="71" t="str">
        <f t="shared" si="132"/>
        <v>umbellata</v>
      </c>
      <c r="L430" s="72">
        <f t="shared" si="132"/>
        <v>1</v>
      </c>
      <c r="M430" s="72">
        <f t="shared" si="132"/>
        <v>0</v>
      </c>
      <c r="N430" s="66">
        <f t="shared" si="132"/>
        <v>0</v>
      </c>
      <c r="O430" s="41"/>
      <c r="P430" s="42" t="str">
        <f t="shared" si="121"/>
        <v/>
      </c>
      <c r="Q430" s="43" t="str">
        <f t="shared" si="122"/>
        <v/>
      </c>
      <c r="R430" s="44" t="e">
        <f t="shared" si="123"/>
        <v>#VALUE!</v>
      </c>
      <c r="S430" s="45" t="e">
        <f t="shared" si="116"/>
        <v>#VALUE!</v>
      </c>
      <c r="T430" s="44" t="str">
        <f t="shared" si="124"/>
        <v/>
      </c>
      <c r="U430" s="46"/>
      <c r="V430" s="47"/>
      <c r="W430" s="48" t="e">
        <f t="shared" si="125"/>
        <v>#VALUE!</v>
      </c>
      <c r="X430" s="49"/>
      <c r="Y430" s="44" t="e">
        <f>INDEX(VISITORS[INSECT ORDER], MATCH(X430,VISITORS[NAME USED],0))</f>
        <v>#N/A</v>
      </c>
      <c r="Z430" s="44" t="e">
        <f t="shared" si="126"/>
        <v>#N/A</v>
      </c>
      <c r="AA430" s="50" t="e">
        <f>IF(SUM(#REF!,#REF!,#REF!,#REF!,#REF!,#REF!)=S430,,"")</f>
        <v>#REF!</v>
      </c>
      <c r="AB430" s="51" t="str">
        <f t="shared" si="127"/>
        <v/>
      </c>
      <c r="AC430" s="51"/>
      <c r="AD430" s="51"/>
      <c r="AE430" s="51"/>
      <c r="AF430" s="51"/>
      <c r="AG430" s="51"/>
      <c r="AH430" s="51"/>
      <c r="AI430" s="52"/>
      <c r="AJ430" s="52"/>
      <c r="AK430" s="52"/>
      <c r="AL430" s="53"/>
      <c r="AM430" s="54"/>
      <c r="AN430" s="55" t="str">
        <f>IF(P430=1,0,"")</f>
        <v/>
      </c>
      <c r="AO430" s="56" t="str">
        <f>IF(AN430=1,AB430,"")</f>
        <v/>
      </c>
      <c r="AP430" s="55" t="str">
        <f>IF(P430=1,0,"")</f>
        <v/>
      </c>
      <c r="AQ430" s="56" t="str">
        <f>IF(AP430=1,AB430,"")</f>
        <v/>
      </c>
    </row>
    <row r="431" spans="1:43" s="3" customFormat="1" x14ac:dyDescent="0.25">
      <c r="A431" s="67">
        <f t="shared" si="117"/>
        <v>2022</v>
      </c>
      <c r="B431" s="67" t="str">
        <f t="shared" si="118"/>
        <v>May</v>
      </c>
      <c r="C431" s="68">
        <f t="shared" si="128"/>
        <v>22</v>
      </c>
      <c r="D431" s="69">
        <f t="shared" si="119"/>
        <v>16</v>
      </c>
      <c r="E431" s="70">
        <f t="shared" si="120"/>
        <v>3</v>
      </c>
      <c r="F431" s="74"/>
      <c r="G431" s="77"/>
      <c r="H431" s="63" t="e">
        <f t="shared" si="129"/>
        <v>#VALUE!</v>
      </c>
      <c r="I431" s="64">
        <f t="shared" si="132"/>
        <v>1</v>
      </c>
      <c r="J431" s="71" t="str">
        <f t="shared" si="132"/>
        <v xml:space="preserve">Tolpis </v>
      </c>
      <c r="K431" s="71" t="str">
        <f t="shared" si="132"/>
        <v>umbellata</v>
      </c>
      <c r="L431" s="72">
        <f t="shared" si="132"/>
        <v>1</v>
      </c>
      <c r="M431" s="72">
        <f t="shared" si="132"/>
        <v>0</v>
      </c>
      <c r="N431" s="66">
        <f t="shared" si="132"/>
        <v>0</v>
      </c>
      <c r="O431" s="41"/>
      <c r="P431" s="42" t="str">
        <f t="shared" si="121"/>
        <v/>
      </c>
      <c r="Q431" s="43" t="str">
        <f t="shared" si="122"/>
        <v/>
      </c>
      <c r="R431" s="44" t="e">
        <f t="shared" si="123"/>
        <v>#VALUE!</v>
      </c>
      <c r="S431" s="45" t="e">
        <f t="shared" si="116"/>
        <v>#VALUE!</v>
      </c>
      <c r="T431" s="44" t="str">
        <f t="shared" si="124"/>
        <v/>
      </c>
      <c r="U431" s="46"/>
      <c r="V431" s="47"/>
      <c r="W431" s="48" t="e">
        <f t="shared" si="125"/>
        <v>#VALUE!</v>
      </c>
      <c r="X431" s="49"/>
      <c r="Y431" s="44" t="e">
        <f>INDEX(VISITORS[INSECT ORDER], MATCH(X431,VISITORS[NAME USED],0))</f>
        <v>#N/A</v>
      </c>
      <c r="Z431" s="44" t="e">
        <f t="shared" si="126"/>
        <v>#N/A</v>
      </c>
      <c r="AA431" s="50" t="e">
        <f>IF(SUM(#REF!,#REF!,#REF!,#REF!,#REF!,#REF!)=S431,,"")</f>
        <v>#REF!</v>
      </c>
      <c r="AB431" s="51" t="str">
        <f t="shared" si="127"/>
        <v/>
      </c>
      <c r="AC431" s="51"/>
      <c r="AD431" s="51"/>
      <c r="AE431" s="51"/>
      <c r="AF431" s="51"/>
      <c r="AG431" s="51"/>
      <c r="AH431" s="51"/>
      <c r="AI431" s="52"/>
      <c r="AJ431" s="52"/>
      <c r="AK431" s="52"/>
      <c r="AL431" s="53"/>
      <c r="AM431" s="54"/>
      <c r="AN431" s="55" t="str">
        <f>IF(P431=1,0,"")</f>
        <v/>
      </c>
      <c r="AO431" s="56" t="str">
        <f>IF(AN431=1,AB431,"")</f>
        <v/>
      </c>
      <c r="AP431" s="55" t="str">
        <f>IF(P431=1,0,"")</f>
        <v/>
      </c>
      <c r="AQ431" s="56" t="str">
        <f>IF(AP431=1,AB431,"")</f>
        <v/>
      </c>
    </row>
    <row r="432" spans="1:43" s="3" customFormat="1" x14ac:dyDescent="0.25">
      <c r="A432" s="67">
        <f t="shared" si="117"/>
        <v>2022</v>
      </c>
      <c r="B432" s="67" t="str">
        <f t="shared" si="118"/>
        <v>May</v>
      </c>
      <c r="C432" s="68">
        <f t="shared" si="128"/>
        <v>22</v>
      </c>
      <c r="D432" s="69">
        <f t="shared" si="119"/>
        <v>16</v>
      </c>
      <c r="E432" s="70">
        <f t="shared" si="120"/>
        <v>4</v>
      </c>
      <c r="F432" s="74"/>
      <c r="G432" s="77"/>
      <c r="H432" s="63" t="e">
        <f t="shared" si="129"/>
        <v>#VALUE!</v>
      </c>
      <c r="I432" s="64">
        <f t="shared" si="132"/>
        <v>1</v>
      </c>
      <c r="J432" s="71" t="str">
        <f t="shared" si="132"/>
        <v xml:space="preserve">Tolpis </v>
      </c>
      <c r="K432" s="71" t="str">
        <f t="shared" si="132"/>
        <v>umbellata</v>
      </c>
      <c r="L432" s="72">
        <f t="shared" si="132"/>
        <v>1</v>
      </c>
      <c r="M432" s="72">
        <f t="shared" si="132"/>
        <v>0</v>
      </c>
      <c r="N432" s="66">
        <f t="shared" si="132"/>
        <v>0</v>
      </c>
      <c r="O432" s="41"/>
      <c r="P432" s="42" t="str">
        <f t="shared" si="121"/>
        <v/>
      </c>
      <c r="Q432" s="43" t="str">
        <f t="shared" si="122"/>
        <v/>
      </c>
      <c r="R432" s="44" t="e">
        <f t="shared" si="123"/>
        <v>#VALUE!</v>
      </c>
      <c r="S432" s="45" t="e">
        <f t="shared" si="116"/>
        <v>#VALUE!</v>
      </c>
      <c r="T432" s="44" t="str">
        <f t="shared" si="124"/>
        <v/>
      </c>
      <c r="U432" s="46"/>
      <c r="V432" s="47"/>
      <c r="W432" s="48" t="e">
        <f t="shared" si="125"/>
        <v>#VALUE!</v>
      </c>
      <c r="X432" s="49"/>
      <c r="Y432" s="44" t="e">
        <f>INDEX(VISITORS[INSECT ORDER], MATCH(X432,VISITORS[NAME USED],0))</f>
        <v>#N/A</v>
      </c>
      <c r="Z432" s="44" t="e">
        <f t="shared" si="126"/>
        <v>#N/A</v>
      </c>
      <c r="AA432" s="50" t="e">
        <f>IF(SUM(#REF!,#REF!,#REF!,#REF!,#REF!,#REF!)=S432,,"")</f>
        <v>#REF!</v>
      </c>
      <c r="AB432" s="51" t="str">
        <f t="shared" si="127"/>
        <v/>
      </c>
      <c r="AC432" s="51"/>
      <c r="AD432" s="51"/>
      <c r="AE432" s="51"/>
      <c r="AF432" s="51"/>
      <c r="AG432" s="51"/>
      <c r="AH432" s="51"/>
      <c r="AI432" s="52"/>
      <c r="AJ432" s="52"/>
      <c r="AK432" s="52"/>
      <c r="AL432" s="53"/>
      <c r="AM432" s="54"/>
      <c r="AN432" s="55" t="str">
        <f>IF(P432=1,0,"")</f>
        <v/>
      </c>
      <c r="AO432" s="56" t="str">
        <f>IF(AN432=1,AB432,"")</f>
        <v/>
      </c>
      <c r="AP432" s="55" t="str">
        <f>IF(P432=1,0,"")</f>
        <v/>
      </c>
      <c r="AQ432" s="56" t="str">
        <f>IF(AP432=1,AB432,"")</f>
        <v/>
      </c>
    </row>
    <row r="433" spans="1:43" s="3" customFormat="1" x14ac:dyDescent="0.25">
      <c r="A433" s="67">
        <f t="shared" si="117"/>
        <v>2022</v>
      </c>
      <c r="B433" s="67" t="str">
        <f t="shared" si="118"/>
        <v>May</v>
      </c>
      <c r="C433" s="68">
        <f t="shared" si="128"/>
        <v>22</v>
      </c>
      <c r="D433" s="69">
        <f t="shared" si="119"/>
        <v>16</v>
      </c>
      <c r="E433" s="70">
        <f t="shared" si="120"/>
        <v>5</v>
      </c>
      <c r="F433" s="74"/>
      <c r="G433" s="77"/>
      <c r="H433" s="63" t="e">
        <f t="shared" si="129"/>
        <v>#VALUE!</v>
      </c>
      <c r="I433" s="64">
        <f t="shared" si="132"/>
        <v>1</v>
      </c>
      <c r="J433" s="71" t="str">
        <f t="shared" si="132"/>
        <v xml:space="preserve">Tolpis </v>
      </c>
      <c r="K433" s="71" t="str">
        <f t="shared" si="132"/>
        <v>umbellata</v>
      </c>
      <c r="L433" s="72">
        <f t="shared" si="132"/>
        <v>1</v>
      </c>
      <c r="M433" s="72">
        <f t="shared" si="132"/>
        <v>0</v>
      </c>
      <c r="N433" s="66">
        <f t="shared" si="132"/>
        <v>0</v>
      </c>
      <c r="O433" s="41"/>
      <c r="P433" s="42" t="str">
        <f t="shared" si="121"/>
        <v/>
      </c>
      <c r="Q433" s="43" t="str">
        <f t="shared" si="122"/>
        <v/>
      </c>
      <c r="R433" s="44" t="e">
        <f t="shared" si="123"/>
        <v>#VALUE!</v>
      </c>
      <c r="S433" s="45" t="e">
        <f t="shared" si="116"/>
        <v>#VALUE!</v>
      </c>
      <c r="T433" s="44" t="str">
        <f t="shared" si="124"/>
        <v/>
      </c>
      <c r="U433" s="46"/>
      <c r="V433" s="47"/>
      <c r="W433" s="48" t="e">
        <f t="shared" si="125"/>
        <v>#VALUE!</v>
      </c>
      <c r="X433" s="49"/>
      <c r="Y433" s="44" t="e">
        <f>INDEX(VISITORS[INSECT ORDER], MATCH(X433,VISITORS[NAME USED],0))</f>
        <v>#N/A</v>
      </c>
      <c r="Z433" s="44" t="e">
        <f t="shared" si="126"/>
        <v>#N/A</v>
      </c>
      <c r="AA433" s="50" t="e">
        <f>IF(SUM(#REF!,#REF!,#REF!,#REF!,#REF!,#REF!)=S433,,"")</f>
        <v>#REF!</v>
      </c>
      <c r="AB433" s="51" t="str">
        <f t="shared" si="127"/>
        <v/>
      </c>
      <c r="AC433" s="51"/>
      <c r="AD433" s="51"/>
      <c r="AE433" s="51"/>
      <c r="AF433" s="51"/>
      <c r="AG433" s="51"/>
      <c r="AH433" s="51"/>
      <c r="AI433" s="52"/>
      <c r="AJ433" s="52"/>
      <c r="AK433" s="52"/>
      <c r="AL433" s="53"/>
      <c r="AM433" s="54"/>
      <c r="AN433" s="55" t="str">
        <f>IF(P433=1,0,"")</f>
        <v/>
      </c>
      <c r="AO433" s="56" t="str">
        <f>IF(AN433=1,AB433,"")</f>
        <v/>
      </c>
      <c r="AP433" s="55" t="str">
        <f>IF(P433=1,0,"")</f>
        <v/>
      </c>
      <c r="AQ433" s="56" t="str">
        <f>IF(AP433=1,AB433,"")</f>
        <v/>
      </c>
    </row>
    <row r="434" spans="1:43" s="3" customFormat="1" x14ac:dyDescent="0.25">
      <c r="A434" s="67">
        <f t="shared" si="117"/>
        <v>2022</v>
      </c>
      <c r="B434" s="67" t="str">
        <f t="shared" si="118"/>
        <v>May</v>
      </c>
      <c r="C434" s="68">
        <f t="shared" si="128"/>
        <v>22</v>
      </c>
      <c r="D434" s="69">
        <f t="shared" si="119"/>
        <v>16</v>
      </c>
      <c r="E434" s="70">
        <f t="shared" si="120"/>
        <v>6</v>
      </c>
      <c r="F434" s="74"/>
      <c r="G434" s="77"/>
      <c r="H434" s="63" t="e">
        <f t="shared" si="129"/>
        <v>#VALUE!</v>
      </c>
      <c r="I434" s="64">
        <f t="shared" si="132"/>
        <v>1</v>
      </c>
      <c r="J434" s="71" t="str">
        <f t="shared" si="132"/>
        <v xml:space="preserve">Tolpis </v>
      </c>
      <c r="K434" s="71" t="str">
        <f t="shared" si="132"/>
        <v>umbellata</v>
      </c>
      <c r="L434" s="72">
        <f t="shared" si="132"/>
        <v>1</v>
      </c>
      <c r="M434" s="72">
        <f t="shared" si="132"/>
        <v>0</v>
      </c>
      <c r="N434" s="66">
        <f t="shared" si="132"/>
        <v>0</v>
      </c>
      <c r="O434" s="41"/>
      <c r="P434" s="42" t="str">
        <f t="shared" si="121"/>
        <v/>
      </c>
      <c r="Q434" s="43" t="str">
        <f t="shared" si="122"/>
        <v/>
      </c>
      <c r="R434" s="44" t="e">
        <f t="shared" si="123"/>
        <v>#VALUE!</v>
      </c>
      <c r="S434" s="45" t="e">
        <f t="shared" si="116"/>
        <v>#VALUE!</v>
      </c>
      <c r="T434" s="44" t="str">
        <f t="shared" si="124"/>
        <v/>
      </c>
      <c r="U434" s="46"/>
      <c r="V434" s="47"/>
      <c r="W434" s="48" t="e">
        <f t="shared" si="125"/>
        <v>#VALUE!</v>
      </c>
      <c r="X434" s="49"/>
      <c r="Y434" s="44" t="e">
        <f>INDEX(VISITORS[INSECT ORDER], MATCH(X434,VISITORS[NAME USED],0))</f>
        <v>#N/A</v>
      </c>
      <c r="Z434" s="44" t="e">
        <f t="shared" si="126"/>
        <v>#N/A</v>
      </c>
      <c r="AA434" s="50" t="e">
        <f>IF(SUM(#REF!,#REF!,#REF!,#REF!,#REF!,#REF!)=S434,,"")</f>
        <v>#REF!</v>
      </c>
      <c r="AB434" s="51" t="str">
        <f t="shared" si="127"/>
        <v/>
      </c>
      <c r="AC434" s="51"/>
      <c r="AD434" s="51"/>
      <c r="AE434" s="51"/>
      <c r="AF434" s="51"/>
      <c r="AG434" s="51"/>
      <c r="AH434" s="51"/>
      <c r="AI434" s="52"/>
      <c r="AJ434" s="52"/>
      <c r="AK434" s="52"/>
      <c r="AL434" s="53"/>
      <c r="AM434" s="54"/>
      <c r="AN434" s="55" t="str">
        <f>IF(P434=1,0,"")</f>
        <v/>
      </c>
      <c r="AO434" s="56" t="str">
        <f>IF(AN434=1,AB434,"")</f>
        <v/>
      </c>
      <c r="AP434" s="55" t="str">
        <f>IF(P434=1,0,"")</f>
        <v/>
      </c>
      <c r="AQ434" s="56" t="str">
        <f>IF(AP434=1,AB434,"")</f>
        <v/>
      </c>
    </row>
    <row r="435" spans="1:43" s="3" customFormat="1" x14ac:dyDescent="0.25">
      <c r="A435" s="67">
        <f t="shared" si="117"/>
        <v>2022</v>
      </c>
      <c r="B435" s="67" t="str">
        <f t="shared" si="118"/>
        <v>May</v>
      </c>
      <c r="C435" s="68">
        <f t="shared" si="128"/>
        <v>22</v>
      </c>
      <c r="D435" s="69">
        <f t="shared" si="119"/>
        <v>16</v>
      </c>
      <c r="E435" s="70">
        <f t="shared" si="120"/>
        <v>7</v>
      </c>
      <c r="F435" s="74"/>
      <c r="G435" s="77"/>
      <c r="H435" s="63" t="e">
        <f t="shared" si="129"/>
        <v>#VALUE!</v>
      </c>
      <c r="I435" s="64">
        <f t="shared" si="132"/>
        <v>1</v>
      </c>
      <c r="J435" s="71" t="str">
        <f t="shared" si="132"/>
        <v xml:space="preserve">Tolpis </v>
      </c>
      <c r="K435" s="71" t="str">
        <f t="shared" si="132"/>
        <v>umbellata</v>
      </c>
      <c r="L435" s="72">
        <f t="shared" si="132"/>
        <v>1</v>
      </c>
      <c r="M435" s="72">
        <f t="shared" si="132"/>
        <v>0</v>
      </c>
      <c r="N435" s="66">
        <f t="shared" si="132"/>
        <v>0</v>
      </c>
      <c r="O435" s="41"/>
      <c r="P435" s="42" t="str">
        <f t="shared" si="121"/>
        <v/>
      </c>
      <c r="Q435" s="43" t="str">
        <f t="shared" si="122"/>
        <v/>
      </c>
      <c r="R435" s="44" t="e">
        <f t="shared" si="123"/>
        <v>#VALUE!</v>
      </c>
      <c r="S435" s="45" t="e">
        <f t="shared" si="116"/>
        <v>#VALUE!</v>
      </c>
      <c r="T435" s="44" t="str">
        <f t="shared" si="124"/>
        <v/>
      </c>
      <c r="U435" s="46"/>
      <c r="V435" s="47"/>
      <c r="W435" s="48" t="e">
        <f t="shared" si="125"/>
        <v>#VALUE!</v>
      </c>
      <c r="X435" s="49"/>
      <c r="Y435" s="44" t="e">
        <f>INDEX(VISITORS[INSECT ORDER], MATCH(X435,VISITORS[NAME USED],0))</f>
        <v>#N/A</v>
      </c>
      <c r="Z435" s="44" t="e">
        <f t="shared" si="126"/>
        <v>#N/A</v>
      </c>
      <c r="AA435" s="50" t="e">
        <f>IF(SUM(#REF!,#REF!,#REF!,#REF!,#REF!,#REF!)=S435,,"")</f>
        <v>#REF!</v>
      </c>
      <c r="AB435" s="51" t="str">
        <f t="shared" si="127"/>
        <v/>
      </c>
      <c r="AC435" s="51"/>
      <c r="AD435" s="51"/>
      <c r="AE435" s="51"/>
      <c r="AF435" s="51"/>
      <c r="AG435" s="51"/>
      <c r="AH435" s="51"/>
      <c r="AI435" s="52"/>
      <c r="AJ435" s="52"/>
      <c r="AK435" s="52"/>
      <c r="AL435" s="53"/>
      <c r="AM435" s="54"/>
      <c r="AN435" s="55" t="str">
        <f>IF(P435=1,0,"")</f>
        <v/>
      </c>
      <c r="AO435" s="56" t="str">
        <f>IF(AN435=1,AB435,"")</f>
        <v/>
      </c>
      <c r="AP435" s="55" t="str">
        <f>IF(P435=1,0,"")</f>
        <v/>
      </c>
      <c r="AQ435" s="56" t="str">
        <f>IF(AP435=1,AB435,"")</f>
        <v/>
      </c>
    </row>
    <row r="436" spans="1:43" s="3" customFormat="1" x14ac:dyDescent="0.25">
      <c r="A436" s="67">
        <f t="shared" si="117"/>
        <v>2022</v>
      </c>
      <c r="B436" s="67" t="str">
        <f t="shared" si="118"/>
        <v>May</v>
      </c>
      <c r="C436" s="68">
        <f t="shared" si="128"/>
        <v>22</v>
      </c>
      <c r="D436" s="69">
        <f t="shared" si="119"/>
        <v>16</v>
      </c>
      <c r="E436" s="70">
        <f t="shared" si="120"/>
        <v>8</v>
      </c>
      <c r="F436" s="74"/>
      <c r="G436" s="77"/>
      <c r="H436" s="63" t="e">
        <f t="shared" si="129"/>
        <v>#VALUE!</v>
      </c>
      <c r="I436" s="64">
        <f t="shared" si="132"/>
        <v>1</v>
      </c>
      <c r="J436" s="71" t="str">
        <f t="shared" si="132"/>
        <v xml:space="preserve">Tolpis </v>
      </c>
      <c r="K436" s="71" t="str">
        <f t="shared" si="132"/>
        <v>umbellata</v>
      </c>
      <c r="L436" s="72">
        <f t="shared" si="132"/>
        <v>1</v>
      </c>
      <c r="M436" s="72">
        <f t="shared" si="132"/>
        <v>0</v>
      </c>
      <c r="N436" s="66">
        <f t="shared" si="132"/>
        <v>0</v>
      </c>
      <c r="O436" s="41"/>
      <c r="P436" s="42" t="str">
        <f t="shared" si="121"/>
        <v/>
      </c>
      <c r="Q436" s="43" t="str">
        <f t="shared" si="122"/>
        <v/>
      </c>
      <c r="R436" s="44" t="e">
        <f t="shared" si="123"/>
        <v>#VALUE!</v>
      </c>
      <c r="S436" s="45" t="e">
        <f t="shared" si="116"/>
        <v>#VALUE!</v>
      </c>
      <c r="T436" s="44" t="str">
        <f t="shared" si="124"/>
        <v/>
      </c>
      <c r="U436" s="46"/>
      <c r="V436" s="47"/>
      <c r="W436" s="48" t="e">
        <f t="shared" si="125"/>
        <v>#VALUE!</v>
      </c>
      <c r="X436" s="49"/>
      <c r="Y436" s="44" t="e">
        <f>INDEX(VISITORS[INSECT ORDER], MATCH(X436,VISITORS[NAME USED],0))</f>
        <v>#N/A</v>
      </c>
      <c r="Z436" s="44" t="e">
        <f t="shared" si="126"/>
        <v>#N/A</v>
      </c>
      <c r="AA436" s="50" t="e">
        <f>IF(SUM(#REF!,#REF!,#REF!,#REF!,#REF!,#REF!)=S436,,"")</f>
        <v>#REF!</v>
      </c>
      <c r="AB436" s="51" t="str">
        <f t="shared" si="127"/>
        <v/>
      </c>
      <c r="AC436" s="51"/>
      <c r="AD436" s="51"/>
      <c r="AE436" s="51"/>
      <c r="AF436" s="51"/>
      <c r="AG436" s="51"/>
      <c r="AH436" s="51"/>
      <c r="AI436" s="52"/>
      <c r="AJ436" s="52"/>
      <c r="AK436" s="52"/>
      <c r="AL436" s="53"/>
      <c r="AM436" s="54"/>
      <c r="AN436" s="55" t="str">
        <f>IF(P436=1,0,"")</f>
        <v/>
      </c>
      <c r="AO436" s="56" t="str">
        <f>IF(AN436=1,AB436,"")</f>
        <v/>
      </c>
      <c r="AP436" s="55" t="str">
        <f>IF(P436=1,0,"")</f>
        <v/>
      </c>
      <c r="AQ436" s="56" t="str">
        <f>IF(AP436=1,AB436,"")</f>
        <v/>
      </c>
    </row>
    <row r="437" spans="1:43" s="3" customFormat="1" x14ac:dyDescent="0.25">
      <c r="A437" s="67">
        <f t="shared" si="117"/>
        <v>2022</v>
      </c>
      <c r="B437" s="67" t="str">
        <f t="shared" si="118"/>
        <v>May</v>
      </c>
      <c r="C437" s="68">
        <f t="shared" si="128"/>
        <v>22</v>
      </c>
      <c r="D437" s="69">
        <f t="shared" si="119"/>
        <v>16</v>
      </c>
      <c r="E437" s="70">
        <f t="shared" si="120"/>
        <v>9</v>
      </c>
      <c r="F437" s="74"/>
      <c r="G437" s="77"/>
      <c r="H437" s="63" t="e">
        <f t="shared" si="129"/>
        <v>#VALUE!</v>
      </c>
      <c r="I437" s="64">
        <f t="shared" ref="I437:N452" si="133">I436</f>
        <v>1</v>
      </c>
      <c r="J437" s="71" t="str">
        <f t="shared" si="133"/>
        <v xml:space="preserve">Tolpis </v>
      </c>
      <c r="K437" s="71" t="str">
        <f t="shared" si="133"/>
        <v>umbellata</v>
      </c>
      <c r="L437" s="72">
        <f t="shared" si="133"/>
        <v>1</v>
      </c>
      <c r="M437" s="72">
        <f t="shared" si="133"/>
        <v>0</v>
      </c>
      <c r="N437" s="66">
        <f t="shared" si="133"/>
        <v>0</v>
      </c>
      <c r="O437" s="41"/>
      <c r="P437" s="42" t="str">
        <f t="shared" si="121"/>
        <v/>
      </c>
      <c r="Q437" s="43" t="str">
        <f t="shared" si="122"/>
        <v/>
      </c>
      <c r="R437" s="44" t="e">
        <f t="shared" si="123"/>
        <v>#VALUE!</v>
      </c>
      <c r="S437" s="45" t="e">
        <f t="shared" si="116"/>
        <v>#VALUE!</v>
      </c>
      <c r="T437" s="44" t="str">
        <f t="shared" si="124"/>
        <v/>
      </c>
      <c r="U437" s="46"/>
      <c r="V437" s="47"/>
      <c r="W437" s="48" t="e">
        <f t="shared" si="125"/>
        <v>#VALUE!</v>
      </c>
      <c r="X437" s="49"/>
      <c r="Y437" s="44" t="e">
        <f>INDEX(VISITORS[INSECT ORDER], MATCH(X437,VISITORS[NAME USED],0))</f>
        <v>#N/A</v>
      </c>
      <c r="Z437" s="44" t="e">
        <f t="shared" si="126"/>
        <v>#N/A</v>
      </c>
      <c r="AA437" s="50" t="e">
        <f>IF(SUM(#REF!,#REF!,#REF!,#REF!,#REF!,#REF!)=S437,,"")</f>
        <v>#REF!</v>
      </c>
      <c r="AB437" s="51" t="str">
        <f t="shared" si="127"/>
        <v/>
      </c>
      <c r="AC437" s="51"/>
      <c r="AD437" s="51"/>
      <c r="AE437" s="51"/>
      <c r="AF437" s="51"/>
      <c r="AG437" s="51"/>
      <c r="AH437" s="51"/>
      <c r="AI437" s="52"/>
      <c r="AJ437" s="52"/>
      <c r="AK437" s="52"/>
      <c r="AL437" s="53"/>
      <c r="AM437" s="54"/>
      <c r="AN437" s="55" t="str">
        <f>IF(P437=1,0,"")</f>
        <v/>
      </c>
      <c r="AO437" s="56" t="str">
        <f>IF(AN437=1,AB437,"")</f>
        <v/>
      </c>
      <c r="AP437" s="55" t="str">
        <f>IF(P437=1,0,"")</f>
        <v/>
      </c>
      <c r="AQ437" s="56" t="str">
        <f>IF(AP437=1,AB437,"")</f>
        <v/>
      </c>
    </row>
    <row r="438" spans="1:43" s="3" customFormat="1" x14ac:dyDescent="0.25">
      <c r="A438" s="67">
        <f t="shared" si="117"/>
        <v>2022</v>
      </c>
      <c r="B438" s="67" t="str">
        <f t="shared" si="118"/>
        <v>May</v>
      </c>
      <c r="C438" s="68">
        <f t="shared" si="128"/>
        <v>22</v>
      </c>
      <c r="D438" s="69">
        <f t="shared" si="119"/>
        <v>16</v>
      </c>
      <c r="E438" s="70">
        <f t="shared" si="120"/>
        <v>10</v>
      </c>
      <c r="F438" s="74"/>
      <c r="G438" s="77"/>
      <c r="H438" s="63" t="e">
        <f t="shared" si="129"/>
        <v>#VALUE!</v>
      </c>
      <c r="I438" s="64">
        <f t="shared" si="133"/>
        <v>1</v>
      </c>
      <c r="J438" s="71" t="str">
        <f t="shared" si="133"/>
        <v xml:space="preserve">Tolpis </v>
      </c>
      <c r="K438" s="71" t="str">
        <f t="shared" si="133"/>
        <v>umbellata</v>
      </c>
      <c r="L438" s="72">
        <f t="shared" si="133"/>
        <v>1</v>
      </c>
      <c r="M438" s="72">
        <f t="shared" si="133"/>
        <v>0</v>
      </c>
      <c r="N438" s="66">
        <f t="shared" si="133"/>
        <v>0</v>
      </c>
      <c r="O438" s="41"/>
      <c r="P438" s="42" t="str">
        <f t="shared" si="121"/>
        <v/>
      </c>
      <c r="Q438" s="43" t="str">
        <f t="shared" si="122"/>
        <v/>
      </c>
      <c r="R438" s="44" t="e">
        <f t="shared" si="123"/>
        <v>#VALUE!</v>
      </c>
      <c r="S438" s="45" t="e">
        <f t="shared" si="116"/>
        <v>#VALUE!</v>
      </c>
      <c r="T438" s="44" t="str">
        <f t="shared" si="124"/>
        <v/>
      </c>
      <c r="U438" s="46"/>
      <c r="V438" s="47"/>
      <c r="W438" s="48" t="e">
        <f t="shared" si="125"/>
        <v>#VALUE!</v>
      </c>
      <c r="X438" s="49"/>
      <c r="Y438" s="44" t="e">
        <f>INDEX(VISITORS[INSECT ORDER], MATCH(X438,VISITORS[NAME USED],0))</f>
        <v>#N/A</v>
      </c>
      <c r="Z438" s="44" t="e">
        <f t="shared" si="126"/>
        <v>#N/A</v>
      </c>
      <c r="AA438" s="50" t="e">
        <f>IF(SUM(#REF!,#REF!,#REF!,#REF!,#REF!,#REF!)=S438,,"")</f>
        <v>#REF!</v>
      </c>
      <c r="AB438" s="51" t="str">
        <f t="shared" si="127"/>
        <v/>
      </c>
      <c r="AC438" s="51"/>
      <c r="AD438" s="51"/>
      <c r="AE438" s="51"/>
      <c r="AF438" s="51"/>
      <c r="AG438" s="51"/>
      <c r="AH438" s="51"/>
      <c r="AI438" s="52"/>
      <c r="AJ438" s="52"/>
      <c r="AK438" s="52"/>
      <c r="AL438" s="53"/>
      <c r="AM438" s="54"/>
      <c r="AN438" s="55" t="str">
        <f>IF(P438=1,0,"")</f>
        <v/>
      </c>
      <c r="AO438" s="56" t="str">
        <f>IF(AN438=1,AB438,"")</f>
        <v/>
      </c>
      <c r="AP438" s="55" t="str">
        <f>IF(P438=1,0,"")</f>
        <v/>
      </c>
      <c r="AQ438" s="56" t="str">
        <f>IF(AP438=1,AB438,"")</f>
        <v/>
      </c>
    </row>
    <row r="439" spans="1:43" s="3" customFormat="1" x14ac:dyDescent="0.25">
      <c r="A439" s="67">
        <f t="shared" si="117"/>
        <v>2022</v>
      </c>
      <c r="B439" s="67" t="str">
        <f t="shared" si="118"/>
        <v>May</v>
      </c>
      <c r="C439" s="68">
        <f t="shared" si="128"/>
        <v>22</v>
      </c>
      <c r="D439" s="69">
        <f t="shared" si="119"/>
        <v>16</v>
      </c>
      <c r="E439" s="70">
        <f t="shared" si="120"/>
        <v>11</v>
      </c>
      <c r="F439" s="74"/>
      <c r="G439" s="77"/>
      <c r="H439" s="63" t="e">
        <f t="shared" si="129"/>
        <v>#VALUE!</v>
      </c>
      <c r="I439" s="64">
        <f t="shared" si="133"/>
        <v>1</v>
      </c>
      <c r="J439" s="71" t="str">
        <f t="shared" si="133"/>
        <v xml:space="preserve">Tolpis </v>
      </c>
      <c r="K439" s="71" t="str">
        <f t="shared" si="133"/>
        <v>umbellata</v>
      </c>
      <c r="L439" s="72">
        <f t="shared" si="133"/>
        <v>1</v>
      </c>
      <c r="M439" s="72">
        <f t="shared" si="133"/>
        <v>0</v>
      </c>
      <c r="N439" s="66">
        <f t="shared" si="133"/>
        <v>0</v>
      </c>
      <c r="O439" s="41"/>
      <c r="P439" s="42" t="str">
        <f t="shared" si="121"/>
        <v/>
      </c>
      <c r="Q439" s="43" t="str">
        <f t="shared" si="122"/>
        <v/>
      </c>
      <c r="R439" s="44" t="e">
        <f t="shared" si="123"/>
        <v>#VALUE!</v>
      </c>
      <c r="S439" s="45" t="e">
        <f t="shared" si="116"/>
        <v>#VALUE!</v>
      </c>
      <c r="T439" s="44" t="str">
        <f t="shared" si="124"/>
        <v/>
      </c>
      <c r="U439" s="46"/>
      <c r="V439" s="47"/>
      <c r="W439" s="48" t="e">
        <f t="shared" si="125"/>
        <v>#VALUE!</v>
      </c>
      <c r="X439" s="49"/>
      <c r="Y439" s="44" t="e">
        <f>INDEX(VISITORS[INSECT ORDER], MATCH(X439,VISITORS[NAME USED],0))</f>
        <v>#N/A</v>
      </c>
      <c r="Z439" s="44" t="e">
        <f t="shared" si="126"/>
        <v>#N/A</v>
      </c>
      <c r="AA439" s="50" t="e">
        <f>IF(SUM(#REF!,#REF!,#REF!,#REF!,#REF!,#REF!)=S439,,"")</f>
        <v>#REF!</v>
      </c>
      <c r="AB439" s="51" t="str">
        <f t="shared" si="127"/>
        <v/>
      </c>
      <c r="AC439" s="51"/>
      <c r="AD439" s="51"/>
      <c r="AE439" s="51"/>
      <c r="AF439" s="51"/>
      <c r="AG439" s="51"/>
      <c r="AH439" s="51"/>
      <c r="AI439" s="52"/>
      <c r="AJ439" s="52"/>
      <c r="AK439" s="52"/>
      <c r="AL439" s="53"/>
      <c r="AM439" s="54"/>
      <c r="AN439" s="55" t="str">
        <f>IF(P439=1,0,"")</f>
        <v/>
      </c>
      <c r="AO439" s="56" t="str">
        <f>IF(AN439=1,AB439,"")</f>
        <v/>
      </c>
      <c r="AP439" s="55" t="str">
        <f>IF(P439=1,0,"")</f>
        <v/>
      </c>
      <c r="AQ439" s="56" t="str">
        <f>IF(AP439=1,AB439,"")</f>
        <v/>
      </c>
    </row>
    <row r="440" spans="1:43" s="3" customFormat="1" x14ac:dyDescent="0.25">
      <c r="A440" s="67">
        <f t="shared" si="117"/>
        <v>2022</v>
      </c>
      <c r="B440" s="67" t="str">
        <f t="shared" si="118"/>
        <v>May</v>
      </c>
      <c r="C440" s="68">
        <f t="shared" si="128"/>
        <v>22</v>
      </c>
      <c r="D440" s="69">
        <f t="shared" si="119"/>
        <v>16</v>
      </c>
      <c r="E440" s="70">
        <f t="shared" si="120"/>
        <v>12</v>
      </c>
      <c r="F440" s="74"/>
      <c r="G440" s="77"/>
      <c r="H440" s="63" t="e">
        <f t="shared" si="129"/>
        <v>#VALUE!</v>
      </c>
      <c r="I440" s="64">
        <f t="shared" si="133"/>
        <v>1</v>
      </c>
      <c r="J440" s="71" t="str">
        <f t="shared" si="133"/>
        <v xml:space="preserve">Tolpis </v>
      </c>
      <c r="K440" s="71" t="str">
        <f t="shared" si="133"/>
        <v>umbellata</v>
      </c>
      <c r="L440" s="72">
        <f t="shared" si="133"/>
        <v>1</v>
      </c>
      <c r="M440" s="72">
        <f t="shared" si="133"/>
        <v>0</v>
      </c>
      <c r="N440" s="66">
        <f t="shared" si="133"/>
        <v>0</v>
      </c>
      <c r="O440" s="41"/>
      <c r="P440" s="42" t="str">
        <f t="shared" si="121"/>
        <v/>
      </c>
      <c r="Q440" s="43" t="str">
        <f t="shared" si="122"/>
        <v/>
      </c>
      <c r="R440" s="44" t="e">
        <f t="shared" si="123"/>
        <v>#VALUE!</v>
      </c>
      <c r="S440" s="45" t="e">
        <f t="shared" si="116"/>
        <v>#VALUE!</v>
      </c>
      <c r="T440" s="44" t="str">
        <f t="shared" si="124"/>
        <v/>
      </c>
      <c r="U440" s="46"/>
      <c r="V440" s="47"/>
      <c r="W440" s="48" t="e">
        <f t="shared" si="125"/>
        <v>#VALUE!</v>
      </c>
      <c r="X440" s="49"/>
      <c r="Y440" s="44" t="e">
        <f>INDEX(VISITORS[INSECT ORDER], MATCH(X440,VISITORS[NAME USED],0))</f>
        <v>#N/A</v>
      </c>
      <c r="Z440" s="44" t="e">
        <f t="shared" si="126"/>
        <v>#N/A</v>
      </c>
      <c r="AA440" s="50" t="e">
        <f>IF(SUM(#REF!,#REF!,#REF!,#REF!,#REF!,#REF!)=S440,,"")</f>
        <v>#REF!</v>
      </c>
      <c r="AB440" s="51" t="str">
        <f t="shared" si="127"/>
        <v/>
      </c>
      <c r="AC440" s="51"/>
      <c r="AD440" s="51"/>
      <c r="AE440" s="51"/>
      <c r="AF440" s="51"/>
      <c r="AG440" s="51"/>
      <c r="AH440" s="51"/>
      <c r="AI440" s="52"/>
      <c r="AJ440" s="52"/>
      <c r="AK440" s="52"/>
      <c r="AL440" s="53"/>
      <c r="AM440" s="54"/>
      <c r="AN440" s="55" t="str">
        <f>IF(P440=1,0,"")</f>
        <v/>
      </c>
      <c r="AO440" s="56" t="str">
        <f>IF(AN440=1,AB440,"")</f>
        <v/>
      </c>
      <c r="AP440" s="55" t="str">
        <f>IF(P440=1,0,"")</f>
        <v/>
      </c>
      <c r="AQ440" s="56" t="str">
        <f>IF(AP440=1,AB440,"")</f>
        <v/>
      </c>
    </row>
    <row r="441" spans="1:43" s="3" customFormat="1" x14ac:dyDescent="0.25">
      <c r="A441" s="67">
        <f t="shared" si="117"/>
        <v>2022</v>
      </c>
      <c r="B441" s="67" t="str">
        <f t="shared" si="118"/>
        <v>May</v>
      </c>
      <c r="C441" s="68">
        <f t="shared" si="128"/>
        <v>22</v>
      </c>
      <c r="D441" s="69">
        <f t="shared" si="119"/>
        <v>16</v>
      </c>
      <c r="E441" s="70">
        <f t="shared" si="120"/>
        <v>13</v>
      </c>
      <c r="F441" s="74"/>
      <c r="G441" s="77"/>
      <c r="H441" s="63" t="e">
        <f t="shared" si="129"/>
        <v>#VALUE!</v>
      </c>
      <c r="I441" s="64">
        <f t="shared" si="133"/>
        <v>1</v>
      </c>
      <c r="J441" s="71" t="str">
        <f t="shared" si="133"/>
        <v xml:space="preserve">Tolpis </v>
      </c>
      <c r="K441" s="71" t="str">
        <f t="shared" si="133"/>
        <v>umbellata</v>
      </c>
      <c r="L441" s="72">
        <f t="shared" si="133"/>
        <v>1</v>
      </c>
      <c r="M441" s="72">
        <f t="shared" si="133"/>
        <v>0</v>
      </c>
      <c r="N441" s="66">
        <f t="shared" si="133"/>
        <v>0</v>
      </c>
      <c r="O441" s="41"/>
      <c r="P441" s="42" t="str">
        <f t="shared" si="121"/>
        <v/>
      </c>
      <c r="Q441" s="43" t="str">
        <f t="shared" si="122"/>
        <v/>
      </c>
      <c r="R441" s="44" t="e">
        <f t="shared" si="123"/>
        <v>#VALUE!</v>
      </c>
      <c r="S441" s="45" t="e">
        <f t="shared" si="116"/>
        <v>#VALUE!</v>
      </c>
      <c r="T441" s="44" t="str">
        <f t="shared" si="124"/>
        <v/>
      </c>
      <c r="U441" s="46"/>
      <c r="V441" s="47"/>
      <c r="W441" s="48" t="e">
        <f t="shared" si="125"/>
        <v>#VALUE!</v>
      </c>
      <c r="X441" s="49"/>
      <c r="Y441" s="44" t="e">
        <f>INDEX(VISITORS[INSECT ORDER], MATCH(X441,VISITORS[NAME USED],0))</f>
        <v>#N/A</v>
      </c>
      <c r="Z441" s="44" t="e">
        <f t="shared" si="126"/>
        <v>#N/A</v>
      </c>
      <c r="AA441" s="50" t="e">
        <f>IF(SUM(#REF!,#REF!,#REF!,#REF!,#REF!,#REF!)=S441,,"")</f>
        <v>#REF!</v>
      </c>
      <c r="AB441" s="51" t="str">
        <f t="shared" si="127"/>
        <v/>
      </c>
      <c r="AC441" s="51"/>
      <c r="AD441" s="51"/>
      <c r="AE441" s="51"/>
      <c r="AF441" s="51"/>
      <c r="AG441" s="51"/>
      <c r="AH441" s="51"/>
      <c r="AI441" s="52"/>
      <c r="AJ441" s="52"/>
      <c r="AK441" s="52"/>
      <c r="AL441" s="53"/>
      <c r="AM441" s="54"/>
      <c r="AN441" s="55" t="str">
        <f>IF(P441=1,0,"")</f>
        <v/>
      </c>
      <c r="AO441" s="56" t="str">
        <f>IF(AN441=1,AB441,"")</f>
        <v/>
      </c>
      <c r="AP441" s="55" t="str">
        <f>IF(P441=1,0,"")</f>
        <v/>
      </c>
      <c r="AQ441" s="56" t="str">
        <f>IF(AP441=1,AB441,"")</f>
        <v/>
      </c>
    </row>
    <row r="442" spans="1:43" s="3" customFormat="1" x14ac:dyDescent="0.25">
      <c r="A442" s="67">
        <f t="shared" si="117"/>
        <v>2022</v>
      </c>
      <c r="B442" s="67" t="str">
        <f t="shared" si="118"/>
        <v>May</v>
      </c>
      <c r="C442" s="68">
        <f t="shared" si="128"/>
        <v>22</v>
      </c>
      <c r="D442" s="69">
        <f t="shared" si="119"/>
        <v>16</v>
      </c>
      <c r="E442" s="70">
        <f t="shared" si="120"/>
        <v>14</v>
      </c>
      <c r="F442" s="74"/>
      <c r="G442" s="77"/>
      <c r="H442" s="63" t="e">
        <f t="shared" si="129"/>
        <v>#VALUE!</v>
      </c>
      <c r="I442" s="64">
        <f t="shared" si="133"/>
        <v>1</v>
      </c>
      <c r="J442" s="71" t="str">
        <f t="shared" si="133"/>
        <v xml:space="preserve">Tolpis </v>
      </c>
      <c r="K442" s="71" t="str">
        <f t="shared" si="133"/>
        <v>umbellata</v>
      </c>
      <c r="L442" s="72">
        <f t="shared" si="133"/>
        <v>1</v>
      </c>
      <c r="M442" s="72">
        <f t="shared" si="133"/>
        <v>0</v>
      </c>
      <c r="N442" s="66">
        <f t="shared" si="133"/>
        <v>0</v>
      </c>
      <c r="O442" s="41"/>
      <c r="P442" s="42" t="str">
        <f t="shared" si="121"/>
        <v/>
      </c>
      <c r="Q442" s="43" t="str">
        <f t="shared" si="122"/>
        <v/>
      </c>
      <c r="R442" s="44" t="e">
        <f t="shared" si="123"/>
        <v>#VALUE!</v>
      </c>
      <c r="S442" s="45" t="e">
        <f t="shared" si="116"/>
        <v>#VALUE!</v>
      </c>
      <c r="T442" s="44" t="str">
        <f t="shared" si="124"/>
        <v/>
      </c>
      <c r="U442" s="46"/>
      <c r="V442" s="47"/>
      <c r="W442" s="48" t="e">
        <f t="shared" si="125"/>
        <v>#VALUE!</v>
      </c>
      <c r="X442" s="49"/>
      <c r="Y442" s="44" t="e">
        <f>INDEX(VISITORS[INSECT ORDER], MATCH(X442,VISITORS[NAME USED],0))</f>
        <v>#N/A</v>
      </c>
      <c r="Z442" s="44" t="e">
        <f t="shared" si="126"/>
        <v>#N/A</v>
      </c>
      <c r="AA442" s="50" t="e">
        <f>IF(SUM(#REF!,#REF!,#REF!,#REF!,#REF!,#REF!)=S442,,"")</f>
        <v>#REF!</v>
      </c>
      <c r="AB442" s="51" t="str">
        <f t="shared" si="127"/>
        <v/>
      </c>
      <c r="AC442" s="51"/>
      <c r="AD442" s="51"/>
      <c r="AE442" s="51"/>
      <c r="AF442" s="51"/>
      <c r="AG442" s="51"/>
      <c r="AH442" s="51"/>
      <c r="AI442" s="52"/>
      <c r="AJ442" s="52"/>
      <c r="AK442" s="52"/>
      <c r="AL442" s="53"/>
      <c r="AM442" s="54"/>
      <c r="AN442" s="55" t="str">
        <f>IF(P442=1,0,"")</f>
        <v/>
      </c>
      <c r="AO442" s="56" t="str">
        <f>IF(AN442=1,AB442,"")</f>
        <v/>
      </c>
      <c r="AP442" s="55" t="str">
        <f>IF(P442=1,0,"")</f>
        <v/>
      </c>
      <c r="AQ442" s="56" t="str">
        <f>IF(AP442=1,AB442,"")</f>
        <v/>
      </c>
    </row>
    <row r="443" spans="1:43" s="3" customFormat="1" x14ac:dyDescent="0.25">
      <c r="A443" s="67">
        <f t="shared" si="117"/>
        <v>2022</v>
      </c>
      <c r="B443" s="67" t="str">
        <f t="shared" si="118"/>
        <v>May</v>
      </c>
      <c r="C443" s="68">
        <f t="shared" si="128"/>
        <v>22</v>
      </c>
      <c r="D443" s="69">
        <f t="shared" si="119"/>
        <v>16</v>
      </c>
      <c r="E443" s="70">
        <f t="shared" si="120"/>
        <v>15</v>
      </c>
      <c r="F443" s="74"/>
      <c r="G443" s="77"/>
      <c r="H443" s="63" t="e">
        <f t="shared" si="129"/>
        <v>#VALUE!</v>
      </c>
      <c r="I443" s="64">
        <f t="shared" si="133"/>
        <v>1</v>
      </c>
      <c r="J443" s="71" t="str">
        <f t="shared" si="133"/>
        <v xml:space="preserve">Tolpis </v>
      </c>
      <c r="K443" s="71" t="str">
        <f t="shared" si="133"/>
        <v>umbellata</v>
      </c>
      <c r="L443" s="72">
        <f t="shared" si="133"/>
        <v>1</v>
      </c>
      <c r="M443" s="72">
        <f t="shared" si="133"/>
        <v>0</v>
      </c>
      <c r="N443" s="66">
        <f t="shared" si="133"/>
        <v>0</v>
      </c>
      <c r="O443" s="41"/>
      <c r="P443" s="42" t="str">
        <f t="shared" si="121"/>
        <v/>
      </c>
      <c r="Q443" s="43" t="str">
        <f t="shared" si="122"/>
        <v/>
      </c>
      <c r="R443" s="44" t="e">
        <f t="shared" si="123"/>
        <v>#VALUE!</v>
      </c>
      <c r="S443" s="45" t="e">
        <f t="shared" si="116"/>
        <v>#VALUE!</v>
      </c>
      <c r="T443" s="44" t="str">
        <f t="shared" si="124"/>
        <v/>
      </c>
      <c r="U443" s="46"/>
      <c r="V443" s="47"/>
      <c r="W443" s="48" t="e">
        <f t="shared" si="125"/>
        <v>#VALUE!</v>
      </c>
      <c r="X443" s="49"/>
      <c r="Y443" s="44" t="e">
        <f>INDEX(VISITORS[INSECT ORDER], MATCH(X443,VISITORS[NAME USED],0))</f>
        <v>#N/A</v>
      </c>
      <c r="Z443" s="44" t="e">
        <f t="shared" si="126"/>
        <v>#N/A</v>
      </c>
      <c r="AA443" s="50" t="e">
        <f>IF(SUM(#REF!,#REF!,#REF!,#REF!,#REF!,#REF!)=S443,,"")</f>
        <v>#REF!</v>
      </c>
      <c r="AB443" s="51" t="str">
        <f t="shared" si="127"/>
        <v/>
      </c>
      <c r="AC443" s="51"/>
      <c r="AD443" s="51"/>
      <c r="AE443" s="51"/>
      <c r="AF443" s="51"/>
      <c r="AG443" s="51"/>
      <c r="AH443" s="51"/>
      <c r="AI443" s="52"/>
      <c r="AJ443" s="52"/>
      <c r="AK443" s="52"/>
      <c r="AL443" s="53"/>
      <c r="AM443" s="54"/>
      <c r="AN443" s="55" t="str">
        <f>IF(P443=1,0,"")</f>
        <v/>
      </c>
      <c r="AO443" s="56" t="str">
        <f>IF(AN443=1,AB443,"")</f>
        <v/>
      </c>
      <c r="AP443" s="55" t="str">
        <f>IF(P443=1,0,"")</f>
        <v/>
      </c>
      <c r="AQ443" s="56" t="str">
        <f>IF(AP443=1,AB443,"")</f>
        <v/>
      </c>
    </row>
    <row r="444" spans="1:43" s="3" customFormat="1" x14ac:dyDescent="0.25">
      <c r="A444" s="67">
        <f t="shared" si="117"/>
        <v>2022</v>
      </c>
      <c r="B444" s="67" t="str">
        <f t="shared" si="118"/>
        <v>May</v>
      </c>
      <c r="C444" s="68">
        <f t="shared" si="128"/>
        <v>22</v>
      </c>
      <c r="D444" s="69">
        <f t="shared" si="119"/>
        <v>16</v>
      </c>
      <c r="E444" s="70">
        <f t="shared" si="120"/>
        <v>16</v>
      </c>
      <c r="F444" s="74"/>
      <c r="G444" s="77"/>
      <c r="H444" s="63" t="e">
        <f t="shared" si="129"/>
        <v>#VALUE!</v>
      </c>
      <c r="I444" s="64">
        <f t="shared" si="133"/>
        <v>1</v>
      </c>
      <c r="J444" s="71" t="str">
        <f t="shared" si="133"/>
        <v xml:space="preserve">Tolpis </v>
      </c>
      <c r="K444" s="71" t="str">
        <f t="shared" si="133"/>
        <v>umbellata</v>
      </c>
      <c r="L444" s="72">
        <f t="shared" si="133"/>
        <v>1</v>
      </c>
      <c r="M444" s="72">
        <f t="shared" si="133"/>
        <v>0</v>
      </c>
      <c r="N444" s="66">
        <f t="shared" si="133"/>
        <v>0</v>
      </c>
      <c r="O444" s="41"/>
      <c r="P444" s="42" t="str">
        <f t="shared" si="121"/>
        <v/>
      </c>
      <c r="Q444" s="43" t="str">
        <f t="shared" si="122"/>
        <v/>
      </c>
      <c r="R444" s="44" t="e">
        <f t="shared" si="123"/>
        <v>#VALUE!</v>
      </c>
      <c r="S444" s="45" t="e">
        <f t="shared" si="116"/>
        <v>#VALUE!</v>
      </c>
      <c r="T444" s="44" t="str">
        <f t="shared" si="124"/>
        <v/>
      </c>
      <c r="U444" s="46"/>
      <c r="V444" s="47"/>
      <c r="W444" s="48" t="e">
        <f t="shared" si="125"/>
        <v>#VALUE!</v>
      </c>
      <c r="X444" s="49"/>
      <c r="Y444" s="44" t="e">
        <f>INDEX(VISITORS[INSECT ORDER], MATCH(X444,VISITORS[NAME USED],0))</f>
        <v>#N/A</v>
      </c>
      <c r="Z444" s="44" t="e">
        <f t="shared" si="126"/>
        <v>#N/A</v>
      </c>
      <c r="AA444" s="50" t="e">
        <f>IF(SUM(#REF!,#REF!,#REF!,#REF!,#REF!,#REF!)=S444,,"")</f>
        <v>#REF!</v>
      </c>
      <c r="AB444" s="51" t="str">
        <f t="shared" si="127"/>
        <v/>
      </c>
      <c r="AC444" s="51"/>
      <c r="AD444" s="51"/>
      <c r="AE444" s="51"/>
      <c r="AF444" s="51"/>
      <c r="AG444" s="51"/>
      <c r="AH444" s="51"/>
      <c r="AI444" s="52"/>
      <c r="AJ444" s="52"/>
      <c r="AK444" s="52"/>
      <c r="AL444" s="53"/>
      <c r="AM444" s="54"/>
      <c r="AN444" s="55" t="str">
        <f>IF(P444=1,0,"")</f>
        <v/>
      </c>
      <c r="AO444" s="56" t="str">
        <f>IF(AN444=1,AB444,"")</f>
        <v/>
      </c>
      <c r="AP444" s="55" t="str">
        <f>IF(P444=1,0,"")</f>
        <v/>
      </c>
      <c r="AQ444" s="56" t="str">
        <f>IF(AP444=1,AB444,"")</f>
        <v/>
      </c>
    </row>
    <row r="445" spans="1:43" s="3" customFormat="1" x14ac:dyDescent="0.25">
      <c r="A445" s="67">
        <f t="shared" si="117"/>
        <v>2022</v>
      </c>
      <c r="B445" s="67" t="str">
        <f t="shared" si="118"/>
        <v>May</v>
      </c>
      <c r="C445" s="68">
        <f t="shared" si="128"/>
        <v>22</v>
      </c>
      <c r="D445" s="69">
        <f t="shared" si="119"/>
        <v>16</v>
      </c>
      <c r="E445" s="70">
        <f t="shared" si="120"/>
        <v>17</v>
      </c>
      <c r="F445" s="74"/>
      <c r="G445" s="77"/>
      <c r="H445" s="63" t="e">
        <f t="shared" si="129"/>
        <v>#VALUE!</v>
      </c>
      <c r="I445" s="64">
        <f t="shared" si="133"/>
        <v>1</v>
      </c>
      <c r="J445" s="71" t="str">
        <f t="shared" si="133"/>
        <v xml:space="preserve">Tolpis </v>
      </c>
      <c r="K445" s="71" t="str">
        <f t="shared" si="133"/>
        <v>umbellata</v>
      </c>
      <c r="L445" s="72">
        <f t="shared" si="133"/>
        <v>1</v>
      </c>
      <c r="M445" s="72">
        <f t="shared" si="133"/>
        <v>0</v>
      </c>
      <c r="N445" s="66">
        <f t="shared" si="133"/>
        <v>0</v>
      </c>
      <c r="O445" s="41"/>
      <c r="P445" s="42" t="str">
        <f t="shared" si="121"/>
        <v/>
      </c>
      <c r="Q445" s="43" t="str">
        <f t="shared" si="122"/>
        <v/>
      </c>
      <c r="R445" s="44" t="e">
        <f t="shared" si="123"/>
        <v>#VALUE!</v>
      </c>
      <c r="S445" s="45" t="e">
        <f t="shared" si="116"/>
        <v>#VALUE!</v>
      </c>
      <c r="T445" s="44" t="str">
        <f t="shared" si="124"/>
        <v/>
      </c>
      <c r="U445" s="46"/>
      <c r="V445" s="47"/>
      <c r="W445" s="48" t="e">
        <f t="shared" si="125"/>
        <v>#VALUE!</v>
      </c>
      <c r="X445" s="49"/>
      <c r="Y445" s="44" t="e">
        <f>INDEX(VISITORS[INSECT ORDER], MATCH(X445,VISITORS[NAME USED],0))</f>
        <v>#N/A</v>
      </c>
      <c r="Z445" s="44" t="e">
        <f t="shared" si="126"/>
        <v>#N/A</v>
      </c>
      <c r="AA445" s="50" t="e">
        <f>IF(SUM(#REF!,#REF!,#REF!,#REF!,#REF!,#REF!)=S445,,"")</f>
        <v>#REF!</v>
      </c>
      <c r="AB445" s="51" t="str">
        <f t="shared" si="127"/>
        <v/>
      </c>
      <c r="AC445" s="51"/>
      <c r="AD445" s="51"/>
      <c r="AE445" s="51"/>
      <c r="AF445" s="51"/>
      <c r="AG445" s="51"/>
      <c r="AH445" s="51"/>
      <c r="AI445" s="52"/>
      <c r="AJ445" s="52"/>
      <c r="AK445" s="52"/>
      <c r="AL445" s="53"/>
      <c r="AM445" s="54"/>
      <c r="AN445" s="55" t="str">
        <f>IF(P445=1,0,"")</f>
        <v/>
      </c>
      <c r="AO445" s="56" t="str">
        <f>IF(AN445=1,AB445,"")</f>
        <v/>
      </c>
      <c r="AP445" s="55" t="str">
        <f>IF(P445=1,0,"")</f>
        <v/>
      </c>
      <c r="AQ445" s="56" t="str">
        <f>IF(AP445=1,AB445,"")</f>
        <v/>
      </c>
    </row>
    <row r="446" spans="1:43" s="3" customFormat="1" x14ac:dyDescent="0.25">
      <c r="A446" s="67">
        <f t="shared" si="117"/>
        <v>2022</v>
      </c>
      <c r="B446" s="67" t="str">
        <f t="shared" si="118"/>
        <v>May</v>
      </c>
      <c r="C446" s="68">
        <f t="shared" si="128"/>
        <v>22</v>
      </c>
      <c r="D446" s="69">
        <f t="shared" si="119"/>
        <v>16</v>
      </c>
      <c r="E446" s="70">
        <f t="shared" si="120"/>
        <v>18</v>
      </c>
      <c r="F446" s="74"/>
      <c r="G446" s="77"/>
      <c r="H446" s="63" t="e">
        <f t="shared" si="129"/>
        <v>#VALUE!</v>
      </c>
      <c r="I446" s="64">
        <f t="shared" si="133"/>
        <v>1</v>
      </c>
      <c r="J446" s="71" t="str">
        <f t="shared" si="133"/>
        <v xml:space="preserve">Tolpis </v>
      </c>
      <c r="K446" s="71" t="str">
        <f t="shared" si="133"/>
        <v>umbellata</v>
      </c>
      <c r="L446" s="72">
        <f t="shared" si="133"/>
        <v>1</v>
      </c>
      <c r="M446" s="72">
        <f t="shared" si="133"/>
        <v>0</v>
      </c>
      <c r="N446" s="66">
        <f t="shared" si="133"/>
        <v>0</v>
      </c>
      <c r="O446" s="41"/>
      <c r="P446" s="42" t="str">
        <f t="shared" si="121"/>
        <v/>
      </c>
      <c r="Q446" s="43" t="str">
        <f t="shared" si="122"/>
        <v/>
      </c>
      <c r="R446" s="44" t="e">
        <f t="shared" si="123"/>
        <v>#VALUE!</v>
      </c>
      <c r="S446" s="45" t="e">
        <f t="shared" si="116"/>
        <v>#VALUE!</v>
      </c>
      <c r="T446" s="44" t="str">
        <f t="shared" si="124"/>
        <v/>
      </c>
      <c r="U446" s="46"/>
      <c r="V446" s="47"/>
      <c r="W446" s="48" t="e">
        <f t="shared" si="125"/>
        <v>#VALUE!</v>
      </c>
      <c r="X446" s="49"/>
      <c r="Y446" s="44" t="e">
        <f>INDEX(VISITORS[INSECT ORDER], MATCH(X446,VISITORS[NAME USED],0))</f>
        <v>#N/A</v>
      </c>
      <c r="Z446" s="44" t="e">
        <f t="shared" si="126"/>
        <v>#N/A</v>
      </c>
      <c r="AA446" s="50" t="e">
        <f>IF(SUM(#REF!,#REF!,#REF!,#REF!,#REF!,#REF!)=S446,,"")</f>
        <v>#REF!</v>
      </c>
      <c r="AB446" s="51" t="str">
        <f t="shared" si="127"/>
        <v/>
      </c>
      <c r="AC446" s="51"/>
      <c r="AD446" s="51"/>
      <c r="AE446" s="51"/>
      <c r="AF446" s="51"/>
      <c r="AG446" s="51"/>
      <c r="AH446" s="51"/>
      <c r="AI446" s="52"/>
      <c r="AJ446" s="52"/>
      <c r="AK446" s="52"/>
      <c r="AL446" s="53"/>
      <c r="AM446" s="54"/>
      <c r="AN446" s="55" t="str">
        <f>IF(P446=1,0,"")</f>
        <v/>
      </c>
      <c r="AO446" s="56" t="str">
        <f>IF(AN446=1,AB446,"")</f>
        <v/>
      </c>
      <c r="AP446" s="55" t="str">
        <f>IF(P446=1,0,"")</f>
        <v/>
      </c>
      <c r="AQ446" s="56" t="str">
        <f>IF(AP446=1,AB446,"")</f>
        <v/>
      </c>
    </row>
    <row r="447" spans="1:43" s="3" customFormat="1" x14ac:dyDescent="0.25">
      <c r="A447" s="67">
        <f t="shared" si="117"/>
        <v>2022</v>
      </c>
      <c r="B447" s="67" t="str">
        <f t="shared" si="118"/>
        <v>May</v>
      </c>
      <c r="C447" s="68">
        <f t="shared" si="128"/>
        <v>22</v>
      </c>
      <c r="D447" s="69">
        <f t="shared" si="119"/>
        <v>16</v>
      </c>
      <c r="E447" s="70">
        <f t="shared" si="120"/>
        <v>19</v>
      </c>
      <c r="F447" s="74"/>
      <c r="G447" s="77"/>
      <c r="H447" s="63" t="e">
        <f t="shared" si="129"/>
        <v>#VALUE!</v>
      </c>
      <c r="I447" s="64">
        <f t="shared" si="133"/>
        <v>1</v>
      </c>
      <c r="J447" s="71" t="str">
        <f t="shared" si="133"/>
        <v xml:space="preserve">Tolpis </v>
      </c>
      <c r="K447" s="71" t="str">
        <f t="shared" si="133"/>
        <v>umbellata</v>
      </c>
      <c r="L447" s="72">
        <f t="shared" si="133"/>
        <v>1</v>
      </c>
      <c r="M447" s="72">
        <f t="shared" si="133"/>
        <v>0</v>
      </c>
      <c r="N447" s="66">
        <f t="shared" si="133"/>
        <v>0</v>
      </c>
      <c r="O447" s="41"/>
      <c r="P447" s="42" t="str">
        <f t="shared" si="121"/>
        <v/>
      </c>
      <c r="Q447" s="43" t="str">
        <f t="shared" si="122"/>
        <v/>
      </c>
      <c r="R447" s="44" t="e">
        <f t="shared" si="123"/>
        <v>#VALUE!</v>
      </c>
      <c r="S447" s="45" t="e">
        <f t="shared" si="116"/>
        <v>#VALUE!</v>
      </c>
      <c r="T447" s="44" t="str">
        <f t="shared" si="124"/>
        <v/>
      </c>
      <c r="U447" s="46"/>
      <c r="V447" s="47"/>
      <c r="W447" s="48" t="e">
        <f t="shared" si="125"/>
        <v>#VALUE!</v>
      </c>
      <c r="X447" s="49"/>
      <c r="Y447" s="44" t="e">
        <f>INDEX(VISITORS[INSECT ORDER], MATCH(X447,VISITORS[NAME USED],0))</f>
        <v>#N/A</v>
      </c>
      <c r="Z447" s="44" t="e">
        <f t="shared" si="126"/>
        <v>#N/A</v>
      </c>
      <c r="AA447" s="50" t="e">
        <f>IF(SUM(#REF!,#REF!,#REF!,#REF!,#REF!,#REF!)=S447,,"")</f>
        <v>#REF!</v>
      </c>
      <c r="AB447" s="51" t="str">
        <f t="shared" si="127"/>
        <v/>
      </c>
      <c r="AC447" s="51"/>
      <c r="AD447" s="51"/>
      <c r="AE447" s="51"/>
      <c r="AF447" s="51"/>
      <c r="AG447" s="51"/>
      <c r="AH447" s="51"/>
      <c r="AI447" s="52"/>
      <c r="AJ447" s="52"/>
      <c r="AK447" s="52"/>
      <c r="AL447" s="53"/>
      <c r="AM447" s="54"/>
      <c r="AN447" s="55" t="str">
        <f>IF(P447=1,0,"")</f>
        <v/>
      </c>
      <c r="AO447" s="56" t="str">
        <f>IF(AN447=1,AB447,"")</f>
        <v/>
      </c>
      <c r="AP447" s="55" t="str">
        <f>IF(P447=1,0,"")</f>
        <v/>
      </c>
      <c r="AQ447" s="56" t="str">
        <f>IF(AP447=1,AB447,"")</f>
        <v/>
      </c>
    </row>
    <row r="448" spans="1:43" s="3" customFormat="1" x14ac:dyDescent="0.25">
      <c r="A448" s="67">
        <f t="shared" si="117"/>
        <v>2022</v>
      </c>
      <c r="B448" s="67" t="str">
        <f t="shared" si="118"/>
        <v>May</v>
      </c>
      <c r="C448" s="68">
        <f t="shared" si="128"/>
        <v>22</v>
      </c>
      <c r="D448" s="69">
        <f t="shared" si="119"/>
        <v>16</v>
      </c>
      <c r="E448" s="70">
        <f t="shared" si="120"/>
        <v>20</v>
      </c>
      <c r="F448" s="74"/>
      <c r="G448" s="77"/>
      <c r="H448" s="63" t="e">
        <f t="shared" si="129"/>
        <v>#VALUE!</v>
      </c>
      <c r="I448" s="64">
        <f t="shared" si="133"/>
        <v>1</v>
      </c>
      <c r="J448" s="71" t="str">
        <f t="shared" si="133"/>
        <v xml:space="preserve">Tolpis </v>
      </c>
      <c r="K448" s="71" t="str">
        <f t="shared" si="133"/>
        <v>umbellata</v>
      </c>
      <c r="L448" s="72">
        <f t="shared" si="133"/>
        <v>1</v>
      </c>
      <c r="M448" s="72">
        <f t="shared" si="133"/>
        <v>0</v>
      </c>
      <c r="N448" s="66">
        <f t="shared" si="133"/>
        <v>0</v>
      </c>
      <c r="O448" s="41"/>
      <c r="P448" s="42" t="str">
        <f t="shared" si="121"/>
        <v/>
      </c>
      <c r="Q448" s="43" t="str">
        <f t="shared" si="122"/>
        <v/>
      </c>
      <c r="R448" s="44" t="e">
        <f t="shared" si="123"/>
        <v>#VALUE!</v>
      </c>
      <c r="S448" s="45" t="e">
        <f t="shared" si="116"/>
        <v>#VALUE!</v>
      </c>
      <c r="T448" s="44" t="str">
        <f t="shared" si="124"/>
        <v/>
      </c>
      <c r="U448" s="46"/>
      <c r="V448" s="47"/>
      <c r="W448" s="48" t="e">
        <f t="shared" si="125"/>
        <v>#VALUE!</v>
      </c>
      <c r="X448" s="49"/>
      <c r="Y448" s="44" t="e">
        <f>INDEX(VISITORS[INSECT ORDER], MATCH(X448,VISITORS[NAME USED],0))</f>
        <v>#N/A</v>
      </c>
      <c r="Z448" s="44" t="e">
        <f t="shared" si="126"/>
        <v>#N/A</v>
      </c>
      <c r="AA448" s="50" t="e">
        <f>IF(SUM(#REF!,#REF!,#REF!,#REF!,#REF!,#REF!)=S448,,"")</f>
        <v>#REF!</v>
      </c>
      <c r="AB448" s="51" t="str">
        <f t="shared" si="127"/>
        <v/>
      </c>
      <c r="AC448" s="51"/>
      <c r="AD448" s="51"/>
      <c r="AE448" s="51"/>
      <c r="AF448" s="51"/>
      <c r="AG448" s="51"/>
      <c r="AH448" s="51"/>
      <c r="AI448" s="52"/>
      <c r="AJ448" s="52"/>
      <c r="AK448" s="52"/>
      <c r="AL448" s="53"/>
      <c r="AM448" s="54"/>
      <c r="AN448" s="55" t="str">
        <f>IF(P448=1,0,"")</f>
        <v/>
      </c>
      <c r="AO448" s="56" t="str">
        <f>IF(AN448=1,AB448,"")</f>
        <v/>
      </c>
      <c r="AP448" s="55" t="str">
        <f>IF(P448=1,0,"")</f>
        <v/>
      </c>
      <c r="AQ448" s="56" t="str">
        <f>IF(AP448=1,AB448,"")</f>
        <v/>
      </c>
    </row>
    <row r="449" spans="1:43" s="3" customFormat="1" x14ac:dyDescent="0.25">
      <c r="A449" s="67">
        <f t="shared" si="117"/>
        <v>2022</v>
      </c>
      <c r="B449" s="67" t="str">
        <f t="shared" si="118"/>
        <v>May</v>
      </c>
      <c r="C449" s="68">
        <f t="shared" si="128"/>
        <v>22</v>
      </c>
      <c r="D449" s="69">
        <f t="shared" si="119"/>
        <v>16</v>
      </c>
      <c r="E449" s="70">
        <f t="shared" si="120"/>
        <v>21</v>
      </c>
      <c r="F449" s="74"/>
      <c r="G449" s="77"/>
      <c r="H449" s="63" t="e">
        <f t="shared" si="129"/>
        <v>#VALUE!</v>
      </c>
      <c r="I449" s="64">
        <f t="shared" si="133"/>
        <v>1</v>
      </c>
      <c r="J449" s="71" t="str">
        <f t="shared" si="133"/>
        <v xml:space="preserve">Tolpis </v>
      </c>
      <c r="K449" s="71" t="str">
        <f t="shared" si="133"/>
        <v>umbellata</v>
      </c>
      <c r="L449" s="72">
        <f t="shared" si="133"/>
        <v>1</v>
      </c>
      <c r="M449" s="72">
        <f t="shared" si="133"/>
        <v>0</v>
      </c>
      <c r="N449" s="66">
        <f t="shared" si="133"/>
        <v>0</v>
      </c>
      <c r="O449" s="41"/>
      <c r="P449" s="42" t="str">
        <f t="shared" si="121"/>
        <v/>
      </c>
      <c r="Q449" s="43" t="str">
        <f t="shared" si="122"/>
        <v/>
      </c>
      <c r="R449" s="44" t="e">
        <f t="shared" si="123"/>
        <v>#VALUE!</v>
      </c>
      <c r="S449" s="45" t="e">
        <f t="shared" si="116"/>
        <v>#VALUE!</v>
      </c>
      <c r="T449" s="44" t="str">
        <f t="shared" si="124"/>
        <v/>
      </c>
      <c r="U449" s="46"/>
      <c r="V449" s="47"/>
      <c r="W449" s="48" t="e">
        <f t="shared" si="125"/>
        <v>#VALUE!</v>
      </c>
      <c r="X449" s="49"/>
      <c r="Y449" s="44" t="e">
        <f>INDEX(VISITORS[INSECT ORDER], MATCH(X449,VISITORS[NAME USED],0))</f>
        <v>#N/A</v>
      </c>
      <c r="Z449" s="44" t="e">
        <f t="shared" si="126"/>
        <v>#N/A</v>
      </c>
      <c r="AA449" s="50" t="e">
        <f>IF(SUM(#REF!,#REF!,#REF!,#REF!,#REF!,#REF!)=S449,,"")</f>
        <v>#REF!</v>
      </c>
      <c r="AB449" s="51" t="str">
        <f t="shared" si="127"/>
        <v/>
      </c>
      <c r="AC449" s="51"/>
      <c r="AD449" s="51"/>
      <c r="AE449" s="51"/>
      <c r="AF449" s="51"/>
      <c r="AG449" s="51"/>
      <c r="AH449" s="51"/>
      <c r="AI449" s="52"/>
      <c r="AJ449" s="52"/>
      <c r="AK449" s="52"/>
      <c r="AL449" s="53"/>
      <c r="AM449" s="54"/>
      <c r="AN449" s="55" t="str">
        <f>IF(P449=1,0,"")</f>
        <v/>
      </c>
      <c r="AO449" s="56" t="str">
        <f>IF(AN449=1,AB449,"")</f>
        <v/>
      </c>
      <c r="AP449" s="55" t="str">
        <f>IF(P449=1,0,"")</f>
        <v/>
      </c>
      <c r="AQ449" s="56" t="str">
        <f>IF(AP449=1,AB449,"")</f>
        <v/>
      </c>
    </row>
    <row r="450" spans="1:43" s="3" customFormat="1" x14ac:dyDescent="0.25">
      <c r="A450" s="67">
        <f t="shared" si="117"/>
        <v>2022</v>
      </c>
      <c r="B450" s="67" t="str">
        <f t="shared" si="118"/>
        <v>May</v>
      </c>
      <c r="C450" s="68">
        <f t="shared" si="128"/>
        <v>22</v>
      </c>
      <c r="D450" s="69">
        <f t="shared" si="119"/>
        <v>16</v>
      </c>
      <c r="E450" s="70">
        <f t="shared" si="120"/>
        <v>22</v>
      </c>
      <c r="F450" s="74"/>
      <c r="G450" s="77"/>
      <c r="H450" s="63" t="e">
        <f t="shared" si="129"/>
        <v>#VALUE!</v>
      </c>
      <c r="I450" s="64">
        <f t="shared" si="133"/>
        <v>1</v>
      </c>
      <c r="J450" s="71" t="str">
        <f t="shared" si="133"/>
        <v xml:space="preserve">Tolpis </v>
      </c>
      <c r="K450" s="71" t="str">
        <f t="shared" si="133"/>
        <v>umbellata</v>
      </c>
      <c r="L450" s="72">
        <f t="shared" si="133"/>
        <v>1</v>
      </c>
      <c r="M450" s="72">
        <f t="shared" si="133"/>
        <v>0</v>
      </c>
      <c r="N450" s="66">
        <f t="shared" si="133"/>
        <v>0</v>
      </c>
      <c r="O450" s="41"/>
      <c r="P450" s="42" t="str">
        <f t="shared" si="121"/>
        <v/>
      </c>
      <c r="Q450" s="43" t="str">
        <f t="shared" si="122"/>
        <v/>
      </c>
      <c r="R450" s="44" t="e">
        <f t="shared" si="123"/>
        <v>#VALUE!</v>
      </c>
      <c r="S450" s="45" t="e">
        <f t="shared" si="116"/>
        <v>#VALUE!</v>
      </c>
      <c r="T450" s="44" t="str">
        <f t="shared" si="124"/>
        <v/>
      </c>
      <c r="U450" s="46"/>
      <c r="V450" s="47"/>
      <c r="W450" s="48" t="e">
        <f t="shared" si="125"/>
        <v>#VALUE!</v>
      </c>
      <c r="X450" s="49"/>
      <c r="Y450" s="44" t="e">
        <f>INDEX(VISITORS[INSECT ORDER], MATCH(X450,VISITORS[NAME USED],0))</f>
        <v>#N/A</v>
      </c>
      <c r="Z450" s="44" t="e">
        <f t="shared" si="126"/>
        <v>#N/A</v>
      </c>
      <c r="AA450" s="50" t="e">
        <f>IF(SUM(#REF!,#REF!,#REF!,#REF!,#REF!,#REF!)=S450,,"")</f>
        <v>#REF!</v>
      </c>
      <c r="AB450" s="51" t="str">
        <f t="shared" si="127"/>
        <v/>
      </c>
      <c r="AC450" s="51"/>
      <c r="AD450" s="51"/>
      <c r="AE450" s="51"/>
      <c r="AF450" s="51"/>
      <c r="AG450" s="51"/>
      <c r="AH450" s="51"/>
      <c r="AI450" s="52"/>
      <c r="AJ450" s="52"/>
      <c r="AK450" s="52"/>
      <c r="AL450" s="53"/>
      <c r="AM450" s="54"/>
      <c r="AN450" s="55" t="str">
        <f>IF(P450=1,0,"")</f>
        <v/>
      </c>
      <c r="AO450" s="56" t="str">
        <f>IF(AN450=1,AB450,"")</f>
        <v/>
      </c>
      <c r="AP450" s="55" t="str">
        <f>IF(P450=1,0,"")</f>
        <v/>
      </c>
      <c r="AQ450" s="56" t="str">
        <f>IF(AP450=1,AB450,"")</f>
        <v/>
      </c>
    </row>
    <row r="451" spans="1:43" s="3" customFormat="1" x14ac:dyDescent="0.25">
      <c r="A451" s="67">
        <f t="shared" si="117"/>
        <v>2022</v>
      </c>
      <c r="B451" s="67" t="str">
        <f t="shared" si="118"/>
        <v>May</v>
      </c>
      <c r="C451" s="68">
        <f t="shared" si="128"/>
        <v>22</v>
      </c>
      <c r="D451" s="69">
        <f t="shared" si="119"/>
        <v>16</v>
      </c>
      <c r="E451" s="70">
        <f t="shared" si="120"/>
        <v>23</v>
      </c>
      <c r="F451" s="74"/>
      <c r="G451" s="77"/>
      <c r="H451" s="63" t="e">
        <f t="shared" si="129"/>
        <v>#VALUE!</v>
      </c>
      <c r="I451" s="64">
        <f t="shared" si="133"/>
        <v>1</v>
      </c>
      <c r="J451" s="71" t="str">
        <f t="shared" si="133"/>
        <v xml:space="preserve">Tolpis </v>
      </c>
      <c r="K451" s="71" t="str">
        <f t="shared" si="133"/>
        <v>umbellata</v>
      </c>
      <c r="L451" s="72">
        <f t="shared" si="133"/>
        <v>1</v>
      </c>
      <c r="M451" s="72">
        <f t="shared" si="133"/>
        <v>0</v>
      </c>
      <c r="N451" s="66">
        <f t="shared" si="133"/>
        <v>0</v>
      </c>
      <c r="O451" s="41"/>
      <c r="P451" s="42" t="str">
        <f t="shared" si="121"/>
        <v/>
      </c>
      <c r="Q451" s="43" t="str">
        <f t="shared" si="122"/>
        <v/>
      </c>
      <c r="R451" s="44" t="e">
        <f t="shared" si="123"/>
        <v>#VALUE!</v>
      </c>
      <c r="S451" s="45" t="e">
        <f t="shared" ref="S451:S514" si="134">IF(T451&lt;D451, (T451*3600+U451*60+V451)+((23*3600+59*60+60)-(D451*3600+E451*60+LEFT(F451,2))), (T451*3600+U451*60+V451)-(D451*3600+E451*60+LEFT(F451,2)))</f>
        <v>#VALUE!</v>
      </c>
      <c r="T451" s="44" t="str">
        <f t="shared" si="124"/>
        <v/>
      </c>
      <c r="U451" s="46"/>
      <c r="V451" s="47"/>
      <c r="W451" s="48" t="e">
        <f t="shared" si="125"/>
        <v>#VALUE!</v>
      </c>
      <c r="X451" s="49"/>
      <c r="Y451" s="44" t="e">
        <f>INDEX(VISITORS[INSECT ORDER], MATCH(X451,VISITORS[NAME USED],0))</f>
        <v>#N/A</v>
      </c>
      <c r="Z451" s="44" t="e">
        <f t="shared" si="126"/>
        <v>#N/A</v>
      </c>
      <c r="AA451" s="50" t="e">
        <f>IF(SUM(#REF!,#REF!,#REF!,#REF!,#REF!,#REF!)=S451,,"")</f>
        <v>#REF!</v>
      </c>
      <c r="AB451" s="51" t="str">
        <f t="shared" si="127"/>
        <v/>
      </c>
      <c r="AC451" s="51"/>
      <c r="AD451" s="51"/>
      <c r="AE451" s="51"/>
      <c r="AF451" s="51"/>
      <c r="AG451" s="51"/>
      <c r="AH451" s="51"/>
      <c r="AI451" s="52"/>
      <c r="AJ451" s="52"/>
      <c r="AK451" s="52"/>
      <c r="AL451" s="53"/>
      <c r="AM451" s="54"/>
      <c r="AN451" s="55" t="str">
        <f>IF(P451=1,0,"")</f>
        <v/>
      </c>
      <c r="AO451" s="56" t="str">
        <f>IF(AN451=1,AB451,"")</f>
        <v/>
      </c>
      <c r="AP451" s="55" t="str">
        <f>IF(P451=1,0,"")</f>
        <v/>
      </c>
      <c r="AQ451" s="56" t="str">
        <f>IF(AP451=1,AB451,"")</f>
        <v/>
      </c>
    </row>
    <row r="452" spans="1:43" s="3" customFormat="1" x14ac:dyDescent="0.25">
      <c r="A452" s="67">
        <f t="shared" ref="A452:A515" si="135">A451</f>
        <v>2022</v>
      </c>
      <c r="B452" s="67" t="str">
        <f t="shared" ref="B452:B515" si="136">IF(C451-C452&gt;0, TEXT(DATE(2016,(MONTH(DATEVALUE(B451&amp;"1"))+1),1),"mmm"), B451)</f>
        <v>May</v>
      </c>
      <c r="C452" s="68">
        <f t="shared" si="128"/>
        <v>22</v>
      </c>
      <c r="D452" s="69">
        <f t="shared" ref="D452:D515" si="137">IF(IF(E451=59,D451+1,D451)=24,0,IF(E451=59,D451+1,D451))</f>
        <v>16</v>
      </c>
      <c r="E452" s="70">
        <f t="shared" ref="E452:E515" si="138">IF(E451&lt;59,E451+1,0)</f>
        <v>24</v>
      </c>
      <c r="F452" s="74"/>
      <c r="G452" s="77"/>
      <c r="H452" s="63" t="e">
        <f t="shared" si="129"/>
        <v>#VALUE!</v>
      </c>
      <c r="I452" s="64">
        <f t="shared" si="133"/>
        <v>1</v>
      </c>
      <c r="J452" s="71" t="str">
        <f t="shared" si="133"/>
        <v xml:space="preserve">Tolpis </v>
      </c>
      <c r="K452" s="71" t="str">
        <f t="shared" si="133"/>
        <v>umbellata</v>
      </c>
      <c r="L452" s="72">
        <f t="shared" si="133"/>
        <v>1</v>
      </c>
      <c r="M452" s="72">
        <f t="shared" si="133"/>
        <v>0</v>
      </c>
      <c r="N452" s="66">
        <f t="shared" si="133"/>
        <v>0</v>
      </c>
      <c r="O452" s="41"/>
      <c r="P452" s="42" t="str">
        <f t="shared" ref="P452:P515" si="139">IF(F452="","",1)</f>
        <v/>
      </c>
      <c r="Q452" s="43" t="str">
        <f t="shared" ref="Q452:Q515" si="140">TEXT(IF(P452=1,CONCATENATE($D452,":",$E452,":",(LEFT($F452,2))),""),"hh:mm:ss")</f>
        <v/>
      </c>
      <c r="R452" s="44" t="e">
        <f t="shared" ref="R452:R515" si="141">TEXT(Q452-TIME(0,RIGHT($H452,2),$G$9)+(Q452&gt;TIME(0,RIGHT($H452,2),$G$9)),"mm:ss")</f>
        <v>#VALUE!</v>
      </c>
      <c r="S452" s="45" t="e">
        <f t="shared" si="134"/>
        <v>#VALUE!</v>
      </c>
      <c r="T452" s="44" t="str">
        <f t="shared" ref="T452:T515" si="142">TEXT(IF(P452=1,D452,""),"00")</f>
        <v/>
      </c>
      <c r="U452" s="46"/>
      <c r="V452" s="47"/>
      <c r="W452" s="48" t="e">
        <f t="shared" ref="W452:W515" si="143">IF(O452=0,TEXT(TIME(T452,U452,V452)-TIME(D452,E452,RIGHT(F452,2))+TIME(0,LEFT(R452,2),RIGHT(R452,2)),"mm:ss"),TEXT(TIME(T452,U452,V452)-TIME(D452,E452,RIGHT(F452,2))+TIME(0,LEFT(R452,2),RIGHT(R452,2))-TIME(0,($G$10*O452),0),"mm:ss"))</f>
        <v>#VALUE!</v>
      </c>
      <c r="X452" s="49"/>
      <c r="Y452" s="44" t="e">
        <f>INDEX(VISITORS[INSECT ORDER], MATCH(X452,VISITORS[NAME USED],0))</f>
        <v>#N/A</v>
      </c>
      <c r="Z452" s="44" t="e">
        <f t="shared" ref="Z452:Z515" si="144">IF(Y452&lt;&gt;0,"NA","")</f>
        <v>#N/A</v>
      </c>
      <c r="AA452" s="50" t="e">
        <f>IF(SUM(#REF!,#REF!,#REF!,#REF!,#REF!,#REF!)=S452,,"")</f>
        <v>#REF!</v>
      </c>
      <c r="AB452" s="51" t="str">
        <f t="shared" ref="AB452:AB515" si="145">IF(P452=1,1,"")</f>
        <v/>
      </c>
      <c r="AC452" s="51"/>
      <c r="AD452" s="51"/>
      <c r="AE452" s="51"/>
      <c r="AF452" s="51"/>
      <c r="AG452" s="51"/>
      <c r="AH452" s="51"/>
      <c r="AI452" s="52"/>
      <c r="AJ452" s="52"/>
      <c r="AK452" s="52"/>
      <c r="AL452" s="53"/>
      <c r="AM452" s="54"/>
      <c r="AN452" s="55" t="str">
        <f>IF(P452=1,0,"")</f>
        <v/>
      </c>
      <c r="AO452" s="56" t="str">
        <f>IF(AN452=1,AB452,"")</f>
        <v/>
      </c>
      <c r="AP452" s="55" t="str">
        <f>IF(P452=1,0,"")</f>
        <v/>
      </c>
      <c r="AQ452" s="56" t="str">
        <f>IF(AP452=1,AB452,"")</f>
        <v/>
      </c>
    </row>
    <row r="453" spans="1:43" s="3" customFormat="1" x14ac:dyDescent="0.25">
      <c r="A453" s="67">
        <f t="shared" si="135"/>
        <v>2022</v>
      </c>
      <c r="B453" s="67" t="str">
        <f t="shared" si="136"/>
        <v>May</v>
      </c>
      <c r="C453" s="68">
        <f t="shared" ref="C453:C516" si="146">IF(AND(D453=0, E453=0), IF(TEXT(C452,"dd")=TEXT(EOMONTH(DATE(A452,MONTH(DATEVALUE(B452&amp;"1")),C452),0), "dd"), 1, C452+1), C452)</f>
        <v>22</v>
      </c>
      <c r="D453" s="69">
        <f t="shared" si="137"/>
        <v>16</v>
      </c>
      <c r="E453" s="70">
        <f t="shared" si="138"/>
        <v>25</v>
      </c>
      <c r="F453" s="74"/>
      <c r="G453" s="77"/>
      <c r="H453" s="63" t="e">
        <f t="shared" ref="H453:H516" si="147">IF(AND(OR(E452=$G$3,E452=$G$4,E452=$G$5,E452=$G$6,E452=$G$7,E452=$G$8),E452&lt;&gt;RIGHT(H452,2)),CONCATENATE(LEFT(J453,3),LEFT(K453,3),L453,"_",A453,TEXT(MONTH(DATEVALUE(B453&amp;"1")),"00"),TEXT(C453,"00"),"_",TEXT(D453,"00"),"_",TEXT(E452,"00")),IF(AND(OR(E453=$G$3,E453=$G$4,E453=$G$5,E453=$G$6,E453=$G$7,E453=$G$8),OR(F453="",F453&gt;$G$9-1)),CONCATENATE(LEFT(J453,3),LEFT(K453,3),L453,"_",A453,TEXT(MONTH(DATEVALUE(B453&amp;"1")),"00"),TEXT(C453,"00"),"_",TEXT(D453,"00"),"_",TEXT(E453,"00")),H452))</f>
        <v>#VALUE!</v>
      </c>
      <c r="I453" s="64">
        <f t="shared" ref="I453:N468" si="148">I452</f>
        <v>1</v>
      </c>
      <c r="J453" s="71" t="str">
        <f t="shared" si="148"/>
        <v xml:space="preserve">Tolpis </v>
      </c>
      <c r="K453" s="71" t="str">
        <f t="shared" si="148"/>
        <v>umbellata</v>
      </c>
      <c r="L453" s="72">
        <f t="shared" si="148"/>
        <v>1</v>
      </c>
      <c r="M453" s="72">
        <f t="shared" si="148"/>
        <v>0</v>
      </c>
      <c r="N453" s="66">
        <f t="shared" si="148"/>
        <v>0</v>
      </c>
      <c r="O453" s="41"/>
      <c r="P453" s="42" t="str">
        <f t="shared" si="139"/>
        <v/>
      </c>
      <c r="Q453" s="43" t="str">
        <f t="shared" si="140"/>
        <v/>
      </c>
      <c r="R453" s="44" t="e">
        <f t="shared" si="141"/>
        <v>#VALUE!</v>
      </c>
      <c r="S453" s="45" t="e">
        <f t="shared" si="134"/>
        <v>#VALUE!</v>
      </c>
      <c r="T453" s="44" t="str">
        <f t="shared" si="142"/>
        <v/>
      </c>
      <c r="U453" s="46"/>
      <c r="V453" s="47"/>
      <c r="W453" s="48" t="e">
        <f t="shared" si="143"/>
        <v>#VALUE!</v>
      </c>
      <c r="X453" s="49"/>
      <c r="Y453" s="44" t="e">
        <f>INDEX(VISITORS[INSECT ORDER], MATCH(X453,VISITORS[NAME USED],0))</f>
        <v>#N/A</v>
      </c>
      <c r="Z453" s="44" t="e">
        <f t="shared" si="144"/>
        <v>#N/A</v>
      </c>
      <c r="AA453" s="50" t="e">
        <f>IF(SUM(#REF!,#REF!,#REF!,#REF!,#REF!,#REF!)=S453,,"")</f>
        <v>#REF!</v>
      </c>
      <c r="AB453" s="51" t="str">
        <f t="shared" si="145"/>
        <v/>
      </c>
      <c r="AC453" s="51"/>
      <c r="AD453" s="51"/>
      <c r="AE453" s="51"/>
      <c r="AF453" s="51"/>
      <c r="AG453" s="51"/>
      <c r="AH453" s="51"/>
      <c r="AI453" s="52"/>
      <c r="AJ453" s="52"/>
      <c r="AK453" s="52"/>
      <c r="AL453" s="53"/>
      <c r="AM453" s="54"/>
      <c r="AN453" s="55" t="str">
        <f>IF(P453=1,0,"")</f>
        <v/>
      </c>
      <c r="AO453" s="56" t="str">
        <f>IF(AN453=1,AB453,"")</f>
        <v/>
      </c>
      <c r="AP453" s="55" t="str">
        <f>IF(P453=1,0,"")</f>
        <v/>
      </c>
      <c r="AQ453" s="56" t="str">
        <f>IF(AP453=1,AB453,"")</f>
        <v/>
      </c>
    </row>
    <row r="454" spans="1:43" s="3" customFormat="1" x14ac:dyDescent="0.25">
      <c r="A454" s="67">
        <f t="shared" si="135"/>
        <v>2022</v>
      </c>
      <c r="B454" s="67" t="str">
        <f t="shared" si="136"/>
        <v>May</v>
      </c>
      <c r="C454" s="68">
        <f t="shared" si="146"/>
        <v>22</v>
      </c>
      <c r="D454" s="69">
        <f t="shared" si="137"/>
        <v>16</v>
      </c>
      <c r="E454" s="70">
        <f t="shared" si="138"/>
        <v>26</v>
      </c>
      <c r="F454" s="74"/>
      <c r="G454" s="77"/>
      <c r="H454" s="63" t="e">
        <f t="shared" si="147"/>
        <v>#VALUE!</v>
      </c>
      <c r="I454" s="64">
        <f t="shared" si="148"/>
        <v>1</v>
      </c>
      <c r="J454" s="71" t="str">
        <f t="shared" si="148"/>
        <v xml:space="preserve">Tolpis </v>
      </c>
      <c r="K454" s="71" t="str">
        <f t="shared" si="148"/>
        <v>umbellata</v>
      </c>
      <c r="L454" s="72">
        <f t="shared" si="148"/>
        <v>1</v>
      </c>
      <c r="M454" s="72">
        <f t="shared" si="148"/>
        <v>0</v>
      </c>
      <c r="N454" s="66">
        <f t="shared" si="148"/>
        <v>0</v>
      </c>
      <c r="O454" s="41"/>
      <c r="P454" s="42" t="str">
        <f t="shared" si="139"/>
        <v/>
      </c>
      <c r="Q454" s="43" t="str">
        <f t="shared" si="140"/>
        <v/>
      </c>
      <c r="R454" s="44" t="e">
        <f t="shared" si="141"/>
        <v>#VALUE!</v>
      </c>
      <c r="S454" s="45" t="e">
        <f t="shared" si="134"/>
        <v>#VALUE!</v>
      </c>
      <c r="T454" s="44" t="str">
        <f t="shared" si="142"/>
        <v/>
      </c>
      <c r="U454" s="46"/>
      <c r="V454" s="47"/>
      <c r="W454" s="48" t="e">
        <f t="shared" si="143"/>
        <v>#VALUE!</v>
      </c>
      <c r="X454" s="49"/>
      <c r="Y454" s="44" t="e">
        <f>INDEX(VISITORS[INSECT ORDER], MATCH(X454,VISITORS[NAME USED],0))</f>
        <v>#N/A</v>
      </c>
      <c r="Z454" s="44" t="e">
        <f t="shared" si="144"/>
        <v>#N/A</v>
      </c>
      <c r="AA454" s="50" t="e">
        <f>IF(SUM(#REF!,#REF!,#REF!,#REF!,#REF!,#REF!)=S454,,"")</f>
        <v>#REF!</v>
      </c>
      <c r="AB454" s="51" t="str">
        <f t="shared" si="145"/>
        <v/>
      </c>
      <c r="AC454" s="51"/>
      <c r="AD454" s="51"/>
      <c r="AE454" s="51"/>
      <c r="AF454" s="51"/>
      <c r="AG454" s="51"/>
      <c r="AH454" s="51"/>
      <c r="AI454" s="52"/>
      <c r="AJ454" s="52"/>
      <c r="AK454" s="52"/>
      <c r="AL454" s="53"/>
      <c r="AM454" s="54"/>
      <c r="AN454" s="55" t="str">
        <f>IF(P454=1,0,"")</f>
        <v/>
      </c>
      <c r="AO454" s="56" t="str">
        <f>IF(AN454=1,AB454,"")</f>
        <v/>
      </c>
      <c r="AP454" s="55" t="str">
        <f>IF(P454=1,0,"")</f>
        <v/>
      </c>
      <c r="AQ454" s="56" t="str">
        <f>IF(AP454=1,AB454,"")</f>
        <v/>
      </c>
    </row>
    <row r="455" spans="1:43" s="3" customFormat="1" x14ac:dyDescent="0.25">
      <c r="A455" s="67">
        <f t="shared" si="135"/>
        <v>2022</v>
      </c>
      <c r="B455" s="67" t="str">
        <f t="shared" si="136"/>
        <v>May</v>
      </c>
      <c r="C455" s="68">
        <f t="shared" si="146"/>
        <v>22</v>
      </c>
      <c r="D455" s="69">
        <f t="shared" si="137"/>
        <v>16</v>
      </c>
      <c r="E455" s="70">
        <f t="shared" si="138"/>
        <v>27</v>
      </c>
      <c r="F455" s="74"/>
      <c r="G455" s="77"/>
      <c r="H455" s="63" t="e">
        <f t="shared" si="147"/>
        <v>#VALUE!</v>
      </c>
      <c r="I455" s="64">
        <f t="shared" si="148"/>
        <v>1</v>
      </c>
      <c r="J455" s="71" t="str">
        <f t="shared" si="148"/>
        <v xml:space="preserve">Tolpis </v>
      </c>
      <c r="K455" s="71" t="str">
        <f t="shared" si="148"/>
        <v>umbellata</v>
      </c>
      <c r="L455" s="72">
        <f t="shared" si="148"/>
        <v>1</v>
      </c>
      <c r="M455" s="72">
        <f t="shared" si="148"/>
        <v>0</v>
      </c>
      <c r="N455" s="66">
        <f t="shared" si="148"/>
        <v>0</v>
      </c>
      <c r="O455" s="41"/>
      <c r="P455" s="42" t="str">
        <f t="shared" si="139"/>
        <v/>
      </c>
      <c r="Q455" s="43" t="str">
        <f t="shared" si="140"/>
        <v/>
      </c>
      <c r="R455" s="44" t="e">
        <f t="shared" si="141"/>
        <v>#VALUE!</v>
      </c>
      <c r="S455" s="45" t="e">
        <f t="shared" si="134"/>
        <v>#VALUE!</v>
      </c>
      <c r="T455" s="44" t="str">
        <f t="shared" si="142"/>
        <v/>
      </c>
      <c r="U455" s="46"/>
      <c r="V455" s="47"/>
      <c r="W455" s="48" t="e">
        <f t="shared" si="143"/>
        <v>#VALUE!</v>
      </c>
      <c r="X455" s="49"/>
      <c r="Y455" s="44" t="e">
        <f>INDEX(VISITORS[INSECT ORDER], MATCH(X455,VISITORS[NAME USED],0))</f>
        <v>#N/A</v>
      </c>
      <c r="Z455" s="44" t="e">
        <f t="shared" si="144"/>
        <v>#N/A</v>
      </c>
      <c r="AA455" s="50" t="e">
        <f>IF(SUM(#REF!,#REF!,#REF!,#REF!,#REF!,#REF!)=S455,,"")</f>
        <v>#REF!</v>
      </c>
      <c r="AB455" s="51" t="str">
        <f t="shared" si="145"/>
        <v/>
      </c>
      <c r="AC455" s="51"/>
      <c r="AD455" s="51"/>
      <c r="AE455" s="51"/>
      <c r="AF455" s="51"/>
      <c r="AG455" s="51"/>
      <c r="AH455" s="51"/>
      <c r="AI455" s="52"/>
      <c r="AJ455" s="52"/>
      <c r="AK455" s="52"/>
      <c r="AL455" s="53"/>
      <c r="AM455" s="54"/>
      <c r="AN455" s="55" t="str">
        <f>IF(P455=1,0,"")</f>
        <v/>
      </c>
      <c r="AO455" s="56" t="str">
        <f>IF(AN455=1,AB455,"")</f>
        <v/>
      </c>
      <c r="AP455" s="55" t="str">
        <f>IF(P455=1,0,"")</f>
        <v/>
      </c>
      <c r="AQ455" s="56" t="str">
        <f>IF(AP455=1,AB455,"")</f>
        <v/>
      </c>
    </row>
    <row r="456" spans="1:43" s="3" customFormat="1" x14ac:dyDescent="0.25">
      <c r="A456" s="67">
        <f t="shared" si="135"/>
        <v>2022</v>
      </c>
      <c r="B456" s="67" t="str">
        <f t="shared" si="136"/>
        <v>May</v>
      </c>
      <c r="C456" s="68">
        <f t="shared" si="146"/>
        <v>22</v>
      </c>
      <c r="D456" s="69">
        <f t="shared" si="137"/>
        <v>16</v>
      </c>
      <c r="E456" s="70">
        <f t="shared" si="138"/>
        <v>28</v>
      </c>
      <c r="F456" s="74"/>
      <c r="G456" s="77"/>
      <c r="H456" s="63" t="e">
        <f t="shared" si="147"/>
        <v>#VALUE!</v>
      </c>
      <c r="I456" s="64">
        <f t="shared" si="148"/>
        <v>1</v>
      </c>
      <c r="J456" s="71" t="str">
        <f t="shared" si="148"/>
        <v xml:space="preserve">Tolpis </v>
      </c>
      <c r="K456" s="71" t="str">
        <f t="shared" si="148"/>
        <v>umbellata</v>
      </c>
      <c r="L456" s="72">
        <f t="shared" si="148"/>
        <v>1</v>
      </c>
      <c r="M456" s="72">
        <f t="shared" si="148"/>
        <v>0</v>
      </c>
      <c r="N456" s="66">
        <f t="shared" si="148"/>
        <v>0</v>
      </c>
      <c r="O456" s="41"/>
      <c r="P456" s="42" t="str">
        <f t="shared" si="139"/>
        <v/>
      </c>
      <c r="Q456" s="43" t="str">
        <f t="shared" si="140"/>
        <v/>
      </c>
      <c r="R456" s="44" t="e">
        <f t="shared" si="141"/>
        <v>#VALUE!</v>
      </c>
      <c r="S456" s="45" t="e">
        <f t="shared" si="134"/>
        <v>#VALUE!</v>
      </c>
      <c r="T456" s="44" t="str">
        <f t="shared" si="142"/>
        <v/>
      </c>
      <c r="U456" s="46"/>
      <c r="V456" s="47"/>
      <c r="W456" s="48" t="e">
        <f t="shared" si="143"/>
        <v>#VALUE!</v>
      </c>
      <c r="X456" s="49"/>
      <c r="Y456" s="44" t="e">
        <f>INDEX(VISITORS[INSECT ORDER], MATCH(X456,VISITORS[NAME USED],0))</f>
        <v>#N/A</v>
      </c>
      <c r="Z456" s="44" t="e">
        <f t="shared" si="144"/>
        <v>#N/A</v>
      </c>
      <c r="AA456" s="50" t="e">
        <f>IF(SUM(#REF!,#REF!,#REF!,#REF!,#REF!,#REF!)=S456,,"")</f>
        <v>#REF!</v>
      </c>
      <c r="AB456" s="51" t="str">
        <f t="shared" si="145"/>
        <v/>
      </c>
      <c r="AC456" s="51"/>
      <c r="AD456" s="51"/>
      <c r="AE456" s="51"/>
      <c r="AF456" s="51"/>
      <c r="AG456" s="51"/>
      <c r="AH456" s="51"/>
      <c r="AI456" s="52"/>
      <c r="AJ456" s="52"/>
      <c r="AK456" s="52"/>
      <c r="AL456" s="53"/>
      <c r="AM456" s="54"/>
      <c r="AN456" s="55" t="str">
        <f>IF(P456=1,0,"")</f>
        <v/>
      </c>
      <c r="AO456" s="56" t="str">
        <f>IF(AN456=1,AB456,"")</f>
        <v/>
      </c>
      <c r="AP456" s="55" t="str">
        <f>IF(P456=1,0,"")</f>
        <v/>
      </c>
      <c r="AQ456" s="56" t="str">
        <f>IF(AP456=1,AB456,"")</f>
        <v/>
      </c>
    </row>
    <row r="457" spans="1:43" s="3" customFormat="1" x14ac:dyDescent="0.25">
      <c r="A457" s="67">
        <f t="shared" si="135"/>
        <v>2022</v>
      </c>
      <c r="B457" s="67" t="str">
        <f t="shared" si="136"/>
        <v>May</v>
      </c>
      <c r="C457" s="68">
        <f t="shared" si="146"/>
        <v>22</v>
      </c>
      <c r="D457" s="69">
        <f t="shared" si="137"/>
        <v>16</v>
      </c>
      <c r="E457" s="70">
        <f t="shared" si="138"/>
        <v>29</v>
      </c>
      <c r="F457" s="74"/>
      <c r="G457" s="77"/>
      <c r="H457" s="63" t="e">
        <f t="shared" si="147"/>
        <v>#VALUE!</v>
      </c>
      <c r="I457" s="64">
        <f t="shared" si="148"/>
        <v>1</v>
      </c>
      <c r="J457" s="71" t="str">
        <f t="shared" si="148"/>
        <v xml:space="preserve">Tolpis </v>
      </c>
      <c r="K457" s="71" t="str">
        <f t="shared" si="148"/>
        <v>umbellata</v>
      </c>
      <c r="L457" s="72">
        <f t="shared" si="148"/>
        <v>1</v>
      </c>
      <c r="M457" s="72">
        <f t="shared" si="148"/>
        <v>0</v>
      </c>
      <c r="N457" s="66">
        <f t="shared" si="148"/>
        <v>0</v>
      </c>
      <c r="O457" s="41"/>
      <c r="P457" s="42" t="str">
        <f t="shared" si="139"/>
        <v/>
      </c>
      <c r="Q457" s="43" t="str">
        <f t="shared" si="140"/>
        <v/>
      </c>
      <c r="R457" s="44" t="e">
        <f t="shared" si="141"/>
        <v>#VALUE!</v>
      </c>
      <c r="S457" s="45" t="e">
        <f t="shared" si="134"/>
        <v>#VALUE!</v>
      </c>
      <c r="T457" s="44" t="str">
        <f t="shared" si="142"/>
        <v/>
      </c>
      <c r="U457" s="46"/>
      <c r="V457" s="47"/>
      <c r="W457" s="48" t="e">
        <f t="shared" si="143"/>
        <v>#VALUE!</v>
      </c>
      <c r="X457" s="49"/>
      <c r="Y457" s="44" t="e">
        <f>INDEX(VISITORS[INSECT ORDER], MATCH(X457,VISITORS[NAME USED],0))</f>
        <v>#N/A</v>
      </c>
      <c r="Z457" s="44" t="e">
        <f t="shared" si="144"/>
        <v>#N/A</v>
      </c>
      <c r="AA457" s="50" t="e">
        <f>IF(SUM(#REF!,#REF!,#REF!,#REF!,#REF!,#REF!)=S457,,"")</f>
        <v>#REF!</v>
      </c>
      <c r="AB457" s="51" t="str">
        <f t="shared" si="145"/>
        <v/>
      </c>
      <c r="AC457" s="51"/>
      <c r="AD457" s="51"/>
      <c r="AE457" s="51"/>
      <c r="AF457" s="51"/>
      <c r="AG457" s="51"/>
      <c r="AH457" s="51"/>
      <c r="AI457" s="52"/>
      <c r="AJ457" s="52"/>
      <c r="AK457" s="52"/>
      <c r="AL457" s="53"/>
      <c r="AM457" s="54"/>
      <c r="AN457" s="55" t="str">
        <f>IF(P457=1,0,"")</f>
        <v/>
      </c>
      <c r="AO457" s="56" t="str">
        <f>IF(AN457=1,AB457,"")</f>
        <v/>
      </c>
      <c r="AP457" s="55" t="str">
        <f>IF(P457=1,0,"")</f>
        <v/>
      </c>
      <c r="AQ457" s="56" t="str">
        <f>IF(AP457=1,AB457,"")</f>
        <v/>
      </c>
    </row>
    <row r="458" spans="1:43" s="3" customFormat="1" x14ac:dyDescent="0.25">
      <c r="A458" s="67">
        <f t="shared" si="135"/>
        <v>2022</v>
      </c>
      <c r="B458" s="67" t="str">
        <f t="shared" si="136"/>
        <v>May</v>
      </c>
      <c r="C458" s="68">
        <f t="shared" si="146"/>
        <v>22</v>
      </c>
      <c r="D458" s="69">
        <f t="shared" si="137"/>
        <v>16</v>
      </c>
      <c r="E458" s="70">
        <f t="shared" si="138"/>
        <v>30</v>
      </c>
      <c r="F458" s="74"/>
      <c r="G458" s="77"/>
      <c r="H458" s="63" t="e">
        <f t="shared" si="147"/>
        <v>#VALUE!</v>
      </c>
      <c r="I458" s="64">
        <f t="shared" si="148"/>
        <v>1</v>
      </c>
      <c r="J458" s="71" t="str">
        <f t="shared" si="148"/>
        <v xml:space="preserve">Tolpis </v>
      </c>
      <c r="K458" s="71" t="str">
        <f t="shared" si="148"/>
        <v>umbellata</v>
      </c>
      <c r="L458" s="72">
        <f t="shared" si="148"/>
        <v>1</v>
      </c>
      <c r="M458" s="72">
        <f t="shared" si="148"/>
        <v>0</v>
      </c>
      <c r="N458" s="66">
        <f t="shared" si="148"/>
        <v>0</v>
      </c>
      <c r="O458" s="41"/>
      <c r="P458" s="42" t="str">
        <f t="shared" si="139"/>
        <v/>
      </c>
      <c r="Q458" s="43" t="str">
        <f t="shared" si="140"/>
        <v/>
      </c>
      <c r="R458" s="44" t="e">
        <f t="shared" si="141"/>
        <v>#VALUE!</v>
      </c>
      <c r="S458" s="45" t="e">
        <f t="shared" si="134"/>
        <v>#VALUE!</v>
      </c>
      <c r="T458" s="44" t="str">
        <f t="shared" si="142"/>
        <v/>
      </c>
      <c r="U458" s="46"/>
      <c r="V458" s="47"/>
      <c r="W458" s="48" t="e">
        <f t="shared" si="143"/>
        <v>#VALUE!</v>
      </c>
      <c r="X458" s="49"/>
      <c r="Y458" s="44" t="e">
        <f>INDEX(VISITORS[INSECT ORDER], MATCH(X458,VISITORS[NAME USED],0))</f>
        <v>#N/A</v>
      </c>
      <c r="Z458" s="44" t="e">
        <f t="shared" si="144"/>
        <v>#N/A</v>
      </c>
      <c r="AA458" s="50" t="e">
        <f>IF(SUM(#REF!,#REF!,#REF!,#REF!,#REF!,#REF!)=S458,,"")</f>
        <v>#REF!</v>
      </c>
      <c r="AB458" s="51" t="str">
        <f t="shared" si="145"/>
        <v/>
      </c>
      <c r="AC458" s="51"/>
      <c r="AD458" s="51"/>
      <c r="AE458" s="51"/>
      <c r="AF458" s="51"/>
      <c r="AG458" s="51"/>
      <c r="AH458" s="51"/>
      <c r="AI458" s="52"/>
      <c r="AJ458" s="52"/>
      <c r="AK458" s="52"/>
      <c r="AL458" s="53"/>
      <c r="AM458" s="54"/>
      <c r="AN458" s="55" t="str">
        <f>IF(P458=1,0,"")</f>
        <v/>
      </c>
      <c r="AO458" s="56" t="str">
        <f>IF(AN458=1,AB458,"")</f>
        <v/>
      </c>
      <c r="AP458" s="55" t="str">
        <f>IF(P458=1,0,"")</f>
        <v/>
      </c>
      <c r="AQ458" s="56" t="str">
        <f>IF(AP458=1,AB458,"")</f>
        <v/>
      </c>
    </row>
    <row r="459" spans="1:43" s="3" customFormat="1" x14ac:dyDescent="0.25">
      <c r="A459" s="67">
        <f t="shared" si="135"/>
        <v>2022</v>
      </c>
      <c r="B459" s="67" t="str">
        <f t="shared" si="136"/>
        <v>May</v>
      </c>
      <c r="C459" s="68">
        <f t="shared" si="146"/>
        <v>22</v>
      </c>
      <c r="D459" s="69">
        <f t="shared" si="137"/>
        <v>16</v>
      </c>
      <c r="E459" s="70">
        <f t="shared" si="138"/>
        <v>31</v>
      </c>
      <c r="F459" s="74"/>
      <c r="G459" s="77"/>
      <c r="H459" s="63" t="e">
        <f t="shared" si="147"/>
        <v>#VALUE!</v>
      </c>
      <c r="I459" s="64">
        <f t="shared" si="148"/>
        <v>1</v>
      </c>
      <c r="J459" s="71" t="str">
        <f t="shared" si="148"/>
        <v xml:space="preserve">Tolpis </v>
      </c>
      <c r="K459" s="71" t="str">
        <f t="shared" si="148"/>
        <v>umbellata</v>
      </c>
      <c r="L459" s="72">
        <f t="shared" si="148"/>
        <v>1</v>
      </c>
      <c r="M459" s="72">
        <f t="shared" si="148"/>
        <v>0</v>
      </c>
      <c r="N459" s="66">
        <f t="shared" si="148"/>
        <v>0</v>
      </c>
      <c r="O459" s="41"/>
      <c r="P459" s="42" t="str">
        <f t="shared" si="139"/>
        <v/>
      </c>
      <c r="Q459" s="43" t="str">
        <f t="shared" si="140"/>
        <v/>
      </c>
      <c r="R459" s="44" t="e">
        <f t="shared" si="141"/>
        <v>#VALUE!</v>
      </c>
      <c r="S459" s="45" t="e">
        <f t="shared" si="134"/>
        <v>#VALUE!</v>
      </c>
      <c r="T459" s="44" t="str">
        <f t="shared" si="142"/>
        <v/>
      </c>
      <c r="U459" s="46"/>
      <c r="V459" s="47"/>
      <c r="W459" s="48" t="e">
        <f t="shared" si="143"/>
        <v>#VALUE!</v>
      </c>
      <c r="X459" s="49"/>
      <c r="Y459" s="44" t="e">
        <f>INDEX(VISITORS[INSECT ORDER], MATCH(X459,VISITORS[NAME USED],0))</f>
        <v>#N/A</v>
      </c>
      <c r="Z459" s="44" t="e">
        <f t="shared" si="144"/>
        <v>#N/A</v>
      </c>
      <c r="AA459" s="50" t="e">
        <f>IF(SUM(#REF!,#REF!,#REF!,#REF!,#REF!,#REF!)=S459,,"")</f>
        <v>#REF!</v>
      </c>
      <c r="AB459" s="51" t="str">
        <f t="shared" si="145"/>
        <v/>
      </c>
      <c r="AC459" s="51"/>
      <c r="AD459" s="51"/>
      <c r="AE459" s="51"/>
      <c r="AF459" s="51"/>
      <c r="AG459" s="51"/>
      <c r="AH459" s="51"/>
      <c r="AI459" s="52"/>
      <c r="AJ459" s="52"/>
      <c r="AK459" s="52"/>
      <c r="AL459" s="53"/>
      <c r="AM459" s="54"/>
      <c r="AN459" s="55" t="str">
        <f>IF(P459=1,0,"")</f>
        <v/>
      </c>
      <c r="AO459" s="56" t="str">
        <f>IF(AN459=1,AB459,"")</f>
        <v/>
      </c>
      <c r="AP459" s="55" t="str">
        <f>IF(P459=1,0,"")</f>
        <v/>
      </c>
      <c r="AQ459" s="56" t="str">
        <f>IF(AP459=1,AB459,"")</f>
        <v/>
      </c>
    </row>
    <row r="460" spans="1:43" s="3" customFormat="1" x14ac:dyDescent="0.25">
      <c r="A460" s="67">
        <f t="shared" si="135"/>
        <v>2022</v>
      </c>
      <c r="B460" s="67" t="str">
        <f t="shared" si="136"/>
        <v>May</v>
      </c>
      <c r="C460" s="68">
        <f t="shared" si="146"/>
        <v>22</v>
      </c>
      <c r="D460" s="69">
        <f t="shared" si="137"/>
        <v>16</v>
      </c>
      <c r="E460" s="70">
        <f t="shared" si="138"/>
        <v>32</v>
      </c>
      <c r="F460" s="74"/>
      <c r="G460" s="77"/>
      <c r="H460" s="63" t="e">
        <f t="shared" si="147"/>
        <v>#VALUE!</v>
      </c>
      <c r="I460" s="64">
        <f t="shared" si="148"/>
        <v>1</v>
      </c>
      <c r="J460" s="71" t="str">
        <f t="shared" si="148"/>
        <v xml:space="preserve">Tolpis </v>
      </c>
      <c r="K460" s="71" t="str">
        <f t="shared" si="148"/>
        <v>umbellata</v>
      </c>
      <c r="L460" s="72">
        <f t="shared" si="148"/>
        <v>1</v>
      </c>
      <c r="M460" s="72">
        <f t="shared" si="148"/>
        <v>0</v>
      </c>
      <c r="N460" s="66">
        <f t="shared" si="148"/>
        <v>0</v>
      </c>
      <c r="O460" s="41"/>
      <c r="P460" s="42" t="str">
        <f t="shared" si="139"/>
        <v/>
      </c>
      <c r="Q460" s="43" t="str">
        <f t="shared" si="140"/>
        <v/>
      </c>
      <c r="R460" s="44" t="e">
        <f t="shared" si="141"/>
        <v>#VALUE!</v>
      </c>
      <c r="S460" s="45" t="e">
        <f t="shared" si="134"/>
        <v>#VALUE!</v>
      </c>
      <c r="T460" s="44" t="str">
        <f t="shared" si="142"/>
        <v/>
      </c>
      <c r="U460" s="46"/>
      <c r="V460" s="47"/>
      <c r="W460" s="48" t="e">
        <f t="shared" si="143"/>
        <v>#VALUE!</v>
      </c>
      <c r="X460" s="49"/>
      <c r="Y460" s="44" t="e">
        <f>INDEX(VISITORS[INSECT ORDER], MATCH(X460,VISITORS[NAME USED],0))</f>
        <v>#N/A</v>
      </c>
      <c r="Z460" s="44" t="e">
        <f t="shared" si="144"/>
        <v>#N/A</v>
      </c>
      <c r="AA460" s="50" t="e">
        <f>IF(SUM(#REF!,#REF!,#REF!,#REF!,#REF!,#REF!)=S460,,"")</f>
        <v>#REF!</v>
      </c>
      <c r="AB460" s="51" t="str">
        <f t="shared" si="145"/>
        <v/>
      </c>
      <c r="AC460" s="51"/>
      <c r="AD460" s="51"/>
      <c r="AE460" s="51"/>
      <c r="AF460" s="51"/>
      <c r="AG460" s="51"/>
      <c r="AH460" s="51"/>
      <c r="AI460" s="52"/>
      <c r="AJ460" s="52"/>
      <c r="AK460" s="52"/>
      <c r="AL460" s="53"/>
      <c r="AM460" s="54"/>
      <c r="AN460" s="55" t="str">
        <f>IF(P460=1,0,"")</f>
        <v/>
      </c>
      <c r="AO460" s="56" t="str">
        <f>IF(AN460=1,AB460,"")</f>
        <v/>
      </c>
      <c r="AP460" s="55" t="str">
        <f>IF(P460=1,0,"")</f>
        <v/>
      </c>
      <c r="AQ460" s="56" t="str">
        <f>IF(AP460=1,AB460,"")</f>
        <v/>
      </c>
    </row>
    <row r="461" spans="1:43" s="3" customFormat="1" x14ac:dyDescent="0.25">
      <c r="A461" s="67">
        <f t="shared" si="135"/>
        <v>2022</v>
      </c>
      <c r="B461" s="67" t="str">
        <f t="shared" si="136"/>
        <v>May</v>
      </c>
      <c r="C461" s="68">
        <f t="shared" si="146"/>
        <v>22</v>
      </c>
      <c r="D461" s="69">
        <f t="shared" si="137"/>
        <v>16</v>
      </c>
      <c r="E461" s="70">
        <f t="shared" si="138"/>
        <v>33</v>
      </c>
      <c r="F461" s="74"/>
      <c r="G461" s="77"/>
      <c r="H461" s="63" t="e">
        <f t="shared" si="147"/>
        <v>#VALUE!</v>
      </c>
      <c r="I461" s="64">
        <f t="shared" si="148"/>
        <v>1</v>
      </c>
      <c r="J461" s="71" t="str">
        <f t="shared" si="148"/>
        <v xml:space="preserve">Tolpis </v>
      </c>
      <c r="K461" s="71" t="str">
        <f t="shared" si="148"/>
        <v>umbellata</v>
      </c>
      <c r="L461" s="72">
        <f t="shared" si="148"/>
        <v>1</v>
      </c>
      <c r="M461" s="72">
        <f t="shared" si="148"/>
        <v>0</v>
      </c>
      <c r="N461" s="66">
        <f t="shared" si="148"/>
        <v>0</v>
      </c>
      <c r="O461" s="41"/>
      <c r="P461" s="42" t="str">
        <f t="shared" si="139"/>
        <v/>
      </c>
      <c r="Q461" s="43" t="str">
        <f t="shared" si="140"/>
        <v/>
      </c>
      <c r="R461" s="44" t="e">
        <f t="shared" si="141"/>
        <v>#VALUE!</v>
      </c>
      <c r="S461" s="45" t="e">
        <f t="shared" si="134"/>
        <v>#VALUE!</v>
      </c>
      <c r="T461" s="44" t="str">
        <f t="shared" si="142"/>
        <v/>
      </c>
      <c r="U461" s="46"/>
      <c r="V461" s="47"/>
      <c r="W461" s="48" t="e">
        <f t="shared" si="143"/>
        <v>#VALUE!</v>
      </c>
      <c r="X461" s="49"/>
      <c r="Y461" s="44" t="e">
        <f>INDEX(VISITORS[INSECT ORDER], MATCH(X461,VISITORS[NAME USED],0))</f>
        <v>#N/A</v>
      </c>
      <c r="Z461" s="44" t="e">
        <f t="shared" si="144"/>
        <v>#N/A</v>
      </c>
      <c r="AA461" s="50" t="e">
        <f>IF(SUM(#REF!,#REF!,#REF!,#REF!,#REF!,#REF!)=S461,,"")</f>
        <v>#REF!</v>
      </c>
      <c r="AB461" s="51" t="str">
        <f t="shared" si="145"/>
        <v/>
      </c>
      <c r="AC461" s="51"/>
      <c r="AD461" s="51"/>
      <c r="AE461" s="51"/>
      <c r="AF461" s="51"/>
      <c r="AG461" s="51"/>
      <c r="AH461" s="51"/>
      <c r="AI461" s="52"/>
      <c r="AJ461" s="52"/>
      <c r="AK461" s="52"/>
      <c r="AL461" s="53"/>
      <c r="AM461" s="54"/>
      <c r="AN461" s="55" t="str">
        <f>IF(P461=1,0,"")</f>
        <v/>
      </c>
      <c r="AO461" s="56" t="str">
        <f>IF(AN461=1,AB461,"")</f>
        <v/>
      </c>
      <c r="AP461" s="55" t="str">
        <f>IF(P461=1,0,"")</f>
        <v/>
      </c>
      <c r="AQ461" s="56" t="str">
        <f>IF(AP461=1,AB461,"")</f>
        <v/>
      </c>
    </row>
    <row r="462" spans="1:43" s="3" customFormat="1" x14ac:dyDescent="0.25">
      <c r="A462" s="67">
        <f t="shared" si="135"/>
        <v>2022</v>
      </c>
      <c r="B462" s="67" t="str">
        <f t="shared" si="136"/>
        <v>May</v>
      </c>
      <c r="C462" s="68">
        <f t="shared" si="146"/>
        <v>22</v>
      </c>
      <c r="D462" s="69">
        <f t="shared" si="137"/>
        <v>16</v>
      </c>
      <c r="E462" s="70">
        <f t="shared" si="138"/>
        <v>34</v>
      </c>
      <c r="F462" s="74"/>
      <c r="G462" s="77"/>
      <c r="H462" s="63" t="e">
        <f t="shared" si="147"/>
        <v>#VALUE!</v>
      </c>
      <c r="I462" s="64">
        <f t="shared" si="148"/>
        <v>1</v>
      </c>
      <c r="J462" s="71" t="str">
        <f t="shared" si="148"/>
        <v xml:space="preserve">Tolpis </v>
      </c>
      <c r="K462" s="71" t="str">
        <f t="shared" si="148"/>
        <v>umbellata</v>
      </c>
      <c r="L462" s="72">
        <f t="shared" si="148"/>
        <v>1</v>
      </c>
      <c r="M462" s="72">
        <f t="shared" si="148"/>
        <v>0</v>
      </c>
      <c r="N462" s="66">
        <f t="shared" si="148"/>
        <v>0</v>
      </c>
      <c r="O462" s="41"/>
      <c r="P462" s="42" t="str">
        <f t="shared" si="139"/>
        <v/>
      </c>
      <c r="Q462" s="43" t="str">
        <f t="shared" si="140"/>
        <v/>
      </c>
      <c r="R462" s="44" t="e">
        <f t="shared" si="141"/>
        <v>#VALUE!</v>
      </c>
      <c r="S462" s="45" t="e">
        <f t="shared" si="134"/>
        <v>#VALUE!</v>
      </c>
      <c r="T462" s="44" t="str">
        <f t="shared" si="142"/>
        <v/>
      </c>
      <c r="U462" s="46"/>
      <c r="V462" s="47"/>
      <c r="W462" s="48" t="e">
        <f t="shared" si="143"/>
        <v>#VALUE!</v>
      </c>
      <c r="X462" s="49"/>
      <c r="Y462" s="44" t="e">
        <f>INDEX(VISITORS[INSECT ORDER], MATCH(X462,VISITORS[NAME USED],0))</f>
        <v>#N/A</v>
      </c>
      <c r="Z462" s="44" t="e">
        <f t="shared" si="144"/>
        <v>#N/A</v>
      </c>
      <c r="AA462" s="50" t="e">
        <f>IF(SUM(#REF!,#REF!,#REF!,#REF!,#REF!,#REF!)=S462,,"")</f>
        <v>#REF!</v>
      </c>
      <c r="AB462" s="51" t="str">
        <f t="shared" si="145"/>
        <v/>
      </c>
      <c r="AC462" s="51"/>
      <c r="AD462" s="51"/>
      <c r="AE462" s="51"/>
      <c r="AF462" s="51"/>
      <c r="AG462" s="51"/>
      <c r="AH462" s="51"/>
      <c r="AI462" s="52"/>
      <c r="AJ462" s="52"/>
      <c r="AK462" s="52"/>
      <c r="AL462" s="53"/>
      <c r="AM462" s="54"/>
      <c r="AN462" s="55" t="str">
        <f>IF(P462=1,0,"")</f>
        <v/>
      </c>
      <c r="AO462" s="56" t="str">
        <f>IF(AN462=1,AB462,"")</f>
        <v/>
      </c>
      <c r="AP462" s="55" t="str">
        <f>IF(P462=1,0,"")</f>
        <v/>
      </c>
      <c r="AQ462" s="56" t="str">
        <f>IF(AP462=1,AB462,"")</f>
        <v/>
      </c>
    </row>
    <row r="463" spans="1:43" s="3" customFormat="1" x14ac:dyDescent="0.25">
      <c r="A463" s="67">
        <f t="shared" si="135"/>
        <v>2022</v>
      </c>
      <c r="B463" s="67" t="str">
        <f t="shared" si="136"/>
        <v>May</v>
      </c>
      <c r="C463" s="68">
        <f t="shared" si="146"/>
        <v>22</v>
      </c>
      <c r="D463" s="69">
        <f t="shared" si="137"/>
        <v>16</v>
      </c>
      <c r="E463" s="70">
        <f t="shared" si="138"/>
        <v>35</v>
      </c>
      <c r="F463" s="74"/>
      <c r="G463" s="77"/>
      <c r="H463" s="63" t="e">
        <f t="shared" si="147"/>
        <v>#VALUE!</v>
      </c>
      <c r="I463" s="64">
        <f t="shared" si="148"/>
        <v>1</v>
      </c>
      <c r="J463" s="71" t="str">
        <f t="shared" si="148"/>
        <v xml:space="preserve">Tolpis </v>
      </c>
      <c r="K463" s="71" t="str">
        <f t="shared" si="148"/>
        <v>umbellata</v>
      </c>
      <c r="L463" s="72">
        <f t="shared" si="148"/>
        <v>1</v>
      </c>
      <c r="M463" s="72">
        <f t="shared" si="148"/>
        <v>0</v>
      </c>
      <c r="N463" s="66">
        <f t="shared" si="148"/>
        <v>0</v>
      </c>
      <c r="O463" s="41"/>
      <c r="P463" s="42" t="str">
        <f t="shared" si="139"/>
        <v/>
      </c>
      <c r="Q463" s="43" t="str">
        <f t="shared" si="140"/>
        <v/>
      </c>
      <c r="R463" s="44" t="e">
        <f t="shared" si="141"/>
        <v>#VALUE!</v>
      </c>
      <c r="S463" s="45" t="e">
        <f t="shared" si="134"/>
        <v>#VALUE!</v>
      </c>
      <c r="T463" s="44" t="str">
        <f t="shared" si="142"/>
        <v/>
      </c>
      <c r="U463" s="46"/>
      <c r="V463" s="47"/>
      <c r="W463" s="48" t="e">
        <f t="shared" si="143"/>
        <v>#VALUE!</v>
      </c>
      <c r="X463" s="49"/>
      <c r="Y463" s="44" t="e">
        <f>INDEX(VISITORS[INSECT ORDER], MATCH(X463,VISITORS[NAME USED],0))</f>
        <v>#N/A</v>
      </c>
      <c r="Z463" s="44" t="e">
        <f t="shared" si="144"/>
        <v>#N/A</v>
      </c>
      <c r="AA463" s="50" t="e">
        <f>IF(SUM(#REF!,#REF!,#REF!,#REF!,#REF!,#REF!)=S463,,"")</f>
        <v>#REF!</v>
      </c>
      <c r="AB463" s="51" t="str">
        <f t="shared" si="145"/>
        <v/>
      </c>
      <c r="AC463" s="51"/>
      <c r="AD463" s="51"/>
      <c r="AE463" s="51"/>
      <c r="AF463" s="51"/>
      <c r="AG463" s="51"/>
      <c r="AH463" s="51"/>
      <c r="AI463" s="52"/>
      <c r="AJ463" s="52"/>
      <c r="AK463" s="52"/>
      <c r="AL463" s="53"/>
      <c r="AM463" s="54"/>
      <c r="AN463" s="55" t="str">
        <f>IF(P463=1,0,"")</f>
        <v/>
      </c>
      <c r="AO463" s="56" t="str">
        <f>IF(AN463=1,AB463,"")</f>
        <v/>
      </c>
      <c r="AP463" s="55" t="str">
        <f>IF(P463=1,0,"")</f>
        <v/>
      </c>
      <c r="AQ463" s="56" t="str">
        <f>IF(AP463=1,AB463,"")</f>
        <v/>
      </c>
    </row>
    <row r="464" spans="1:43" s="3" customFormat="1" x14ac:dyDescent="0.25">
      <c r="A464" s="67">
        <f t="shared" si="135"/>
        <v>2022</v>
      </c>
      <c r="B464" s="67" t="str">
        <f t="shared" si="136"/>
        <v>May</v>
      </c>
      <c r="C464" s="68">
        <f t="shared" si="146"/>
        <v>22</v>
      </c>
      <c r="D464" s="69">
        <f t="shared" si="137"/>
        <v>16</v>
      </c>
      <c r="E464" s="70">
        <f t="shared" si="138"/>
        <v>36</v>
      </c>
      <c r="F464" s="74"/>
      <c r="G464" s="77"/>
      <c r="H464" s="63" t="e">
        <f t="shared" si="147"/>
        <v>#VALUE!</v>
      </c>
      <c r="I464" s="64">
        <f t="shared" si="148"/>
        <v>1</v>
      </c>
      <c r="J464" s="71" t="str">
        <f t="shared" si="148"/>
        <v xml:space="preserve">Tolpis </v>
      </c>
      <c r="K464" s="71" t="str">
        <f t="shared" si="148"/>
        <v>umbellata</v>
      </c>
      <c r="L464" s="72">
        <f t="shared" si="148"/>
        <v>1</v>
      </c>
      <c r="M464" s="72">
        <f t="shared" si="148"/>
        <v>0</v>
      </c>
      <c r="N464" s="66">
        <f t="shared" si="148"/>
        <v>0</v>
      </c>
      <c r="O464" s="41"/>
      <c r="P464" s="42" t="str">
        <f t="shared" si="139"/>
        <v/>
      </c>
      <c r="Q464" s="43" t="str">
        <f t="shared" si="140"/>
        <v/>
      </c>
      <c r="R464" s="44" t="e">
        <f t="shared" si="141"/>
        <v>#VALUE!</v>
      </c>
      <c r="S464" s="45" t="e">
        <f t="shared" si="134"/>
        <v>#VALUE!</v>
      </c>
      <c r="T464" s="44" t="str">
        <f t="shared" si="142"/>
        <v/>
      </c>
      <c r="U464" s="46"/>
      <c r="V464" s="47"/>
      <c r="W464" s="48" t="e">
        <f t="shared" si="143"/>
        <v>#VALUE!</v>
      </c>
      <c r="X464" s="49"/>
      <c r="Y464" s="44" t="e">
        <f>INDEX(VISITORS[INSECT ORDER], MATCH(X464,VISITORS[NAME USED],0))</f>
        <v>#N/A</v>
      </c>
      <c r="Z464" s="44" t="e">
        <f t="shared" si="144"/>
        <v>#N/A</v>
      </c>
      <c r="AA464" s="50" t="e">
        <f>IF(SUM(#REF!,#REF!,#REF!,#REF!,#REF!,#REF!)=S464,,"")</f>
        <v>#REF!</v>
      </c>
      <c r="AB464" s="51" t="str">
        <f t="shared" si="145"/>
        <v/>
      </c>
      <c r="AC464" s="51"/>
      <c r="AD464" s="51"/>
      <c r="AE464" s="51"/>
      <c r="AF464" s="51"/>
      <c r="AG464" s="51"/>
      <c r="AH464" s="51"/>
      <c r="AI464" s="52"/>
      <c r="AJ464" s="52"/>
      <c r="AK464" s="52"/>
      <c r="AL464" s="53"/>
      <c r="AM464" s="54"/>
      <c r="AN464" s="55" t="str">
        <f>IF(P464=1,0,"")</f>
        <v/>
      </c>
      <c r="AO464" s="56" t="str">
        <f>IF(AN464=1,AB464,"")</f>
        <v/>
      </c>
      <c r="AP464" s="55" t="str">
        <f>IF(P464=1,0,"")</f>
        <v/>
      </c>
      <c r="AQ464" s="56" t="str">
        <f>IF(AP464=1,AB464,"")</f>
        <v/>
      </c>
    </row>
    <row r="465" spans="1:43" s="3" customFormat="1" x14ac:dyDescent="0.25">
      <c r="A465" s="67">
        <f t="shared" si="135"/>
        <v>2022</v>
      </c>
      <c r="B465" s="67" t="str">
        <f t="shared" si="136"/>
        <v>May</v>
      </c>
      <c r="C465" s="68">
        <f t="shared" si="146"/>
        <v>22</v>
      </c>
      <c r="D465" s="69">
        <f t="shared" si="137"/>
        <v>16</v>
      </c>
      <c r="E465" s="70">
        <f t="shared" si="138"/>
        <v>37</v>
      </c>
      <c r="F465" s="74"/>
      <c r="G465" s="77"/>
      <c r="H465" s="63" t="e">
        <f t="shared" si="147"/>
        <v>#VALUE!</v>
      </c>
      <c r="I465" s="64">
        <f t="shared" si="148"/>
        <v>1</v>
      </c>
      <c r="J465" s="71" t="str">
        <f t="shared" si="148"/>
        <v xml:space="preserve">Tolpis </v>
      </c>
      <c r="K465" s="71" t="str">
        <f t="shared" si="148"/>
        <v>umbellata</v>
      </c>
      <c r="L465" s="72">
        <f t="shared" si="148"/>
        <v>1</v>
      </c>
      <c r="M465" s="72">
        <f t="shared" si="148"/>
        <v>0</v>
      </c>
      <c r="N465" s="66">
        <f t="shared" si="148"/>
        <v>0</v>
      </c>
      <c r="O465" s="41"/>
      <c r="P465" s="42" t="str">
        <f t="shared" si="139"/>
        <v/>
      </c>
      <c r="Q465" s="43" t="str">
        <f t="shared" si="140"/>
        <v/>
      </c>
      <c r="R465" s="44" t="e">
        <f t="shared" si="141"/>
        <v>#VALUE!</v>
      </c>
      <c r="S465" s="45" t="e">
        <f t="shared" si="134"/>
        <v>#VALUE!</v>
      </c>
      <c r="T465" s="44" t="str">
        <f t="shared" si="142"/>
        <v/>
      </c>
      <c r="U465" s="46"/>
      <c r="V465" s="47"/>
      <c r="W465" s="48" t="e">
        <f t="shared" si="143"/>
        <v>#VALUE!</v>
      </c>
      <c r="X465" s="49"/>
      <c r="Y465" s="44" t="e">
        <f>INDEX(VISITORS[INSECT ORDER], MATCH(X465,VISITORS[NAME USED],0))</f>
        <v>#N/A</v>
      </c>
      <c r="Z465" s="44" t="e">
        <f t="shared" si="144"/>
        <v>#N/A</v>
      </c>
      <c r="AA465" s="50" t="e">
        <f>IF(SUM(#REF!,#REF!,#REF!,#REF!,#REF!,#REF!)=S465,,"")</f>
        <v>#REF!</v>
      </c>
      <c r="AB465" s="51" t="str">
        <f t="shared" si="145"/>
        <v/>
      </c>
      <c r="AC465" s="51"/>
      <c r="AD465" s="51"/>
      <c r="AE465" s="51"/>
      <c r="AF465" s="51"/>
      <c r="AG465" s="51"/>
      <c r="AH465" s="51"/>
      <c r="AI465" s="52"/>
      <c r="AJ465" s="52"/>
      <c r="AK465" s="52"/>
      <c r="AL465" s="53"/>
      <c r="AM465" s="54"/>
      <c r="AN465" s="55" t="str">
        <f>IF(P465=1,0,"")</f>
        <v/>
      </c>
      <c r="AO465" s="56" t="str">
        <f>IF(AN465=1,AB465,"")</f>
        <v/>
      </c>
      <c r="AP465" s="55" t="str">
        <f>IF(P465=1,0,"")</f>
        <v/>
      </c>
      <c r="AQ465" s="56" t="str">
        <f>IF(AP465=1,AB465,"")</f>
        <v/>
      </c>
    </row>
    <row r="466" spans="1:43" s="3" customFormat="1" x14ac:dyDescent="0.25">
      <c r="A466" s="67">
        <f t="shared" si="135"/>
        <v>2022</v>
      </c>
      <c r="B466" s="67" t="str">
        <f t="shared" si="136"/>
        <v>May</v>
      </c>
      <c r="C466" s="68">
        <f t="shared" si="146"/>
        <v>22</v>
      </c>
      <c r="D466" s="69">
        <f t="shared" si="137"/>
        <v>16</v>
      </c>
      <c r="E466" s="70">
        <f t="shared" si="138"/>
        <v>38</v>
      </c>
      <c r="F466" s="74"/>
      <c r="G466" s="77"/>
      <c r="H466" s="63" t="e">
        <f t="shared" si="147"/>
        <v>#VALUE!</v>
      </c>
      <c r="I466" s="64">
        <f t="shared" si="148"/>
        <v>1</v>
      </c>
      <c r="J466" s="71" t="str">
        <f t="shared" si="148"/>
        <v xml:space="preserve">Tolpis </v>
      </c>
      <c r="K466" s="71" t="str">
        <f t="shared" si="148"/>
        <v>umbellata</v>
      </c>
      <c r="L466" s="72">
        <f t="shared" si="148"/>
        <v>1</v>
      </c>
      <c r="M466" s="72">
        <f t="shared" si="148"/>
        <v>0</v>
      </c>
      <c r="N466" s="66">
        <f t="shared" si="148"/>
        <v>0</v>
      </c>
      <c r="O466" s="41"/>
      <c r="P466" s="42" t="str">
        <f t="shared" si="139"/>
        <v/>
      </c>
      <c r="Q466" s="43" t="str">
        <f t="shared" si="140"/>
        <v/>
      </c>
      <c r="R466" s="44" t="e">
        <f t="shared" si="141"/>
        <v>#VALUE!</v>
      </c>
      <c r="S466" s="45" t="e">
        <f t="shared" si="134"/>
        <v>#VALUE!</v>
      </c>
      <c r="T466" s="44" t="str">
        <f t="shared" si="142"/>
        <v/>
      </c>
      <c r="U466" s="46"/>
      <c r="V466" s="47"/>
      <c r="W466" s="48" t="e">
        <f t="shared" si="143"/>
        <v>#VALUE!</v>
      </c>
      <c r="X466" s="49"/>
      <c r="Y466" s="44" t="e">
        <f>INDEX(VISITORS[INSECT ORDER], MATCH(X466,VISITORS[NAME USED],0))</f>
        <v>#N/A</v>
      </c>
      <c r="Z466" s="44" t="e">
        <f t="shared" si="144"/>
        <v>#N/A</v>
      </c>
      <c r="AA466" s="50" t="e">
        <f>IF(SUM(#REF!,#REF!,#REF!,#REF!,#REF!,#REF!)=S466,,"")</f>
        <v>#REF!</v>
      </c>
      <c r="AB466" s="51" t="str">
        <f t="shared" si="145"/>
        <v/>
      </c>
      <c r="AC466" s="51"/>
      <c r="AD466" s="51"/>
      <c r="AE466" s="51"/>
      <c r="AF466" s="51"/>
      <c r="AG466" s="51"/>
      <c r="AH466" s="51"/>
      <c r="AI466" s="52"/>
      <c r="AJ466" s="52"/>
      <c r="AK466" s="52"/>
      <c r="AL466" s="53"/>
      <c r="AM466" s="54"/>
      <c r="AN466" s="55" t="str">
        <f>IF(P466=1,0,"")</f>
        <v/>
      </c>
      <c r="AO466" s="56" t="str">
        <f>IF(AN466=1,AB466,"")</f>
        <v/>
      </c>
      <c r="AP466" s="55" t="str">
        <f>IF(P466=1,0,"")</f>
        <v/>
      </c>
      <c r="AQ466" s="56" t="str">
        <f>IF(AP466=1,AB466,"")</f>
        <v/>
      </c>
    </row>
    <row r="467" spans="1:43" s="3" customFormat="1" x14ac:dyDescent="0.25">
      <c r="A467" s="67">
        <f t="shared" si="135"/>
        <v>2022</v>
      </c>
      <c r="B467" s="67" t="str">
        <f t="shared" si="136"/>
        <v>May</v>
      </c>
      <c r="C467" s="68">
        <f t="shared" si="146"/>
        <v>22</v>
      </c>
      <c r="D467" s="69">
        <f t="shared" si="137"/>
        <v>16</v>
      </c>
      <c r="E467" s="70">
        <f t="shared" si="138"/>
        <v>39</v>
      </c>
      <c r="F467" s="74"/>
      <c r="G467" s="77"/>
      <c r="H467" s="63" t="e">
        <f t="shared" si="147"/>
        <v>#VALUE!</v>
      </c>
      <c r="I467" s="64">
        <f t="shared" si="148"/>
        <v>1</v>
      </c>
      <c r="J467" s="71" t="str">
        <f t="shared" si="148"/>
        <v xml:space="preserve">Tolpis </v>
      </c>
      <c r="K467" s="71" t="str">
        <f t="shared" si="148"/>
        <v>umbellata</v>
      </c>
      <c r="L467" s="72">
        <f t="shared" si="148"/>
        <v>1</v>
      </c>
      <c r="M467" s="72">
        <f t="shared" si="148"/>
        <v>0</v>
      </c>
      <c r="N467" s="66">
        <f t="shared" si="148"/>
        <v>0</v>
      </c>
      <c r="O467" s="41"/>
      <c r="P467" s="42" t="str">
        <f t="shared" si="139"/>
        <v/>
      </c>
      <c r="Q467" s="43" t="str">
        <f t="shared" si="140"/>
        <v/>
      </c>
      <c r="R467" s="44" t="e">
        <f t="shared" si="141"/>
        <v>#VALUE!</v>
      </c>
      <c r="S467" s="45" t="e">
        <f t="shared" si="134"/>
        <v>#VALUE!</v>
      </c>
      <c r="T467" s="44" t="str">
        <f t="shared" si="142"/>
        <v/>
      </c>
      <c r="U467" s="46"/>
      <c r="V467" s="47"/>
      <c r="W467" s="48" t="e">
        <f t="shared" si="143"/>
        <v>#VALUE!</v>
      </c>
      <c r="X467" s="49"/>
      <c r="Y467" s="44" t="e">
        <f>INDEX(VISITORS[INSECT ORDER], MATCH(X467,VISITORS[NAME USED],0))</f>
        <v>#N/A</v>
      </c>
      <c r="Z467" s="44" t="e">
        <f t="shared" si="144"/>
        <v>#N/A</v>
      </c>
      <c r="AA467" s="50" t="e">
        <f>IF(SUM(#REF!,#REF!,#REF!,#REF!,#REF!,#REF!)=S467,,"")</f>
        <v>#REF!</v>
      </c>
      <c r="AB467" s="51" t="str">
        <f t="shared" si="145"/>
        <v/>
      </c>
      <c r="AC467" s="51"/>
      <c r="AD467" s="51"/>
      <c r="AE467" s="51"/>
      <c r="AF467" s="51"/>
      <c r="AG467" s="51"/>
      <c r="AH467" s="51"/>
      <c r="AI467" s="52"/>
      <c r="AJ467" s="52"/>
      <c r="AK467" s="52"/>
      <c r="AL467" s="53"/>
      <c r="AM467" s="54"/>
      <c r="AN467" s="55" t="str">
        <f>IF(P467=1,0,"")</f>
        <v/>
      </c>
      <c r="AO467" s="56" t="str">
        <f>IF(AN467=1,AB467,"")</f>
        <v/>
      </c>
      <c r="AP467" s="55" t="str">
        <f>IF(P467=1,0,"")</f>
        <v/>
      </c>
      <c r="AQ467" s="56" t="str">
        <f>IF(AP467=1,AB467,"")</f>
        <v/>
      </c>
    </row>
    <row r="468" spans="1:43" s="3" customFormat="1" x14ac:dyDescent="0.25">
      <c r="A468" s="67">
        <f t="shared" si="135"/>
        <v>2022</v>
      </c>
      <c r="B468" s="67" t="str">
        <f t="shared" si="136"/>
        <v>May</v>
      </c>
      <c r="C468" s="68">
        <f t="shared" si="146"/>
        <v>22</v>
      </c>
      <c r="D468" s="69">
        <f t="shared" si="137"/>
        <v>16</v>
      </c>
      <c r="E468" s="70">
        <f t="shared" si="138"/>
        <v>40</v>
      </c>
      <c r="F468" s="74"/>
      <c r="G468" s="77"/>
      <c r="H468" s="63" t="e">
        <f t="shared" si="147"/>
        <v>#VALUE!</v>
      </c>
      <c r="I468" s="64">
        <f t="shared" si="148"/>
        <v>1</v>
      </c>
      <c r="J468" s="71" t="str">
        <f t="shared" si="148"/>
        <v xml:space="preserve">Tolpis </v>
      </c>
      <c r="K468" s="71" t="str">
        <f t="shared" si="148"/>
        <v>umbellata</v>
      </c>
      <c r="L468" s="72">
        <f t="shared" si="148"/>
        <v>1</v>
      </c>
      <c r="M468" s="72">
        <f t="shared" si="148"/>
        <v>0</v>
      </c>
      <c r="N468" s="66">
        <f t="shared" si="148"/>
        <v>0</v>
      </c>
      <c r="O468" s="41"/>
      <c r="P468" s="42" t="str">
        <f t="shared" si="139"/>
        <v/>
      </c>
      <c r="Q468" s="43" t="str">
        <f t="shared" si="140"/>
        <v/>
      </c>
      <c r="R468" s="44" t="e">
        <f t="shared" si="141"/>
        <v>#VALUE!</v>
      </c>
      <c r="S468" s="45" t="e">
        <f t="shared" si="134"/>
        <v>#VALUE!</v>
      </c>
      <c r="T468" s="44" t="str">
        <f t="shared" si="142"/>
        <v/>
      </c>
      <c r="U468" s="46"/>
      <c r="V468" s="47"/>
      <c r="W468" s="48" t="e">
        <f t="shared" si="143"/>
        <v>#VALUE!</v>
      </c>
      <c r="X468" s="49"/>
      <c r="Y468" s="44" t="e">
        <f>INDEX(VISITORS[INSECT ORDER], MATCH(X468,VISITORS[NAME USED],0))</f>
        <v>#N/A</v>
      </c>
      <c r="Z468" s="44" t="e">
        <f t="shared" si="144"/>
        <v>#N/A</v>
      </c>
      <c r="AA468" s="50" t="e">
        <f>IF(SUM(#REF!,#REF!,#REF!,#REF!,#REF!,#REF!)=S468,,"")</f>
        <v>#REF!</v>
      </c>
      <c r="AB468" s="51" t="str">
        <f t="shared" si="145"/>
        <v/>
      </c>
      <c r="AC468" s="51"/>
      <c r="AD468" s="51"/>
      <c r="AE468" s="51"/>
      <c r="AF468" s="51"/>
      <c r="AG468" s="51"/>
      <c r="AH468" s="51"/>
      <c r="AI468" s="52"/>
      <c r="AJ468" s="52"/>
      <c r="AK468" s="52"/>
      <c r="AL468" s="53"/>
      <c r="AM468" s="54"/>
      <c r="AN468" s="55" t="str">
        <f>IF(P468=1,0,"")</f>
        <v/>
      </c>
      <c r="AO468" s="56" t="str">
        <f>IF(AN468=1,AB468,"")</f>
        <v/>
      </c>
      <c r="AP468" s="55" t="str">
        <f>IF(P468=1,0,"")</f>
        <v/>
      </c>
      <c r="AQ468" s="56" t="str">
        <f>IF(AP468=1,AB468,"")</f>
        <v/>
      </c>
    </row>
    <row r="469" spans="1:43" s="3" customFormat="1" x14ac:dyDescent="0.25">
      <c r="A469" s="67">
        <f t="shared" si="135"/>
        <v>2022</v>
      </c>
      <c r="B469" s="67" t="str">
        <f t="shared" si="136"/>
        <v>May</v>
      </c>
      <c r="C469" s="68">
        <f t="shared" si="146"/>
        <v>22</v>
      </c>
      <c r="D469" s="69">
        <f t="shared" si="137"/>
        <v>16</v>
      </c>
      <c r="E469" s="70">
        <f t="shared" si="138"/>
        <v>41</v>
      </c>
      <c r="F469" s="74"/>
      <c r="G469" s="77"/>
      <c r="H469" s="63" t="e">
        <f t="shared" si="147"/>
        <v>#VALUE!</v>
      </c>
      <c r="I469" s="64">
        <f t="shared" ref="I469:N484" si="149">I468</f>
        <v>1</v>
      </c>
      <c r="J469" s="71" t="str">
        <f t="shared" si="149"/>
        <v xml:space="preserve">Tolpis </v>
      </c>
      <c r="K469" s="71" t="str">
        <f t="shared" si="149"/>
        <v>umbellata</v>
      </c>
      <c r="L469" s="72">
        <f t="shared" si="149"/>
        <v>1</v>
      </c>
      <c r="M469" s="72">
        <f t="shared" si="149"/>
        <v>0</v>
      </c>
      <c r="N469" s="66">
        <f t="shared" si="149"/>
        <v>0</v>
      </c>
      <c r="O469" s="41"/>
      <c r="P469" s="42" t="str">
        <f t="shared" si="139"/>
        <v/>
      </c>
      <c r="Q469" s="43" t="str">
        <f t="shared" si="140"/>
        <v/>
      </c>
      <c r="R469" s="44" t="e">
        <f t="shared" si="141"/>
        <v>#VALUE!</v>
      </c>
      <c r="S469" s="45" t="e">
        <f t="shared" si="134"/>
        <v>#VALUE!</v>
      </c>
      <c r="T469" s="44" t="str">
        <f t="shared" si="142"/>
        <v/>
      </c>
      <c r="U469" s="46"/>
      <c r="V469" s="47"/>
      <c r="W469" s="48" t="e">
        <f t="shared" si="143"/>
        <v>#VALUE!</v>
      </c>
      <c r="X469" s="49"/>
      <c r="Y469" s="44" t="e">
        <f>INDEX(VISITORS[INSECT ORDER], MATCH(X469,VISITORS[NAME USED],0))</f>
        <v>#N/A</v>
      </c>
      <c r="Z469" s="44" t="e">
        <f t="shared" si="144"/>
        <v>#N/A</v>
      </c>
      <c r="AA469" s="50" t="e">
        <f>IF(SUM(#REF!,#REF!,#REF!,#REF!,#REF!,#REF!)=S469,,"")</f>
        <v>#REF!</v>
      </c>
      <c r="AB469" s="51" t="str">
        <f t="shared" si="145"/>
        <v/>
      </c>
      <c r="AC469" s="51"/>
      <c r="AD469" s="51"/>
      <c r="AE469" s="51"/>
      <c r="AF469" s="51"/>
      <c r="AG469" s="51"/>
      <c r="AH469" s="51"/>
      <c r="AI469" s="52"/>
      <c r="AJ469" s="52"/>
      <c r="AK469" s="52"/>
      <c r="AL469" s="53"/>
      <c r="AM469" s="54"/>
      <c r="AN469" s="55" t="str">
        <f>IF(P469=1,0,"")</f>
        <v/>
      </c>
      <c r="AO469" s="56" t="str">
        <f>IF(AN469=1,AB469,"")</f>
        <v/>
      </c>
      <c r="AP469" s="55" t="str">
        <f>IF(P469=1,0,"")</f>
        <v/>
      </c>
      <c r="AQ469" s="56" t="str">
        <f>IF(AP469=1,AB469,"")</f>
        <v/>
      </c>
    </row>
    <row r="470" spans="1:43" s="3" customFormat="1" x14ac:dyDescent="0.25">
      <c r="A470" s="67">
        <f t="shared" si="135"/>
        <v>2022</v>
      </c>
      <c r="B470" s="67" t="str">
        <f t="shared" si="136"/>
        <v>May</v>
      </c>
      <c r="C470" s="68">
        <f t="shared" si="146"/>
        <v>22</v>
      </c>
      <c r="D470" s="69">
        <f t="shared" si="137"/>
        <v>16</v>
      </c>
      <c r="E470" s="70">
        <f t="shared" si="138"/>
        <v>42</v>
      </c>
      <c r="F470" s="74"/>
      <c r="G470" s="77"/>
      <c r="H470" s="63" t="e">
        <f t="shared" si="147"/>
        <v>#VALUE!</v>
      </c>
      <c r="I470" s="64">
        <f t="shared" si="149"/>
        <v>1</v>
      </c>
      <c r="J470" s="71" t="str">
        <f t="shared" si="149"/>
        <v xml:space="preserve">Tolpis </v>
      </c>
      <c r="K470" s="71" t="str">
        <f t="shared" si="149"/>
        <v>umbellata</v>
      </c>
      <c r="L470" s="72">
        <f t="shared" si="149"/>
        <v>1</v>
      </c>
      <c r="M470" s="72">
        <f t="shared" si="149"/>
        <v>0</v>
      </c>
      <c r="N470" s="66">
        <f t="shared" si="149"/>
        <v>0</v>
      </c>
      <c r="O470" s="41"/>
      <c r="P470" s="42" t="str">
        <f t="shared" si="139"/>
        <v/>
      </c>
      <c r="Q470" s="43" t="str">
        <f t="shared" si="140"/>
        <v/>
      </c>
      <c r="R470" s="44" t="e">
        <f t="shared" si="141"/>
        <v>#VALUE!</v>
      </c>
      <c r="S470" s="45" t="e">
        <f t="shared" si="134"/>
        <v>#VALUE!</v>
      </c>
      <c r="T470" s="44" t="str">
        <f t="shared" si="142"/>
        <v/>
      </c>
      <c r="U470" s="46"/>
      <c r="V470" s="47"/>
      <c r="W470" s="48" t="e">
        <f t="shared" si="143"/>
        <v>#VALUE!</v>
      </c>
      <c r="X470" s="49"/>
      <c r="Y470" s="44" t="e">
        <f>INDEX(VISITORS[INSECT ORDER], MATCH(X470,VISITORS[NAME USED],0))</f>
        <v>#N/A</v>
      </c>
      <c r="Z470" s="44" t="e">
        <f t="shared" si="144"/>
        <v>#N/A</v>
      </c>
      <c r="AA470" s="50" t="e">
        <f>IF(SUM(#REF!,#REF!,#REF!,#REF!,#REF!,#REF!)=S470,,"")</f>
        <v>#REF!</v>
      </c>
      <c r="AB470" s="51" t="str">
        <f t="shared" si="145"/>
        <v/>
      </c>
      <c r="AC470" s="51"/>
      <c r="AD470" s="51"/>
      <c r="AE470" s="51"/>
      <c r="AF470" s="51"/>
      <c r="AG470" s="51"/>
      <c r="AH470" s="51"/>
      <c r="AI470" s="52"/>
      <c r="AJ470" s="52"/>
      <c r="AK470" s="52"/>
      <c r="AL470" s="53"/>
      <c r="AM470" s="54"/>
      <c r="AN470" s="55" t="str">
        <f>IF(P470=1,0,"")</f>
        <v/>
      </c>
      <c r="AO470" s="56" t="str">
        <f>IF(AN470=1,AB470,"")</f>
        <v/>
      </c>
      <c r="AP470" s="55" t="str">
        <f>IF(P470=1,0,"")</f>
        <v/>
      </c>
      <c r="AQ470" s="56" t="str">
        <f>IF(AP470=1,AB470,"")</f>
        <v/>
      </c>
    </row>
    <row r="471" spans="1:43" s="3" customFormat="1" x14ac:dyDescent="0.25">
      <c r="A471" s="67">
        <f t="shared" si="135"/>
        <v>2022</v>
      </c>
      <c r="B471" s="67" t="str">
        <f t="shared" si="136"/>
        <v>May</v>
      </c>
      <c r="C471" s="68">
        <f t="shared" si="146"/>
        <v>22</v>
      </c>
      <c r="D471" s="69">
        <f t="shared" si="137"/>
        <v>16</v>
      </c>
      <c r="E471" s="70">
        <f t="shared" si="138"/>
        <v>43</v>
      </c>
      <c r="F471" s="74"/>
      <c r="G471" s="77"/>
      <c r="H471" s="63" t="e">
        <f t="shared" si="147"/>
        <v>#VALUE!</v>
      </c>
      <c r="I471" s="64">
        <f t="shared" si="149"/>
        <v>1</v>
      </c>
      <c r="J471" s="71" t="str">
        <f t="shared" si="149"/>
        <v xml:space="preserve">Tolpis </v>
      </c>
      <c r="K471" s="71" t="str">
        <f t="shared" si="149"/>
        <v>umbellata</v>
      </c>
      <c r="L471" s="72">
        <f t="shared" si="149"/>
        <v>1</v>
      </c>
      <c r="M471" s="72">
        <f t="shared" si="149"/>
        <v>0</v>
      </c>
      <c r="N471" s="66">
        <f t="shared" si="149"/>
        <v>0</v>
      </c>
      <c r="O471" s="41"/>
      <c r="P471" s="42" t="str">
        <f t="shared" si="139"/>
        <v/>
      </c>
      <c r="Q471" s="43" t="str">
        <f t="shared" si="140"/>
        <v/>
      </c>
      <c r="R471" s="44" t="e">
        <f t="shared" si="141"/>
        <v>#VALUE!</v>
      </c>
      <c r="S471" s="45" t="e">
        <f t="shared" si="134"/>
        <v>#VALUE!</v>
      </c>
      <c r="T471" s="44" t="str">
        <f t="shared" si="142"/>
        <v/>
      </c>
      <c r="U471" s="46"/>
      <c r="V471" s="47"/>
      <c r="W471" s="48" t="e">
        <f t="shared" si="143"/>
        <v>#VALUE!</v>
      </c>
      <c r="X471" s="49"/>
      <c r="Y471" s="44" t="e">
        <f>INDEX(VISITORS[INSECT ORDER], MATCH(X471,VISITORS[NAME USED],0))</f>
        <v>#N/A</v>
      </c>
      <c r="Z471" s="44" t="e">
        <f t="shared" si="144"/>
        <v>#N/A</v>
      </c>
      <c r="AA471" s="50" t="e">
        <f>IF(SUM(#REF!,#REF!,#REF!,#REF!,#REF!,#REF!)=S471,,"")</f>
        <v>#REF!</v>
      </c>
      <c r="AB471" s="51" t="str">
        <f t="shared" si="145"/>
        <v/>
      </c>
      <c r="AC471" s="51"/>
      <c r="AD471" s="51"/>
      <c r="AE471" s="51"/>
      <c r="AF471" s="51"/>
      <c r="AG471" s="51"/>
      <c r="AH471" s="51"/>
      <c r="AI471" s="52"/>
      <c r="AJ471" s="52"/>
      <c r="AK471" s="52"/>
      <c r="AL471" s="53"/>
      <c r="AM471" s="54"/>
      <c r="AN471" s="55" t="str">
        <f>IF(P471=1,0,"")</f>
        <v/>
      </c>
      <c r="AO471" s="56" t="str">
        <f>IF(AN471=1,AB471,"")</f>
        <v/>
      </c>
      <c r="AP471" s="55" t="str">
        <f>IF(P471=1,0,"")</f>
        <v/>
      </c>
      <c r="AQ471" s="56" t="str">
        <f>IF(AP471=1,AB471,"")</f>
        <v/>
      </c>
    </row>
    <row r="472" spans="1:43" s="3" customFormat="1" x14ac:dyDescent="0.25">
      <c r="A472" s="67">
        <f t="shared" si="135"/>
        <v>2022</v>
      </c>
      <c r="B472" s="67" t="str">
        <f t="shared" si="136"/>
        <v>May</v>
      </c>
      <c r="C472" s="68">
        <f t="shared" si="146"/>
        <v>22</v>
      </c>
      <c r="D472" s="69">
        <f t="shared" si="137"/>
        <v>16</v>
      </c>
      <c r="E472" s="70">
        <f t="shared" si="138"/>
        <v>44</v>
      </c>
      <c r="F472" s="74"/>
      <c r="G472" s="77"/>
      <c r="H472" s="63" t="e">
        <f t="shared" si="147"/>
        <v>#VALUE!</v>
      </c>
      <c r="I472" s="64">
        <f t="shared" si="149"/>
        <v>1</v>
      </c>
      <c r="J472" s="71" t="str">
        <f t="shared" si="149"/>
        <v xml:space="preserve">Tolpis </v>
      </c>
      <c r="K472" s="71" t="str">
        <f t="shared" si="149"/>
        <v>umbellata</v>
      </c>
      <c r="L472" s="72">
        <f t="shared" si="149"/>
        <v>1</v>
      </c>
      <c r="M472" s="72">
        <f t="shared" si="149"/>
        <v>0</v>
      </c>
      <c r="N472" s="66">
        <f t="shared" si="149"/>
        <v>0</v>
      </c>
      <c r="O472" s="41"/>
      <c r="P472" s="42" t="str">
        <f t="shared" si="139"/>
        <v/>
      </c>
      <c r="Q472" s="43" t="str">
        <f t="shared" si="140"/>
        <v/>
      </c>
      <c r="R472" s="44" t="e">
        <f t="shared" si="141"/>
        <v>#VALUE!</v>
      </c>
      <c r="S472" s="45" t="e">
        <f t="shared" si="134"/>
        <v>#VALUE!</v>
      </c>
      <c r="T472" s="44" t="str">
        <f t="shared" si="142"/>
        <v/>
      </c>
      <c r="U472" s="46"/>
      <c r="V472" s="47"/>
      <c r="W472" s="48" t="e">
        <f t="shared" si="143"/>
        <v>#VALUE!</v>
      </c>
      <c r="X472" s="49"/>
      <c r="Y472" s="44" t="e">
        <f>INDEX(VISITORS[INSECT ORDER], MATCH(X472,VISITORS[NAME USED],0))</f>
        <v>#N/A</v>
      </c>
      <c r="Z472" s="44" t="e">
        <f t="shared" si="144"/>
        <v>#N/A</v>
      </c>
      <c r="AA472" s="50" t="e">
        <f>IF(SUM(#REF!,#REF!,#REF!,#REF!,#REF!,#REF!)=S472,,"")</f>
        <v>#REF!</v>
      </c>
      <c r="AB472" s="51" t="str">
        <f t="shared" si="145"/>
        <v/>
      </c>
      <c r="AC472" s="51"/>
      <c r="AD472" s="51"/>
      <c r="AE472" s="51"/>
      <c r="AF472" s="51"/>
      <c r="AG472" s="51"/>
      <c r="AH472" s="51"/>
      <c r="AI472" s="52"/>
      <c r="AJ472" s="52"/>
      <c r="AK472" s="52"/>
      <c r="AL472" s="53"/>
      <c r="AM472" s="54"/>
      <c r="AN472" s="55" t="str">
        <f>IF(P472=1,0,"")</f>
        <v/>
      </c>
      <c r="AO472" s="56" t="str">
        <f>IF(AN472=1,AB472,"")</f>
        <v/>
      </c>
      <c r="AP472" s="55" t="str">
        <f>IF(P472=1,0,"")</f>
        <v/>
      </c>
      <c r="AQ472" s="56" t="str">
        <f>IF(AP472=1,AB472,"")</f>
        <v/>
      </c>
    </row>
    <row r="473" spans="1:43" s="3" customFormat="1" x14ac:dyDescent="0.25">
      <c r="A473" s="67">
        <f t="shared" si="135"/>
        <v>2022</v>
      </c>
      <c r="B473" s="67" t="str">
        <f t="shared" si="136"/>
        <v>May</v>
      </c>
      <c r="C473" s="68">
        <f t="shared" si="146"/>
        <v>22</v>
      </c>
      <c r="D473" s="69">
        <f t="shared" si="137"/>
        <v>16</v>
      </c>
      <c r="E473" s="70">
        <f t="shared" si="138"/>
        <v>45</v>
      </c>
      <c r="F473" s="74"/>
      <c r="G473" s="77"/>
      <c r="H473" s="63" t="e">
        <f t="shared" si="147"/>
        <v>#VALUE!</v>
      </c>
      <c r="I473" s="64">
        <f t="shared" si="149"/>
        <v>1</v>
      </c>
      <c r="J473" s="71" t="str">
        <f t="shared" si="149"/>
        <v xml:space="preserve">Tolpis </v>
      </c>
      <c r="K473" s="71" t="str">
        <f t="shared" si="149"/>
        <v>umbellata</v>
      </c>
      <c r="L473" s="72">
        <f t="shared" si="149"/>
        <v>1</v>
      </c>
      <c r="M473" s="72">
        <f t="shared" si="149"/>
        <v>0</v>
      </c>
      <c r="N473" s="66">
        <f t="shared" si="149"/>
        <v>0</v>
      </c>
      <c r="O473" s="41"/>
      <c r="P473" s="42" t="str">
        <f t="shared" si="139"/>
        <v/>
      </c>
      <c r="Q473" s="43" t="str">
        <f t="shared" si="140"/>
        <v/>
      </c>
      <c r="R473" s="44" t="e">
        <f t="shared" si="141"/>
        <v>#VALUE!</v>
      </c>
      <c r="S473" s="45" t="e">
        <f t="shared" si="134"/>
        <v>#VALUE!</v>
      </c>
      <c r="T473" s="44" t="str">
        <f t="shared" si="142"/>
        <v/>
      </c>
      <c r="U473" s="46"/>
      <c r="V473" s="47"/>
      <c r="W473" s="48" t="e">
        <f t="shared" si="143"/>
        <v>#VALUE!</v>
      </c>
      <c r="X473" s="49"/>
      <c r="Y473" s="44" t="e">
        <f>INDEX(VISITORS[INSECT ORDER], MATCH(X473,VISITORS[NAME USED],0))</f>
        <v>#N/A</v>
      </c>
      <c r="Z473" s="44" t="e">
        <f t="shared" si="144"/>
        <v>#N/A</v>
      </c>
      <c r="AA473" s="50" t="e">
        <f>IF(SUM(#REF!,#REF!,#REF!,#REF!,#REF!,#REF!)=S473,,"")</f>
        <v>#REF!</v>
      </c>
      <c r="AB473" s="51" t="str">
        <f t="shared" si="145"/>
        <v/>
      </c>
      <c r="AC473" s="51"/>
      <c r="AD473" s="51"/>
      <c r="AE473" s="51"/>
      <c r="AF473" s="51"/>
      <c r="AG473" s="51"/>
      <c r="AH473" s="51"/>
      <c r="AI473" s="52"/>
      <c r="AJ473" s="52"/>
      <c r="AK473" s="52"/>
      <c r="AL473" s="53"/>
      <c r="AM473" s="54"/>
      <c r="AN473" s="55" t="str">
        <f>IF(P473=1,0,"")</f>
        <v/>
      </c>
      <c r="AO473" s="56" t="str">
        <f>IF(AN473=1,AB473,"")</f>
        <v/>
      </c>
      <c r="AP473" s="55" t="str">
        <f>IF(P473=1,0,"")</f>
        <v/>
      </c>
      <c r="AQ473" s="56" t="str">
        <f>IF(AP473=1,AB473,"")</f>
        <v/>
      </c>
    </row>
    <row r="474" spans="1:43" s="3" customFormat="1" x14ac:dyDescent="0.25">
      <c r="A474" s="67">
        <f t="shared" si="135"/>
        <v>2022</v>
      </c>
      <c r="B474" s="67" t="str">
        <f t="shared" si="136"/>
        <v>May</v>
      </c>
      <c r="C474" s="68">
        <f t="shared" si="146"/>
        <v>22</v>
      </c>
      <c r="D474" s="69">
        <f t="shared" si="137"/>
        <v>16</v>
      </c>
      <c r="E474" s="70">
        <f t="shared" si="138"/>
        <v>46</v>
      </c>
      <c r="F474" s="74"/>
      <c r="G474" s="77"/>
      <c r="H474" s="63" t="e">
        <f t="shared" si="147"/>
        <v>#VALUE!</v>
      </c>
      <c r="I474" s="64">
        <f t="shared" si="149"/>
        <v>1</v>
      </c>
      <c r="J474" s="71" t="str">
        <f t="shared" si="149"/>
        <v xml:space="preserve">Tolpis </v>
      </c>
      <c r="K474" s="71" t="str">
        <f t="shared" si="149"/>
        <v>umbellata</v>
      </c>
      <c r="L474" s="72">
        <f t="shared" si="149"/>
        <v>1</v>
      </c>
      <c r="M474" s="72">
        <f t="shared" si="149"/>
        <v>0</v>
      </c>
      <c r="N474" s="66">
        <f t="shared" si="149"/>
        <v>0</v>
      </c>
      <c r="O474" s="41"/>
      <c r="P474" s="42" t="str">
        <f t="shared" si="139"/>
        <v/>
      </c>
      <c r="Q474" s="43" t="str">
        <f t="shared" si="140"/>
        <v/>
      </c>
      <c r="R474" s="44" t="e">
        <f t="shared" si="141"/>
        <v>#VALUE!</v>
      </c>
      <c r="S474" s="45" t="e">
        <f t="shared" si="134"/>
        <v>#VALUE!</v>
      </c>
      <c r="T474" s="44" t="str">
        <f t="shared" si="142"/>
        <v/>
      </c>
      <c r="U474" s="46"/>
      <c r="V474" s="47"/>
      <c r="W474" s="48" t="e">
        <f t="shared" si="143"/>
        <v>#VALUE!</v>
      </c>
      <c r="X474" s="49"/>
      <c r="Y474" s="44" t="e">
        <f>INDEX(VISITORS[INSECT ORDER], MATCH(X474,VISITORS[NAME USED],0))</f>
        <v>#N/A</v>
      </c>
      <c r="Z474" s="44" t="e">
        <f t="shared" si="144"/>
        <v>#N/A</v>
      </c>
      <c r="AA474" s="50" t="e">
        <f>IF(SUM(#REF!,#REF!,#REF!,#REF!,#REF!,#REF!)=S474,,"")</f>
        <v>#REF!</v>
      </c>
      <c r="AB474" s="51" t="str">
        <f t="shared" si="145"/>
        <v/>
      </c>
      <c r="AC474" s="51"/>
      <c r="AD474" s="51"/>
      <c r="AE474" s="51"/>
      <c r="AF474" s="51"/>
      <c r="AG474" s="51"/>
      <c r="AH474" s="51"/>
      <c r="AI474" s="52"/>
      <c r="AJ474" s="52"/>
      <c r="AK474" s="52"/>
      <c r="AL474" s="53"/>
      <c r="AM474" s="54"/>
      <c r="AN474" s="55" t="str">
        <f>IF(P474=1,0,"")</f>
        <v/>
      </c>
      <c r="AO474" s="56" t="str">
        <f>IF(AN474=1,AB474,"")</f>
        <v/>
      </c>
      <c r="AP474" s="55" t="str">
        <f>IF(P474=1,0,"")</f>
        <v/>
      </c>
      <c r="AQ474" s="56" t="str">
        <f>IF(AP474=1,AB474,"")</f>
        <v/>
      </c>
    </row>
    <row r="475" spans="1:43" s="3" customFormat="1" x14ac:dyDescent="0.25">
      <c r="A475" s="67">
        <f t="shared" si="135"/>
        <v>2022</v>
      </c>
      <c r="B475" s="67" t="str">
        <f t="shared" si="136"/>
        <v>May</v>
      </c>
      <c r="C475" s="68">
        <f t="shared" si="146"/>
        <v>22</v>
      </c>
      <c r="D475" s="69">
        <f t="shared" si="137"/>
        <v>16</v>
      </c>
      <c r="E475" s="70">
        <f t="shared" si="138"/>
        <v>47</v>
      </c>
      <c r="F475" s="74"/>
      <c r="G475" s="77"/>
      <c r="H475" s="63" t="e">
        <f t="shared" si="147"/>
        <v>#VALUE!</v>
      </c>
      <c r="I475" s="64">
        <f t="shared" si="149"/>
        <v>1</v>
      </c>
      <c r="J475" s="71" t="str">
        <f t="shared" si="149"/>
        <v xml:space="preserve">Tolpis </v>
      </c>
      <c r="K475" s="71" t="str">
        <f t="shared" si="149"/>
        <v>umbellata</v>
      </c>
      <c r="L475" s="72">
        <f t="shared" si="149"/>
        <v>1</v>
      </c>
      <c r="M475" s="72">
        <f t="shared" si="149"/>
        <v>0</v>
      </c>
      <c r="N475" s="66">
        <f t="shared" si="149"/>
        <v>0</v>
      </c>
      <c r="O475" s="41"/>
      <c r="P475" s="42" t="str">
        <f t="shared" si="139"/>
        <v/>
      </c>
      <c r="Q475" s="43" t="str">
        <f t="shared" si="140"/>
        <v/>
      </c>
      <c r="R475" s="44" t="e">
        <f t="shared" si="141"/>
        <v>#VALUE!</v>
      </c>
      <c r="S475" s="45" t="e">
        <f t="shared" si="134"/>
        <v>#VALUE!</v>
      </c>
      <c r="T475" s="44" t="str">
        <f t="shared" si="142"/>
        <v/>
      </c>
      <c r="U475" s="46"/>
      <c r="V475" s="47"/>
      <c r="W475" s="48" t="e">
        <f t="shared" si="143"/>
        <v>#VALUE!</v>
      </c>
      <c r="X475" s="49"/>
      <c r="Y475" s="44" t="e">
        <f>INDEX(VISITORS[INSECT ORDER], MATCH(X475,VISITORS[NAME USED],0))</f>
        <v>#N/A</v>
      </c>
      <c r="Z475" s="44" t="e">
        <f t="shared" si="144"/>
        <v>#N/A</v>
      </c>
      <c r="AA475" s="50" t="e">
        <f>IF(SUM(#REF!,#REF!,#REF!,#REF!,#REF!,#REF!)=S475,,"")</f>
        <v>#REF!</v>
      </c>
      <c r="AB475" s="51" t="str">
        <f t="shared" si="145"/>
        <v/>
      </c>
      <c r="AC475" s="51"/>
      <c r="AD475" s="51"/>
      <c r="AE475" s="51"/>
      <c r="AF475" s="51"/>
      <c r="AG475" s="51"/>
      <c r="AH475" s="51"/>
      <c r="AI475" s="52"/>
      <c r="AJ475" s="52"/>
      <c r="AK475" s="52"/>
      <c r="AL475" s="53"/>
      <c r="AM475" s="54"/>
      <c r="AN475" s="55" t="str">
        <f>IF(P475=1,0,"")</f>
        <v/>
      </c>
      <c r="AO475" s="56" t="str">
        <f>IF(AN475=1,AB475,"")</f>
        <v/>
      </c>
      <c r="AP475" s="55" t="str">
        <f>IF(P475=1,0,"")</f>
        <v/>
      </c>
      <c r="AQ475" s="56" t="str">
        <f>IF(AP475=1,AB475,"")</f>
        <v/>
      </c>
    </row>
    <row r="476" spans="1:43" s="3" customFormat="1" x14ac:dyDescent="0.25">
      <c r="A476" s="67">
        <f t="shared" si="135"/>
        <v>2022</v>
      </c>
      <c r="B476" s="67" t="str">
        <f t="shared" si="136"/>
        <v>May</v>
      </c>
      <c r="C476" s="68">
        <f t="shared" si="146"/>
        <v>22</v>
      </c>
      <c r="D476" s="69">
        <f t="shared" si="137"/>
        <v>16</v>
      </c>
      <c r="E476" s="70">
        <f t="shared" si="138"/>
        <v>48</v>
      </c>
      <c r="F476" s="74"/>
      <c r="G476" s="77"/>
      <c r="H476" s="63" t="e">
        <f t="shared" si="147"/>
        <v>#VALUE!</v>
      </c>
      <c r="I476" s="64">
        <f t="shared" si="149"/>
        <v>1</v>
      </c>
      <c r="J476" s="71" t="str">
        <f t="shared" si="149"/>
        <v xml:space="preserve">Tolpis </v>
      </c>
      <c r="K476" s="71" t="str">
        <f t="shared" si="149"/>
        <v>umbellata</v>
      </c>
      <c r="L476" s="72">
        <f t="shared" si="149"/>
        <v>1</v>
      </c>
      <c r="M476" s="72">
        <f t="shared" si="149"/>
        <v>0</v>
      </c>
      <c r="N476" s="66">
        <f t="shared" si="149"/>
        <v>0</v>
      </c>
      <c r="O476" s="41"/>
      <c r="P476" s="42" t="str">
        <f t="shared" si="139"/>
        <v/>
      </c>
      <c r="Q476" s="43" t="str">
        <f t="shared" si="140"/>
        <v/>
      </c>
      <c r="R476" s="44" t="e">
        <f t="shared" si="141"/>
        <v>#VALUE!</v>
      </c>
      <c r="S476" s="45" t="e">
        <f t="shared" si="134"/>
        <v>#VALUE!</v>
      </c>
      <c r="T476" s="44" t="str">
        <f t="shared" si="142"/>
        <v/>
      </c>
      <c r="U476" s="46"/>
      <c r="V476" s="47"/>
      <c r="W476" s="48" t="e">
        <f t="shared" si="143"/>
        <v>#VALUE!</v>
      </c>
      <c r="X476" s="49"/>
      <c r="Y476" s="44" t="e">
        <f>INDEX(VISITORS[INSECT ORDER], MATCH(X476,VISITORS[NAME USED],0))</f>
        <v>#N/A</v>
      </c>
      <c r="Z476" s="44" t="e">
        <f t="shared" si="144"/>
        <v>#N/A</v>
      </c>
      <c r="AA476" s="50" t="e">
        <f>IF(SUM(#REF!,#REF!,#REF!,#REF!,#REF!,#REF!)=S476,,"")</f>
        <v>#REF!</v>
      </c>
      <c r="AB476" s="51" t="str">
        <f t="shared" si="145"/>
        <v/>
      </c>
      <c r="AC476" s="51"/>
      <c r="AD476" s="51"/>
      <c r="AE476" s="51"/>
      <c r="AF476" s="51"/>
      <c r="AG476" s="51"/>
      <c r="AH476" s="51"/>
      <c r="AI476" s="52"/>
      <c r="AJ476" s="52"/>
      <c r="AK476" s="52"/>
      <c r="AL476" s="53"/>
      <c r="AM476" s="54"/>
      <c r="AN476" s="55" t="str">
        <f>IF(P476=1,0,"")</f>
        <v/>
      </c>
      <c r="AO476" s="56" t="str">
        <f>IF(AN476=1,AB476,"")</f>
        <v/>
      </c>
      <c r="AP476" s="55" t="str">
        <f>IF(P476=1,0,"")</f>
        <v/>
      </c>
      <c r="AQ476" s="56" t="str">
        <f>IF(AP476=1,AB476,"")</f>
        <v/>
      </c>
    </row>
    <row r="477" spans="1:43" s="3" customFormat="1" x14ac:dyDescent="0.25">
      <c r="A477" s="67">
        <f t="shared" si="135"/>
        <v>2022</v>
      </c>
      <c r="B477" s="67" t="str">
        <f t="shared" si="136"/>
        <v>May</v>
      </c>
      <c r="C477" s="68">
        <f t="shared" si="146"/>
        <v>22</v>
      </c>
      <c r="D477" s="69">
        <f t="shared" si="137"/>
        <v>16</v>
      </c>
      <c r="E477" s="70">
        <f t="shared" si="138"/>
        <v>49</v>
      </c>
      <c r="F477" s="74"/>
      <c r="G477" s="77"/>
      <c r="H477" s="63" t="e">
        <f t="shared" si="147"/>
        <v>#VALUE!</v>
      </c>
      <c r="I477" s="64">
        <f t="shared" si="149"/>
        <v>1</v>
      </c>
      <c r="J477" s="71" t="str">
        <f t="shared" si="149"/>
        <v xml:space="preserve">Tolpis </v>
      </c>
      <c r="K477" s="71" t="str">
        <f t="shared" si="149"/>
        <v>umbellata</v>
      </c>
      <c r="L477" s="72">
        <f t="shared" si="149"/>
        <v>1</v>
      </c>
      <c r="M477" s="72">
        <f t="shared" si="149"/>
        <v>0</v>
      </c>
      <c r="N477" s="66">
        <f t="shared" si="149"/>
        <v>0</v>
      </c>
      <c r="O477" s="41"/>
      <c r="P477" s="42" t="str">
        <f t="shared" si="139"/>
        <v/>
      </c>
      <c r="Q477" s="43" t="str">
        <f t="shared" si="140"/>
        <v/>
      </c>
      <c r="R477" s="44" t="e">
        <f t="shared" si="141"/>
        <v>#VALUE!</v>
      </c>
      <c r="S477" s="45" t="e">
        <f t="shared" si="134"/>
        <v>#VALUE!</v>
      </c>
      <c r="T477" s="44" t="str">
        <f t="shared" si="142"/>
        <v/>
      </c>
      <c r="U477" s="46"/>
      <c r="V477" s="47"/>
      <c r="W477" s="48" t="e">
        <f t="shared" si="143"/>
        <v>#VALUE!</v>
      </c>
      <c r="X477" s="49"/>
      <c r="Y477" s="44" t="e">
        <f>INDEX(VISITORS[INSECT ORDER], MATCH(X477,VISITORS[NAME USED],0))</f>
        <v>#N/A</v>
      </c>
      <c r="Z477" s="44" t="e">
        <f t="shared" si="144"/>
        <v>#N/A</v>
      </c>
      <c r="AA477" s="50" t="e">
        <f>IF(SUM(#REF!,#REF!,#REF!,#REF!,#REF!,#REF!)=S477,,"")</f>
        <v>#REF!</v>
      </c>
      <c r="AB477" s="51" t="str">
        <f t="shared" si="145"/>
        <v/>
      </c>
      <c r="AC477" s="51"/>
      <c r="AD477" s="51"/>
      <c r="AE477" s="51"/>
      <c r="AF477" s="51"/>
      <c r="AG477" s="51"/>
      <c r="AH477" s="51"/>
      <c r="AI477" s="52"/>
      <c r="AJ477" s="52"/>
      <c r="AK477" s="52"/>
      <c r="AL477" s="53"/>
      <c r="AM477" s="54"/>
      <c r="AN477" s="55" t="str">
        <f>IF(P477=1,0,"")</f>
        <v/>
      </c>
      <c r="AO477" s="56" t="str">
        <f>IF(AN477=1,AB477,"")</f>
        <v/>
      </c>
      <c r="AP477" s="55" t="str">
        <f>IF(P477=1,0,"")</f>
        <v/>
      </c>
      <c r="AQ477" s="56" t="str">
        <f>IF(AP477=1,AB477,"")</f>
        <v/>
      </c>
    </row>
    <row r="478" spans="1:43" s="3" customFormat="1" x14ac:dyDescent="0.25">
      <c r="A478" s="67">
        <f t="shared" si="135"/>
        <v>2022</v>
      </c>
      <c r="B478" s="67" t="str">
        <f t="shared" si="136"/>
        <v>May</v>
      </c>
      <c r="C478" s="68">
        <f t="shared" si="146"/>
        <v>22</v>
      </c>
      <c r="D478" s="69">
        <f t="shared" si="137"/>
        <v>16</v>
      </c>
      <c r="E478" s="70">
        <f t="shared" si="138"/>
        <v>50</v>
      </c>
      <c r="F478" s="74"/>
      <c r="G478" s="77"/>
      <c r="H478" s="63" t="e">
        <f t="shared" si="147"/>
        <v>#VALUE!</v>
      </c>
      <c r="I478" s="64">
        <f t="shared" si="149"/>
        <v>1</v>
      </c>
      <c r="J478" s="71" t="str">
        <f t="shared" si="149"/>
        <v xml:space="preserve">Tolpis </v>
      </c>
      <c r="K478" s="71" t="str">
        <f t="shared" si="149"/>
        <v>umbellata</v>
      </c>
      <c r="L478" s="72">
        <f t="shared" si="149"/>
        <v>1</v>
      </c>
      <c r="M478" s="72">
        <f t="shared" si="149"/>
        <v>0</v>
      </c>
      <c r="N478" s="66">
        <f t="shared" si="149"/>
        <v>0</v>
      </c>
      <c r="O478" s="41"/>
      <c r="P478" s="42" t="str">
        <f t="shared" si="139"/>
        <v/>
      </c>
      <c r="Q478" s="43" t="str">
        <f t="shared" si="140"/>
        <v/>
      </c>
      <c r="R478" s="44" t="e">
        <f t="shared" si="141"/>
        <v>#VALUE!</v>
      </c>
      <c r="S478" s="45" t="e">
        <f t="shared" si="134"/>
        <v>#VALUE!</v>
      </c>
      <c r="T478" s="44" t="str">
        <f t="shared" si="142"/>
        <v/>
      </c>
      <c r="U478" s="46"/>
      <c r="V478" s="47"/>
      <c r="W478" s="48" t="e">
        <f t="shared" si="143"/>
        <v>#VALUE!</v>
      </c>
      <c r="X478" s="49"/>
      <c r="Y478" s="44" t="e">
        <f>INDEX(VISITORS[INSECT ORDER], MATCH(X478,VISITORS[NAME USED],0))</f>
        <v>#N/A</v>
      </c>
      <c r="Z478" s="44" t="e">
        <f t="shared" si="144"/>
        <v>#N/A</v>
      </c>
      <c r="AA478" s="50" t="e">
        <f>IF(SUM(#REF!,#REF!,#REF!,#REF!,#REF!,#REF!)=S478,,"")</f>
        <v>#REF!</v>
      </c>
      <c r="AB478" s="51" t="str">
        <f t="shared" si="145"/>
        <v/>
      </c>
      <c r="AC478" s="51"/>
      <c r="AD478" s="51"/>
      <c r="AE478" s="51"/>
      <c r="AF478" s="51"/>
      <c r="AG478" s="51"/>
      <c r="AH478" s="51"/>
      <c r="AI478" s="52"/>
      <c r="AJ478" s="52"/>
      <c r="AK478" s="52"/>
      <c r="AL478" s="53"/>
      <c r="AM478" s="54"/>
      <c r="AN478" s="55" t="str">
        <f>IF(P478=1,0,"")</f>
        <v/>
      </c>
      <c r="AO478" s="56" t="str">
        <f>IF(AN478=1,AB478,"")</f>
        <v/>
      </c>
      <c r="AP478" s="55" t="str">
        <f>IF(P478=1,0,"")</f>
        <v/>
      </c>
      <c r="AQ478" s="56" t="str">
        <f>IF(AP478=1,AB478,"")</f>
        <v/>
      </c>
    </row>
    <row r="479" spans="1:43" s="3" customFormat="1" x14ac:dyDescent="0.25">
      <c r="A479" s="67">
        <f t="shared" si="135"/>
        <v>2022</v>
      </c>
      <c r="B479" s="67" t="str">
        <f t="shared" si="136"/>
        <v>May</v>
      </c>
      <c r="C479" s="68">
        <f t="shared" si="146"/>
        <v>22</v>
      </c>
      <c r="D479" s="69">
        <f t="shared" si="137"/>
        <v>16</v>
      </c>
      <c r="E479" s="70">
        <f t="shared" si="138"/>
        <v>51</v>
      </c>
      <c r="F479" s="74"/>
      <c r="G479" s="77"/>
      <c r="H479" s="63" t="e">
        <f t="shared" si="147"/>
        <v>#VALUE!</v>
      </c>
      <c r="I479" s="64">
        <f t="shared" si="149"/>
        <v>1</v>
      </c>
      <c r="J479" s="71" t="str">
        <f t="shared" si="149"/>
        <v xml:space="preserve">Tolpis </v>
      </c>
      <c r="K479" s="71" t="str">
        <f t="shared" si="149"/>
        <v>umbellata</v>
      </c>
      <c r="L479" s="72">
        <f t="shared" si="149"/>
        <v>1</v>
      </c>
      <c r="M479" s="72">
        <f t="shared" si="149"/>
        <v>0</v>
      </c>
      <c r="N479" s="66">
        <f t="shared" si="149"/>
        <v>0</v>
      </c>
      <c r="O479" s="41"/>
      <c r="P479" s="42" t="str">
        <f t="shared" si="139"/>
        <v/>
      </c>
      <c r="Q479" s="43" t="str">
        <f t="shared" si="140"/>
        <v/>
      </c>
      <c r="R479" s="44" t="e">
        <f t="shared" si="141"/>
        <v>#VALUE!</v>
      </c>
      <c r="S479" s="45" t="e">
        <f t="shared" si="134"/>
        <v>#VALUE!</v>
      </c>
      <c r="T479" s="44" t="str">
        <f t="shared" si="142"/>
        <v/>
      </c>
      <c r="U479" s="46"/>
      <c r="V479" s="47"/>
      <c r="W479" s="48" t="e">
        <f t="shared" si="143"/>
        <v>#VALUE!</v>
      </c>
      <c r="X479" s="49"/>
      <c r="Y479" s="44" t="e">
        <f>INDEX(VISITORS[INSECT ORDER], MATCH(X479,VISITORS[NAME USED],0))</f>
        <v>#N/A</v>
      </c>
      <c r="Z479" s="44" t="e">
        <f t="shared" si="144"/>
        <v>#N/A</v>
      </c>
      <c r="AA479" s="50" t="e">
        <f>IF(SUM(#REF!,#REF!,#REF!,#REF!,#REF!,#REF!)=S479,,"")</f>
        <v>#REF!</v>
      </c>
      <c r="AB479" s="51" t="str">
        <f t="shared" si="145"/>
        <v/>
      </c>
      <c r="AC479" s="51"/>
      <c r="AD479" s="51"/>
      <c r="AE479" s="51"/>
      <c r="AF479" s="51"/>
      <c r="AG479" s="51"/>
      <c r="AH479" s="51"/>
      <c r="AI479" s="52"/>
      <c r="AJ479" s="52"/>
      <c r="AK479" s="52"/>
      <c r="AL479" s="53"/>
      <c r="AM479" s="54"/>
      <c r="AN479" s="55" t="str">
        <f>IF(P479=1,0,"")</f>
        <v/>
      </c>
      <c r="AO479" s="56" t="str">
        <f>IF(AN479=1,AB479,"")</f>
        <v/>
      </c>
      <c r="AP479" s="55" t="str">
        <f>IF(P479=1,0,"")</f>
        <v/>
      </c>
      <c r="AQ479" s="56" t="str">
        <f>IF(AP479=1,AB479,"")</f>
        <v/>
      </c>
    </row>
    <row r="480" spans="1:43" s="3" customFormat="1" x14ac:dyDescent="0.25">
      <c r="A480" s="67">
        <f t="shared" si="135"/>
        <v>2022</v>
      </c>
      <c r="B480" s="67" t="str">
        <f t="shared" si="136"/>
        <v>May</v>
      </c>
      <c r="C480" s="68">
        <f t="shared" si="146"/>
        <v>22</v>
      </c>
      <c r="D480" s="69">
        <f t="shared" si="137"/>
        <v>16</v>
      </c>
      <c r="E480" s="70">
        <f t="shared" si="138"/>
        <v>52</v>
      </c>
      <c r="F480" s="74"/>
      <c r="G480" s="77"/>
      <c r="H480" s="63" t="e">
        <f t="shared" si="147"/>
        <v>#VALUE!</v>
      </c>
      <c r="I480" s="64">
        <f t="shared" si="149"/>
        <v>1</v>
      </c>
      <c r="J480" s="71" t="str">
        <f t="shared" si="149"/>
        <v xml:space="preserve">Tolpis </v>
      </c>
      <c r="K480" s="71" t="str">
        <f t="shared" si="149"/>
        <v>umbellata</v>
      </c>
      <c r="L480" s="72">
        <f t="shared" si="149"/>
        <v>1</v>
      </c>
      <c r="M480" s="72">
        <f t="shared" si="149"/>
        <v>0</v>
      </c>
      <c r="N480" s="66">
        <f t="shared" si="149"/>
        <v>0</v>
      </c>
      <c r="O480" s="41"/>
      <c r="P480" s="42" t="str">
        <f t="shared" si="139"/>
        <v/>
      </c>
      <c r="Q480" s="43" t="str">
        <f t="shared" si="140"/>
        <v/>
      </c>
      <c r="R480" s="44" t="e">
        <f t="shared" si="141"/>
        <v>#VALUE!</v>
      </c>
      <c r="S480" s="45" t="e">
        <f t="shared" si="134"/>
        <v>#VALUE!</v>
      </c>
      <c r="T480" s="44" t="str">
        <f t="shared" si="142"/>
        <v/>
      </c>
      <c r="U480" s="46"/>
      <c r="V480" s="47"/>
      <c r="W480" s="48" t="e">
        <f t="shared" si="143"/>
        <v>#VALUE!</v>
      </c>
      <c r="X480" s="49"/>
      <c r="Y480" s="44" t="e">
        <f>INDEX(VISITORS[INSECT ORDER], MATCH(X480,VISITORS[NAME USED],0))</f>
        <v>#N/A</v>
      </c>
      <c r="Z480" s="44" t="e">
        <f t="shared" si="144"/>
        <v>#N/A</v>
      </c>
      <c r="AA480" s="50" t="e">
        <f>IF(SUM(#REF!,#REF!,#REF!,#REF!,#REF!,#REF!)=S480,,"")</f>
        <v>#REF!</v>
      </c>
      <c r="AB480" s="51" t="str">
        <f t="shared" si="145"/>
        <v/>
      </c>
      <c r="AC480" s="51"/>
      <c r="AD480" s="51"/>
      <c r="AE480" s="51"/>
      <c r="AF480" s="51"/>
      <c r="AG480" s="51"/>
      <c r="AH480" s="51"/>
      <c r="AI480" s="52"/>
      <c r="AJ480" s="52"/>
      <c r="AK480" s="52"/>
      <c r="AL480" s="53"/>
      <c r="AM480" s="54"/>
      <c r="AN480" s="55" t="str">
        <f>IF(P480=1,0,"")</f>
        <v/>
      </c>
      <c r="AO480" s="56" t="str">
        <f>IF(AN480=1,AB480,"")</f>
        <v/>
      </c>
      <c r="AP480" s="55" t="str">
        <f>IF(P480=1,0,"")</f>
        <v/>
      </c>
      <c r="AQ480" s="56" t="str">
        <f>IF(AP480=1,AB480,"")</f>
        <v/>
      </c>
    </row>
    <row r="481" spans="1:43" s="3" customFormat="1" x14ac:dyDescent="0.25">
      <c r="A481" s="67">
        <f t="shared" si="135"/>
        <v>2022</v>
      </c>
      <c r="B481" s="67" t="str">
        <f t="shared" si="136"/>
        <v>May</v>
      </c>
      <c r="C481" s="68">
        <f t="shared" si="146"/>
        <v>22</v>
      </c>
      <c r="D481" s="69">
        <f t="shared" si="137"/>
        <v>16</v>
      </c>
      <c r="E481" s="70">
        <f t="shared" si="138"/>
        <v>53</v>
      </c>
      <c r="F481" s="74"/>
      <c r="G481" s="77"/>
      <c r="H481" s="63" t="e">
        <f t="shared" si="147"/>
        <v>#VALUE!</v>
      </c>
      <c r="I481" s="64">
        <f t="shared" si="149"/>
        <v>1</v>
      </c>
      <c r="J481" s="71" t="str">
        <f t="shared" si="149"/>
        <v xml:space="preserve">Tolpis </v>
      </c>
      <c r="K481" s="71" t="str">
        <f t="shared" si="149"/>
        <v>umbellata</v>
      </c>
      <c r="L481" s="72">
        <f t="shared" si="149"/>
        <v>1</v>
      </c>
      <c r="M481" s="72">
        <f t="shared" si="149"/>
        <v>0</v>
      </c>
      <c r="N481" s="66">
        <f t="shared" si="149"/>
        <v>0</v>
      </c>
      <c r="O481" s="41"/>
      <c r="P481" s="42" t="str">
        <f t="shared" si="139"/>
        <v/>
      </c>
      <c r="Q481" s="43" t="str">
        <f t="shared" si="140"/>
        <v/>
      </c>
      <c r="R481" s="44" t="e">
        <f t="shared" si="141"/>
        <v>#VALUE!</v>
      </c>
      <c r="S481" s="45" t="e">
        <f t="shared" si="134"/>
        <v>#VALUE!</v>
      </c>
      <c r="T481" s="44" t="str">
        <f t="shared" si="142"/>
        <v/>
      </c>
      <c r="U481" s="46"/>
      <c r="V481" s="47"/>
      <c r="W481" s="48" t="e">
        <f t="shared" si="143"/>
        <v>#VALUE!</v>
      </c>
      <c r="X481" s="49"/>
      <c r="Y481" s="44" t="e">
        <f>INDEX(VISITORS[INSECT ORDER], MATCH(X481,VISITORS[NAME USED],0))</f>
        <v>#N/A</v>
      </c>
      <c r="Z481" s="44" t="e">
        <f t="shared" si="144"/>
        <v>#N/A</v>
      </c>
      <c r="AA481" s="50" t="e">
        <f>IF(SUM(#REF!,#REF!,#REF!,#REF!,#REF!,#REF!)=S481,,"")</f>
        <v>#REF!</v>
      </c>
      <c r="AB481" s="51" t="str">
        <f t="shared" si="145"/>
        <v/>
      </c>
      <c r="AC481" s="51"/>
      <c r="AD481" s="51"/>
      <c r="AE481" s="51"/>
      <c r="AF481" s="51"/>
      <c r="AG481" s="51"/>
      <c r="AH481" s="51"/>
      <c r="AI481" s="52"/>
      <c r="AJ481" s="52"/>
      <c r="AK481" s="52"/>
      <c r="AL481" s="53"/>
      <c r="AM481" s="54"/>
      <c r="AN481" s="55" t="str">
        <f>IF(P481=1,0,"")</f>
        <v/>
      </c>
      <c r="AO481" s="56" t="str">
        <f>IF(AN481=1,AB481,"")</f>
        <v/>
      </c>
      <c r="AP481" s="55" t="str">
        <f>IF(P481=1,0,"")</f>
        <v/>
      </c>
      <c r="AQ481" s="56" t="str">
        <f>IF(AP481=1,AB481,"")</f>
        <v/>
      </c>
    </row>
    <row r="482" spans="1:43" s="3" customFormat="1" x14ac:dyDescent="0.25">
      <c r="A482" s="67">
        <f t="shared" si="135"/>
        <v>2022</v>
      </c>
      <c r="B482" s="67" t="str">
        <f t="shared" si="136"/>
        <v>May</v>
      </c>
      <c r="C482" s="68">
        <f t="shared" si="146"/>
        <v>22</v>
      </c>
      <c r="D482" s="69">
        <f t="shared" si="137"/>
        <v>16</v>
      </c>
      <c r="E482" s="70">
        <f t="shared" si="138"/>
        <v>54</v>
      </c>
      <c r="F482" s="74"/>
      <c r="G482" s="77"/>
      <c r="H482" s="63" t="e">
        <f t="shared" si="147"/>
        <v>#VALUE!</v>
      </c>
      <c r="I482" s="64">
        <f t="shared" si="149"/>
        <v>1</v>
      </c>
      <c r="J482" s="71" t="str">
        <f t="shared" si="149"/>
        <v xml:space="preserve">Tolpis </v>
      </c>
      <c r="K482" s="71" t="str">
        <f t="shared" si="149"/>
        <v>umbellata</v>
      </c>
      <c r="L482" s="72">
        <f t="shared" si="149"/>
        <v>1</v>
      </c>
      <c r="M482" s="72">
        <f t="shared" si="149"/>
        <v>0</v>
      </c>
      <c r="N482" s="66">
        <f t="shared" si="149"/>
        <v>0</v>
      </c>
      <c r="O482" s="41"/>
      <c r="P482" s="42" t="str">
        <f t="shared" si="139"/>
        <v/>
      </c>
      <c r="Q482" s="43" t="str">
        <f t="shared" si="140"/>
        <v/>
      </c>
      <c r="R482" s="44" t="e">
        <f t="shared" si="141"/>
        <v>#VALUE!</v>
      </c>
      <c r="S482" s="45" t="e">
        <f t="shared" si="134"/>
        <v>#VALUE!</v>
      </c>
      <c r="T482" s="44" t="str">
        <f t="shared" si="142"/>
        <v/>
      </c>
      <c r="U482" s="46"/>
      <c r="V482" s="47"/>
      <c r="W482" s="48" t="e">
        <f t="shared" si="143"/>
        <v>#VALUE!</v>
      </c>
      <c r="X482" s="49"/>
      <c r="Y482" s="44" t="e">
        <f>INDEX(VISITORS[INSECT ORDER], MATCH(X482,VISITORS[NAME USED],0))</f>
        <v>#N/A</v>
      </c>
      <c r="Z482" s="44" t="e">
        <f t="shared" si="144"/>
        <v>#N/A</v>
      </c>
      <c r="AA482" s="50" t="e">
        <f>IF(SUM(#REF!,#REF!,#REF!,#REF!,#REF!,#REF!)=S482,,"")</f>
        <v>#REF!</v>
      </c>
      <c r="AB482" s="51" t="str">
        <f t="shared" si="145"/>
        <v/>
      </c>
      <c r="AC482" s="51"/>
      <c r="AD482" s="51"/>
      <c r="AE482" s="51"/>
      <c r="AF482" s="51"/>
      <c r="AG482" s="51"/>
      <c r="AH482" s="51"/>
      <c r="AI482" s="52"/>
      <c r="AJ482" s="52"/>
      <c r="AK482" s="52"/>
      <c r="AL482" s="53"/>
      <c r="AM482" s="54"/>
      <c r="AN482" s="55" t="str">
        <f>IF(P482=1,0,"")</f>
        <v/>
      </c>
      <c r="AO482" s="56" t="str">
        <f>IF(AN482=1,AB482,"")</f>
        <v/>
      </c>
      <c r="AP482" s="55" t="str">
        <f>IF(P482=1,0,"")</f>
        <v/>
      </c>
      <c r="AQ482" s="56" t="str">
        <f>IF(AP482=1,AB482,"")</f>
        <v/>
      </c>
    </row>
    <row r="483" spans="1:43" s="3" customFormat="1" x14ac:dyDescent="0.25">
      <c r="A483" s="67">
        <f t="shared" si="135"/>
        <v>2022</v>
      </c>
      <c r="B483" s="67" t="str">
        <f t="shared" si="136"/>
        <v>May</v>
      </c>
      <c r="C483" s="68">
        <f t="shared" si="146"/>
        <v>22</v>
      </c>
      <c r="D483" s="69">
        <f t="shared" si="137"/>
        <v>16</v>
      </c>
      <c r="E483" s="70">
        <f t="shared" si="138"/>
        <v>55</v>
      </c>
      <c r="F483" s="74"/>
      <c r="G483" s="77"/>
      <c r="H483" s="63" t="e">
        <f t="shared" si="147"/>
        <v>#VALUE!</v>
      </c>
      <c r="I483" s="64">
        <f t="shared" si="149"/>
        <v>1</v>
      </c>
      <c r="J483" s="71" t="str">
        <f t="shared" si="149"/>
        <v xml:space="preserve">Tolpis </v>
      </c>
      <c r="K483" s="71" t="str">
        <f t="shared" si="149"/>
        <v>umbellata</v>
      </c>
      <c r="L483" s="72">
        <f t="shared" si="149"/>
        <v>1</v>
      </c>
      <c r="M483" s="72">
        <f t="shared" si="149"/>
        <v>0</v>
      </c>
      <c r="N483" s="66">
        <f t="shared" si="149"/>
        <v>0</v>
      </c>
      <c r="O483" s="41"/>
      <c r="P483" s="42" t="str">
        <f t="shared" si="139"/>
        <v/>
      </c>
      <c r="Q483" s="43" t="str">
        <f t="shared" si="140"/>
        <v/>
      </c>
      <c r="R483" s="44" t="e">
        <f t="shared" si="141"/>
        <v>#VALUE!</v>
      </c>
      <c r="S483" s="45" t="e">
        <f t="shared" si="134"/>
        <v>#VALUE!</v>
      </c>
      <c r="T483" s="44" t="str">
        <f t="shared" si="142"/>
        <v/>
      </c>
      <c r="U483" s="46"/>
      <c r="V483" s="47"/>
      <c r="W483" s="48" t="e">
        <f t="shared" si="143"/>
        <v>#VALUE!</v>
      </c>
      <c r="X483" s="49"/>
      <c r="Y483" s="44" t="e">
        <f>INDEX(VISITORS[INSECT ORDER], MATCH(X483,VISITORS[NAME USED],0))</f>
        <v>#N/A</v>
      </c>
      <c r="Z483" s="44" t="e">
        <f t="shared" si="144"/>
        <v>#N/A</v>
      </c>
      <c r="AA483" s="50" t="e">
        <f>IF(SUM(#REF!,#REF!,#REF!,#REF!,#REF!,#REF!)=S483,,"")</f>
        <v>#REF!</v>
      </c>
      <c r="AB483" s="51" t="str">
        <f t="shared" si="145"/>
        <v/>
      </c>
      <c r="AC483" s="51"/>
      <c r="AD483" s="51"/>
      <c r="AE483" s="51"/>
      <c r="AF483" s="51"/>
      <c r="AG483" s="51"/>
      <c r="AH483" s="51"/>
      <c r="AI483" s="52"/>
      <c r="AJ483" s="52"/>
      <c r="AK483" s="52"/>
      <c r="AL483" s="53"/>
      <c r="AM483" s="54"/>
      <c r="AN483" s="55" t="str">
        <f>IF(P483=1,0,"")</f>
        <v/>
      </c>
      <c r="AO483" s="56" t="str">
        <f>IF(AN483=1,AB483,"")</f>
        <v/>
      </c>
      <c r="AP483" s="55" t="str">
        <f>IF(P483=1,0,"")</f>
        <v/>
      </c>
      <c r="AQ483" s="56" t="str">
        <f>IF(AP483=1,AB483,"")</f>
        <v/>
      </c>
    </row>
    <row r="484" spans="1:43" s="3" customFormat="1" x14ac:dyDescent="0.25">
      <c r="A484" s="67">
        <f t="shared" si="135"/>
        <v>2022</v>
      </c>
      <c r="B484" s="67" t="str">
        <f t="shared" si="136"/>
        <v>May</v>
      </c>
      <c r="C484" s="68">
        <f t="shared" si="146"/>
        <v>22</v>
      </c>
      <c r="D484" s="69">
        <f t="shared" si="137"/>
        <v>16</v>
      </c>
      <c r="E484" s="70">
        <f t="shared" si="138"/>
        <v>56</v>
      </c>
      <c r="F484" s="74"/>
      <c r="G484" s="77"/>
      <c r="H484" s="63" t="e">
        <f t="shared" si="147"/>
        <v>#VALUE!</v>
      </c>
      <c r="I484" s="64">
        <f t="shared" si="149"/>
        <v>1</v>
      </c>
      <c r="J484" s="71" t="str">
        <f t="shared" si="149"/>
        <v xml:space="preserve">Tolpis </v>
      </c>
      <c r="K484" s="71" t="str">
        <f t="shared" si="149"/>
        <v>umbellata</v>
      </c>
      <c r="L484" s="72">
        <f t="shared" si="149"/>
        <v>1</v>
      </c>
      <c r="M484" s="72">
        <f t="shared" si="149"/>
        <v>0</v>
      </c>
      <c r="N484" s="66">
        <f t="shared" si="149"/>
        <v>0</v>
      </c>
      <c r="O484" s="41"/>
      <c r="P484" s="42" t="str">
        <f t="shared" si="139"/>
        <v/>
      </c>
      <c r="Q484" s="43" t="str">
        <f t="shared" si="140"/>
        <v/>
      </c>
      <c r="R484" s="44" t="e">
        <f t="shared" si="141"/>
        <v>#VALUE!</v>
      </c>
      <c r="S484" s="45" t="e">
        <f t="shared" si="134"/>
        <v>#VALUE!</v>
      </c>
      <c r="T484" s="44" t="str">
        <f t="shared" si="142"/>
        <v/>
      </c>
      <c r="U484" s="46"/>
      <c r="V484" s="47"/>
      <c r="W484" s="48" t="e">
        <f t="shared" si="143"/>
        <v>#VALUE!</v>
      </c>
      <c r="X484" s="49"/>
      <c r="Y484" s="44" t="e">
        <f>INDEX(VISITORS[INSECT ORDER], MATCH(X484,VISITORS[NAME USED],0))</f>
        <v>#N/A</v>
      </c>
      <c r="Z484" s="44" t="e">
        <f t="shared" si="144"/>
        <v>#N/A</v>
      </c>
      <c r="AA484" s="50" t="e">
        <f>IF(SUM(#REF!,#REF!,#REF!,#REF!,#REF!,#REF!)=S484,,"")</f>
        <v>#REF!</v>
      </c>
      <c r="AB484" s="51" t="str">
        <f t="shared" si="145"/>
        <v/>
      </c>
      <c r="AC484" s="51"/>
      <c r="AD484" s="51"/>
      <c r="AE484" s="51"/>
      <c r="AF484" s="51"/>
      <c r="AG484" s="51"/>
      <c r="AH484" s="51"/>
      <c r="AI484" s="52"/>
      <c r="AJ484" s="52"/>
      <c r="AK484" s="52"/>
      <c r="AL484" s="53"/>
      <c r="AM484" s="54"/>
      <c r="AN484" s="55" t="str">
        <f>IF(P484=1,0,"")</f>
        <v/>
      </c>
      <c r="AO484" s="56" t="str">
        <f>IF(AN484=1,AB484,"")</f>
        <v/>
      </c>
      <c r="AP484" s="55" t="str">
        <f>IF(P484=1,0,"")</f>
        <v/>
      </c>
      <c r="AQ484" s="56" t="str">
        <f>IF(AP484=1,AB484,"")</f>
        <v/>
      </c>
    </row>
    <row r="485" spans="1:43" s="3" customFormat="1" x14ac:dyDescent="0.25">
      <c r="A485" s="67">
        <f t="shared" si="135"/>
        <v>2022</v>
      </c>
      <c r="B485" s="67" t="str">
        <f t="shared" si="136"/>
        <v>May</v>
      </c>
      <c r="C485" s="68">
        <f t="shared" si="146"/>
        <v>22</v>
      </c>
      <c r="D485" s="69">
        <f t="shared" si="137"/>
        <v>16</v>
      </c>
      <c r="E485" s="70">
        <f t="shared" si="138"/>
        <v>57</v>
      </c>
      <c r="F485" s="74"/>
      <c r="G485" s="77"/>
      <c r="H485" s="63" t="e">
        <f t="shared" si="147"/>
        <v>#VALUE!</v>
      </c>
      <c r="I485" s="64">
        <f t="shared" ref="I485:N500" si="150">I484</f>
        <v>1</v>
      </c>
      <c r="J485" s="71" t="str">
        <f t="shared" si="150"/>
        <v xml:space="preserve">Tolpis </v>
      </c>
      <c r="K485" s="71" t="str">
        <f t="shared" si="150"/>
        <v>umbellata</v>
      </c>
      <c r="L485" s="72">
        <f t="shared" si="150"/>
        <v>1</v>
      </c>
      <c r="M485" s="72">
        <f t="shared" si="150"/>
        <v>0</v>
      </c>
      <c r="N485" s="66">
        <f t="shared" si="150"/>
        <v>0</v>
      </c>
      <c r="O485" s="41"/>
      <c r="P485" s="42" t="str">
        <f t="shared" si="139"/>
        <v/>
      </c>
      <c r="Q485" s="43" t="str">
        <f t="shared" si="140"/>
        <v/>
      </c>
      <c r="R485" s="44" t="e">
        <f t="shared" si="141"/>
        <v>#VALUE!</v>
      </c>
      <c r="S485" s="45" t="e">
        <f t="shared" si="134"/>
        <v>#VALUE!</v>
      </c>
      <c r="T485" s="44" t="str">
        <f t="shared" si="142"/>
        <v/>
      </c>
      <c r="U485" s="46"/>
      <c r="V485" s="47"/>
      <c r="W485" s="48" t="e">
        <f t="shared" si="143"/>
        <v>#VALUE!</v>
      </c>
      <c r="X485" s="49"/>
      <c r="Y485" s="44" t="e">
        <f>INDEX(VISITORS[INSECT ORDER], MATCH(X485,VISITORS[NAME USED],0))</f>
        <v>#N/A</v>
      </c>
      <c r="Z485" s="44" t="e">
        <f t="shared" si="144"/>
        <v>#N/A</v>
      </c>
      <c r="AA485" s="50" t="e">
        <f>IF(SUM(#REF!,#REF!,#REF!,#REF!,#REF!,#REF!)=S485,,"")</f>
        <v>#REF!</v>
      </c>
      <c r="AB485" s="51" t="str">
        <f t="shared" si="145"/>
        <v/>
      </c>
      <c r="AC485" s="51"/>
      <c r="AD485" s="51"/>
      <c r="AE485" s="51"/>
      <c r="AF485" s="51"/>
      <c r="AG485" s="51"/>
      <c r="AH485" s="51"/>
      <c r="AI485" s="52"/>
      <c r="AJ485" s="52"/>
      <c r="AK485" s="52"/>
      <c r="AL485" s="53"/>
      <c r="AM485" s="54"/>
      <c r="AN485" s="55" t="str">
        <f>IF(P485=1,0,"")</f>
        <v/>
      </c>
      <c r="AO485" s="56" t="str">
        <f>IF(AN485=1,AB485,"")</f>
        <v/>
      </c>
      <c r="AP485" s="55" t="str">
        <f>IF(P485=1,0,"")</f>
        <v/>
      </c>
      <c r="AQ485" s="56" t="str">
        <f>IF(AP485=1,AB485,"")</f>
        <v/>
      </c>
    </row>
    <row r="486" spans="1:43" s="3" customFormat="1" x14ac:dyDescent="0.25">
      <c r="A486" s="67">
        <f t="shared" si="135"/>
        <v>2022</v>
      </c>
      <c r="B486" s="67" t="str">
        <f t="shared" si="136"/>
        <v>May</v>
      </c>
      <c r="C486" s="68">
        <f t="shared" si="146"/>
        <v>22</v>
      </c>
      <c r="D486" s="69">
        <f t="shared" si="137"/>
        <v>16</v>
      </c>
      <c r="E486" s="70">
        <f t="shared" si="138"/>
        <v>58</v>
      </c>
      <c r="F486" s="74"/>
      <c r="G486" s="77"/>
      <c r="H486" s="63" t="e">
        <f t="shared" si="147"/>
        <v>#VALUE!</v>
      </c>
      <c r="I486" s="64">
        <f t="shared" si="150"/>
        <v>1</v>
      </c>
      <c r="J486" s="71" t="str">
        <f t="shared" si="150"/>
        <v xml:space="preserve">Tolpis </v>
      </c>
      <c r="K486" s="71" t="str">
        <f t="shared" si="150"/>
        <v>umbellata</v>
      </c>
      <c r="L486" s="72">
        <f t="shared" si="150"/>
        <v>1</v>
      </c>
      <c r="M486" s="72">
        <f t="shared" si="150"/>
        <v>0</v>
      </c>
      <c r="N486" s="66">
        <f t="shared" si="150"/>
        <v>0</v>
      </c>
      <c r="O486" s="41"/>
      <c r="P486" s="42" t="str">
        <f t="shared" si="139"/>
        <v/>
      </c>
      <c r="Q486" s="43" t="str">
        <f t="shared" si="140"/>
        <v/>
      </c>
      <c r="R486" s="44" t="e">
        <f t="shared" si="141"/>
        <v>#VALUE!</v>
      </c>
      <c r="S486" s="45" t="e">
        <f t="shared" si="134"/>
        <v>#VALUE!</v>
      </c>
      <c r="T486" s="44" t="str">
        <f t="shared" si="142"/>
        <v/>
      </c>
      <c r="U486" s="46"/>
      <c r="V486" s="47"/>
      <c r="W486" s="48" t="e">
        <f t="shared" si="143"/>
        <v>#VALUE!</v>
      </c>
      <c r="X486" s="49"/>
      <c r="Y486" s="44" t="e">
        <f>INDEX(VISITORS[INSECT ORDER], MATCH(X486,VISITORS[NAME USED],0))</f>
        <v>#N/A</v>
      </c>
      <c r="Z486" s="44" t="e">
        <f t="shared" si="144"/>
        <v>#N/A</v>
      </c>
      <c r="AA486" s="50" t="e">
        <f>IF(SUM(#REF!,#REF!,#REF!,#REF!,#REF!,#REF!)=S486,,"")</f>
        <v>#REF!</v>
      </c>
      <c r="AB486" s="51" t="str">
        <f t="shared" si="145"/>
        <v/>
      </c>
      <c r="AC486" s="51"/>
      <c r="AD486" s="51"/>
      <c r="AE486" s="51"/>
      <c r="AF486" s="51"/>
      <c r="AG486" s="51"/>
      <c r="AH486" s="51"/>
      <c r="AI486" s="52"/>
      <c r="AJ486" s="52"/>
      <c r="AK486" s="52"/>
      <c r="AL486" s="53"/>
      <c r="AM486" s="54"/>
      <c r="AN486" s="55" t="str">
        <f>IF(P486=1,0,"")</f>
        <v/>
      </c>
      <c r="AO486" s="56" t="str">
        <f>IF(AN486=1,AB486,"")</f>
        <v/>
      </c>
      <c r="AP486" s="55" t="str">
        <f>IF(P486=1,0,"")</f>
        <v/>
      </c>
      <c r="AQ486" s="56" t="str">
        <f>IF(AP486=1,AB486,"")</f>
        <v/>
      </c>
    </row>
    <row r="487" spans="1:43" s="3" customFormat="1" x14ac:dyDescent="0.25">
      <c r="A487" s="67">
        <f t="shared" si="135"/>
        <v>2022</v>
      </c>
      <c r="B487" s="67" t="str">
        <f t="shared" si="136"/>
        <v>May</v>
      </c>
      <c r="C487" s="68">
        <f t="shared" si="146"/>
        <v>22</v>
      </c>
      <c r="D487" s="69">
        <f t="shared" si="137"/>
        <v>16</v>
      </c>
      <c r="E487" s="70">
        <f t="shared" si="138"/>
        <v>59</v>
      </c>
      <c r="F487" s="74"/>
      <c r="G487" s="77"/>
      <c r="H487" s="63" t="e">
        <f t="shared" si="147"/>
        <v>#VALUE!</v>
      </c>
      <c r="I487" s="64">
        <f t="shared" si="150"/>
        <v>1</v>
      </c>
      <c r="J487" s="71" t="str">
        <f t="shared" si="150"/>
        <v xml:space="preserve">Tolpis </v>
      </c>
      <c r="K487" s="71" t="str">
        <f t="shared" si="150"/>
        <v>umbellata</v>
      </c>
      <c r="L487" s="72">
        <f t="shared" si="150"/>
        <v>1</v>
      </c>
      <c r="M487" s="72">
        <f t="shared" si="150"/>
        <v>0</v>
      </c>
      <c r="N487" s="66">
        <f t="shared" si="150"/>
        <v>0</v>
      </c>
      <c r="O487" s="41"/>
      <c r="P487" s="42" t="str">
        <f t="shared" si="139"/>
        <v/>
      </c>
      <c r="Q487" s="43" t="str">
        <f t="shared" si="140"/>
        <v/>
      </c>
      <c r="R487" s="44" t="e">
        <f t="shared" si="141"/>
        <v>#VALUE!</v>
      </c>
      <c r="S487" s="45" t="e">
        <f t="shared" si="134"/>
        <v>#VALUE!</v>
      </c>
      <c r="T487" s="44" t="str">
        <f t="shared" si="142"/>
        <v/>
      </c>
      <c r="U487" s="46"/>
      <c r="V487" s="47"/>
      <c r="W487" s="48" t="e">
        <f t="shared" si="143"/>
        <v>#VALUE!</v>
      </c>
      <c r="X487" s="49"/>
      <c r="Y487" s="44" t="e">
        <f>INDEX(VISITORS[INSECT ORDER], MATCH(X487,VISITORS[NAME USED],0))</f>
        <v>#N/A</v>
      </c>
      <c r="Z487" s="44" t="e">
        <f t="shared" si="144"/>
        <v>#N/A</v>
      </c>
      <c r="AA487" s="50" t="e">
        <f>IF(SUM(#REF!,#REF!,#REF!,#REF!,#REF!,#REF!)=S487,,"")</f>
        <v>#REF!</v>
      </c>
      <c r="AB487" s="51" t="str">
        <f t="shared" si="145"/>
        <v/>
      </c>
      <c r="AC487" s="51"/>
      <c r="AD487" s="51"/>
      <c r="AE487" s="51"/>
      <c r="AF487" s="51"/>
      <c r="AG487" s="51"/>
      <c r="AH487" s="51"/>
      <c r="AI487" s="52"/>
      <c r="AJ487" s="52"/>
      <c r="AK487" s="52"/>
      <c r="AL487" s="53"/>
      <c r="AM487" s="54"/>
      <c r="AN487" s="55" t="str">
        <f>IF(P487=1,0,"")</f>
        <v/>
      </c>
      <c r="AO487" s="56" t="str">
        <f>IF(AN487=1,AB487,"")</f>
        <v/>
      </c>
      <c r="AP487" s="55" t="str">
        <f>IF(P487=1,0,"")</f>
        <v/>
      </c>
      <c r="AQ487" s="56" t="str">
        <f>IF(AP487=1,AB487,"")</f>
        <v/>
      </c>
    </row>
    <row r="488" spans="1:43" s="3" customFormat="1" x14ac:dyDescent="0.25">
      <c r="A488" s="67">
        <f t="shared" si="135"/>
        <v>2022</v>
      </c>
      <c r="B488" s="67" t="str">
        <f t="shared" si="136"/>
        <v>May</v>
      </c>
      <c r="C488" s="68">
        <f t="shared" si="146"/>
        <v>22</v>
      </c>
      <c r="D488" s="69">
        <f t="shared" si="137"/>
        <v>17</v>
      </c>
      <c r="E488" s="70">
        <f t="shared" si="138"/>
        <v>0</v>
      </c>
      <c r="F488" s="74"/>
      <c r="G488" s="77"/>
      <c r="H488" s="63" t="e">
        <f t="shared" si="147"/>
        <v>#VALUE!</v>
      </c>
      <c r="I488" s="64">
        <f t="shared" si="150"/>
        <v>1</v>
      </c>
      <c r="J488" s="71" t="str">
        <f t="shared" si="150"/>
        <v xml:space="preserve">Tolpis </v>
      </c>
      <c r="K488" s="71" t="str">
        <f t="shared" si="150"/>
        <v>umbellata</v>
      </c>
      <c r="L488" s="72">
        <f t="shared" si="150"/>
        <v>1</v>
      </c>
      <c r="M488" s="72">
        <f t="shared" si="150"/>
        <v>0</v>
      </c>
      <c r="N488" s="66">
        <f t="shared" si="150"/>
        <v>0</v>
      </c>
      <c r="O488" s="41"/>
      <c r="P488" s="42" t="str">
        <f t="shared" si="139"/>
        <v/>
      </c>
      <c r="Q488" s="43" t="str">
        <f t="shared" si="140"/>
        <v/>
      </c>
      <c r="R488" s="44" t="e">
        <f t="shared" si="141"/>
        <v>#VALUE!</v>
      </c>
      <c r="S488" s="45" t="e">
        <f t="shared" si="134"/>
        <v>#VALUE!</v>
      </c>
      <c r="T488" s="44" t="str">
        <f t="shared" si="142"/>
        <v/>
      </c>
      <c r="U488" s="46"/>
      <c r="V488" s="47"/>
      <c r="W488" s="48" t="e">
        <f t="shared" si="143"/>
        <v>#VALUE!</v>
      </c>
      <c r="X488" s="49"/>
      <c r="Y488" s="44" t="e">
        <f>INDEX(VISITORS[INSECT ORDER], MATCH(X488,VISITORS[NAME USED],0))</f>
        <v>#N/A</v>
      </c>
      <c r="Z488" s="44" t="e">
        <f t="shared" si="144"/>
        <v>#N/A</v>
      </c>
      <c r="AA488" s="50" t="e">
        <f>IF(SUM(#REF!,#REF!,#REF!,#REF!,#REF!,#REF!)=S488,,"")</f>
        <v>#REF!</v>
      </c>
      <c r="AB488" s="51" t="str">
        <f t="shared" si="145"/>
        <v/>
      </c>
      <c r="AC488" s="51"/>
      <c r="AD488" s="51"/>
      <c r="AE488" s="51"/>
      <c r="AF488" s="51"/>
      <c r="AG488" s="51"/>
      <c r="AH488" s="51"/>
      <c r="AI488" s="52"/>
      <c r="AJ488" s="52"/>
      <c r="AK488" s="52"/>
      <c r="AL488" s="53"/>
      <c r="AM488" s="54"/>
      <c r="AN488" s="55" t="str">
        <f>IF(P488=1,0,"")</f>
        <v/>
      </c>
      <c r="AO488" s="56" t="str">
        <f>IF(AN488=1,AB488,"")</f>
        <v/>
      </c>
      <c r="AP488" s="55" t="str">
        <f>IF(P488=1,0,"")</f>
        <v/>
      </c>
      <c r="AQ488" s="56" t="str">
        <f>IF(AP488=1,AB488,"")</f>
        <v/>
      </c>
    </row>
    <row r="489" spans="1:43" s="3" customFormat="1" x14ac:dyDescent="0.25">
      <c r="A489" s="67">
        <f t="shared" si="135"/>
        <v>2022</v>
      </c>
      <c r="B489" s="67" t="str">
        <f t="shared" si="136"/>
        <v>May</v>
      </c>
      <c r="C489" s="68">
        <f t="shared" si="146"/>
        <v>22</v>
      </c>
      <c r="D489" s="69">
        <f t="shared" si="137"/>
        <v>17</v>
      </c>
      <c r="E489" s="70">
        <f t="shared" si="138"/>
        <v>1</v>
      </c>
      <c r="F489" s="74"/>
      <c r="G489" s="77"/>
      <c r="H489" s="63" t="e">
        <f t="shared" si="147"/>
        <v>#VALUE!</v>
      </c>
      <c r="I489" s="64">
        <f t="shared" si="150"/>
        <v>1</v>
      </c>
      <c r="J489" s="71" t="str">
        <f t="shared" si="150"/>
        <v xml:space="preserve">Tolpis </v>
      </c>
      <c r="K489" s="71" t="str">
        <f t="shared" si="150"/>
        <v>umbellata</v>
      </c>
      <c r="L489" s="72">
        <f t="shared" si="150"/>
        <v>1</v>
      </c>
      <c r="M489" s="72">
        <f t="shared" si="150"/>
        <v>0</v>
      </c>
      <c r="N489" s="66">
        <f t="shared" si="150"/>
        <v>0</v>
      </c>
      <c r="O489" s="41"/>
      <c r="P489" s="42" t="str">
        <f t="shared" si="139"/>
        <v/>
      </c>
      <c r="Q489" s="43" t="str">
        <f t="shared" si="140"/>
        <v/>
      </c>
      <c r="R489" s="44" t="e">
        <f t="shared" si="141"/>
        <v>#VALUE!</v>
      </c>
      <c r="S489" s="45" t="e">
        <f t="shared" si="134"/>
        <v>#VALUE!</v>
      </c>
      <c r="T489" s="44" t="str">
        <f t="shared" si="142"/>
        <v/>
      </c>
      <c r="U489" s="46"/>
      <c r="V489" s="47"/>
      <c r="W489" s="48" t="e">
        <f t="shared" si="143"/>
        <v>#VALUE!</v>
      </c>
      <c r="X489" s="49"/>
      <c r="Y489" s="44" t="e">
        <f>INDEX(VISITORS[INSECT ORDER], MATCH(X489,VISITORS[NAME USED],0))</f>
        <v>#N/A</v>
      </c>
      <c r="Z489" s="44" t="e">
        <f t="shared" si="144"/>
        <v>#N/A</v>
      </c>
      <c r="AA489" s="50" t="e">
        <f>IF(SUM(#REF!,#REF!,#REF!,#REF!,#REF!,#REF!)=S489,,"")</f>
        <v>#REF!</v>
      </c>
      <c r="AB489" s="51" t="str">
        <f t="shared" si="145"/>
        <v/>
      </c>
      <c r="AC489" s="51"/>
      <c r="AD489" s="51"/>
      <c r="AE489" s="51"/>
      <c r="AF489" s="51"/>
      <c r="AG489" s="51"/>
      <c r="AH489" s="51"/>
      <c r="AI489" s="52"/>
      <c r="AJ489" s="52"/>
      <c r="AK489" s="52"/>
      <c r="AL489" s="53"/>
      <c r="AM489" s="54"/>
      <c r="AN489" s="55" t="str">
        <f>IF(P489=1,0,"")</f>
        <v/>
      </c>
      <c r="AO489" s="56" t="str">
        <f>IF(AN489=1,AB489,"")</f>
        <v/>
      </c>
      <c r="AP489" s="55" t="str">
        <f>IF(P489=1,0,"")</f>
        <v/>
      </c>
      <c r="AQ489" s="56" t="str">
        <f>IF(AP489=1,AB489,"")</f>
        <v/>
      </c>
    </row>
    <row r="490" spans="1:43" s="3" customFormat="1" x14ac:dyDescent="0.25">
      <c r="A490" s="67">
        <f t="shared" si="135"/>
        <v>2022</v>
      </c>
      <c r="B490" s="67" t="str">
        <f t="shared" si="136"/>
        <v>May</v>
      </c>
      <c r="C490" s="68">
        <f t="shared" si="146"/>
        <v>22</v>
      </c>
      <c r="D490" s="69">
        <f t="shared" si="137"/>
        <v>17</v>
      </c>
      <c r="E490" s="70">
        <f t="shared" si="138"/>
        <v>2</v>
      </c>
      <c r="F490" s="74"/>
      <c r="G490" s="77"/>
      <c r="H490" s="63" t="e">
        <f t="shared" si="147"/>
        <v>#VALUE!</v>
      </c>
      <c r="I490" s="64">
        <f t="shared" si="150"/>
        <v>1</v>
      </c>
      <c r="J490" s="71" t="str">
        <f t="shared" si="150"/>
        <v xml:space="preserve">Tolpis </v>
      </c>
      <c r="K490" s="71" t="str">
        <f t="shared" si="150"/>
        <v>umbellata</v>
      </c>
      <c r="L490" s="72">
        <f t="shared" si="150"/>
        <v>1</v>
      </c>
      <c r="M490" s="72">
        <f t="shared" si="150"/>
        <v>0</v>
      </c>
      <c r="N490" s="66">
        <f t="shared" si="150"/>
        <v>0</v>
      </c>
      <c r="O490" s="41"/>
      <c r="P490" s="42" t="str">
        <f t="shared" si="139"/>
        <v/>
      </c>
      <c r="Q490" s="43" t="str">
        <f t="shared" si="140"/>
        <v/>
      </c>
      <c r="R490" s="44" t="e">
        <f t="shared" si="141"/>
        <v>#VALUE!</v>
      </c>
      <c r="S490" s="45" t="e">
        <f t="shared" si="134"/>
        <v>#VALUE!</v>
      </c>
      <c r="T490" s="44" t="str">
        <f t="shared" si="142"/>
        <v/>
      </c>
      <c r="U490" s="46"/>
      <c r="V490" s="47"/>
      <c r="W490" s="48" t="e">
        <f t="shared" si="143"/>
        <v>#VALUE!</v>
      </c>
      <c r="X490" s="49"/>
      <c r="Y490" s="44" t="e">
        <f>INDEX(VISITORS[INSECT ORDER], MATCH(X490,VISITORS[NAME USED],0))</f>
        <v>#N/A</v>
      </c>
      <c r="Z490" s="44" t="e">
        <f t="shared" si="144"/>
        <v>#N/A</v>
      </c>
      <c r="AA490" s="50" t="e">
        <f>IF(SUM(#REF!,#REF!,#REF!,#REF!,#REF!,#REF!)=S490,,"")</f>
        <v>#REF!</v>
      </c>
      <c r="AB490" s="51" t="str">
        <f t="shared" si="145"/>
        <v/>
      </c>
      <c r="AC490" s="51"/>
      <c r="AD490" s="51"/>
      <c r="AE490" s="51"/>
      <c r="AF490" s="51"/>
      <c r="AG490" s="51"/>
      <c r="AH490" s="51"/>
      <c r="AI490" s="52"/>
      <c r="AJ490" s="52"/>
      <c r="AK490" s="52"/>
      <c r="AL490" s="53"/>
      <c r="AM490" s="54"/>
      <c r="AN490" s="55" t="str">
        <f>IF(P490=1,0,"")</f>
        <v/>
      </c>
      <c r="AO490" s="56" t="str">
        <f>IF(AN490=1,AB490,"")</f>
        <v/>
      </c>
      <c r="AP490" s="55" t="str">
        <f>IF(P490=1,0,"")</f>
        <v/>
      </c>
      <c r="AQ490" s="56" t="str">
        <f>IF(AP490=1,AB490,"")</f>
        <v/>
      </c>
    </row>
    <row r="491" spans="1:43" s="3" customFormat="1" x14ac:dyDescent="0.25">
      <c r="A491" s="67">
        <f t="shared" si="135"/>
        <v>2022</v>
      </c>
      <c r="B491" s="67" t="str">
        <f t="shared" si="136"/>
        <v>May</v>
      </c>
      <c r="C491" s="68">
        <f t="shared" si="146"/>
        <v>22</v>
      </c>
      <c r="D491" s="69">
        <f t="shared" si="137"/>
        <v>17</v>
      </c>
      <c r="E491" s="70">
        <f t="shared" si="138"/>
        <v>3</v>
      </c>
      <c r="F491" s="74"/>
      <c r="G491" s="77"/>
      <c r="H491" s="63" t="e">
        <f t="shared" si="147"/>
        <v>#VALUE!</v>
      </c>
      <c r="I491" s="64">
        <f t="shared" si="150"/>
        <v>1</v>
      </c>
      <c r="J491" s="71" t="str">
        <f t="shared" si="150"/>
        <v xml:space="preserve">Tolpis </v>
      </c>
      <c r="K491" s="71" t="str">
        <f t="shared" si="150"/>
        <v>umbellata</v>
      </c>
      <c r="L491" s="72">
        <f t="shared" si="150"/>
        <v>1</v>
      </c>
      <c r="M491" s="72">
        <f t="shared" si="150"/>
        <v>0</v>
      </c>
      <c r="N491" s="66">
        <f t="shared" si="150"/>
        <v>0</v>
      </c>
      <c r="O491" s="41"/>
      <c r="P491" s="42" t="str">
        <f t="shared" si="139"/>
        <v/>
      </c>
      <c r="Q491" s="43" t="str">
        <f t="shared" si="140"/>
        <v/>
      </c>
      <c r="R491" s="44" t="e">
        <f t="shared" si="141"/>
        <v>#VALUE!</v>
      </c>
      <c r="S491" s="45" t="e">
        <f t="shared" si="134"/>
        <v>#VALUE!</v>
      </c>
      <c r="T491" s="44" t="str">
        <f t="shared" si="142"/>
        <v/>
      </c>
      <c r="U491" s="46"/>
      <c r="V491" s="47"/>
      <c r="W491" s="48" t="e">
        <f t="shared" si="143"/>
        <v>#VALUE!</v>
      </c>
      <c r="X491" s="49"/>
      <c r="Y491" s="44" t="e">
        <f>INDEX(VISITORS[INSECT ORDER], MATCH(X491,VISITORS[NAME USED],0))</f>
        <v>#N/A</v>
      </c>
      <c r="Z491" s="44" t="e">
        <f t="shared" si="144"/>
        <v>#N/A</v>
      </c>
      <c r="AA491" s="50" t="e">
        <f>IF(SUM(#REF!,#REF!,#REF!,#REF!,#REF!,#REF!)=S491,,"")</f>
        <v>#REF!</v>
      </c>
      <c r="AB491" s="51" t="str">
        <f t="shared" si="145"/>
        <v/>
      </c>
      <c r="AC491" s="51"/>
      <c r="AD491" s="51"/>
      <c r="AE491" s="51"/>
      <c r="AF491" s="51"/>
      <c r="AG491" s="51"/>
      <c r="AH491" s="51"/>
      <c r="AI491" s="52"/>
      <c r="AJ491" s="52"/>
      <c r="AK491" s="52"/>
      <c r="AL491" s="53"/>
      <c r="AM491" s="54"/>
      <c r="AN491" s="55" t="str">
        <f>IF(P491=1,0,"")</f>
        <v/>
      </c>
      <c r="AO491" s="56" t="str">
        <f>IF(AN491=1,AB491,"")</f>
        <v/>
      </c>
      <c r="AP491" s="55" t="str">
        <f>IF(P491=1,0,"")</f>
        <v/>
      </c>
      <c r="AQ491" s="56" t="str">
        <f>IF(AP491=1,AB491,"")</f>
        <v/>
      </c>
    </row>
    <row r="492" spans="1:43" s="3" customFormat="1" x14ac:dyDescent="0.25">
      <c r="A492" s="67">
        <f t="shared" si="135"/>
        <v>2022</v>
      </c>
      <c r="B492" s="67" t="str">
        <f t="shared" si="136"/>
        <v>May</v>
      </c>
      <c r="C492" s="68">
        <f t="shared" si="146"/>
        <v>22</v>
      </c>
      <c r="D492" s="69">
        <f t="shared" si="137"/>
        <v>17</v>
      </c>
      <c r="E492" s="70">
        <f t="shared" si="138"/>
        <v>4</v>
      </c>
      <c r="F492" s="74"/>
      <c r="G492" s="77"/>
      <c r="H492" s="63" t="e">
        <f t="shared" si="147"/>
        <v>#VALUE!</v>
      </c>
      <c r="I492" s="64">
        <f t="shared" si="150"/>
        <v>1</v>
      </c>
      <c r="J492" s="71" t="str">
        <f t="shared" si="150"/>
        <v xml:space="preserve">Tolpis </v>
      </c>
      <c r="K492" s="71" t="str">
        <f t="shared" si="150"/>
        <v>umbellata</v>
      </c>
      <c r="L492" s="72">
        <f t="shared" si="150"/>
        <v>1</v>
      </c>
      <c r="M492" s="72">
        <f t="shared" si="150"/>
        <v>0</v>
      </c>
      <c r="N492" s="66">
        <f t="shared" si="150"/>
        <v>0</v>
      </c>
      <c r="O492" s="41"/>
      <c r="P492" s="42" t="str">
        <f t="shared" si="139"/>
        <v/>
      </c>
      <c r="Q492" s="43" t="str">
        <f t="shared" si="140"/>
        <v/>
      </c>
      <c r="R492" s="44" t="e">
        <f t="shared" si="141"/>
        <v>#VALUE!</v>
      </c>
      <c r="S492" s="45" t="e">
        <f t="shared" si="134"/>
        <v>#VALUE!</v>
      </c>
      <c r="T492" s="44" t="str">
        <f t="shared" si="142"/>
        <v/>
      </c>
      <c r="U492" s="46"/>
      <c r="V492" s="47"/>
      <c r="W492" s="48" t="e">
        <f t="shared" si="143"/>
        <v>#VALUE!</v>
      </c>
      <c r="X492" s="49"/>
      <c r="Y492" s="44" t="e">
        <f>INDEX(VISITORS[INSECT ORDER], MATCH(X492,VISITORS[NAME USED],0))</f>
        <v>#N/A</v>
      </c>
      <c r="Z492" s="44" t="e">
        <f t="shared" si="144"/>
        <v>#N/A</v>
      </c>
      <c r="AA492" s="50" t="e">
        <f>IF(SUM(#REF!,#REF!,#REF!,#REF!,#REF!,#REF!)=S492,,"")</f>
        <v>#REF!</v>
      </c>
      <c r="AB492" s="51" t="str">
        <f t="shared" si="145"/>
        <v/>
      </c>
      <c r="AC492" s="51"/>
      <c r="AD492" s="51"/>
      <c r="AE492" s="51"/>
      <c r="AF492" s="51"/>
      <c r="AG492" s="51"/>
      <c r="AH492" s="51"/>
      <c r="AI492" s="52"/>
      <c r="AJ492" s="52"/>
      <c r="AK492" s="52"/>
      <c r="AL492" s="53"/>
      <c r="AM492" s="54"/>
      <c r="AN492" s="55" t="str">
        <f>IF(P492=1,0,"")</f>
        <v/>
      </c>
      <c r="AO492" s="56" t="str">
        <f>IF(AN492=1,AB492,"")</f>
        <v/>
      </c>
      <c r="AP492" s="55" t="str">
        <f>IF(P492=1,0,"")</f>
        <v/>
      </c>
      <c r="AQ492" s="56" t="str">
        <f>IF(AP492=1,AB492,"")</f>
        <v/>
      </c>
    </row>
    <row r="493" spans="1:43" s="3" customFormat="1" x14ac:dyDescent="0.25">
      <c r="A493" s="67">
        <f t="shared" si="135"/>
        <v>2022</v>
      </c>
      <c r="B493" s="67" t="str">
        <f t="shared" si="136"/>
        <v>May</v>
      </c>
      <c r="C493" s="68">
        <f t="shared" si="146"/>
        <v>22</v>
      </c>
      <c r="D493" s="69">
        <f t="shared" si="137"/>
        <v>17</v>
      </c>
      <c r="E493" s="70">
        <f t="shared" si="138"/>
        <v>5</v>
      </c>
      <c r="F493" s="74"/>
      <c r="G493" s="77"/>
      <c r="H493" s="63" t="e">
        <f t="shared" si="147"/>
        <v>#VALUE!</v>
      </c>
      <c r="I493" s="64">
        <f t="shared" si="150"/>
        <v>1</v>
      </c>
      <c r="J493" s="71" t="str">
        <f t="shared" si="150"/>
        <v xml:space="preserve">Tolpis </v>
      </c>
      <c r="K493" s="71" t="str">
        <f t="shared" si="150"/>
        <v>umbellata</v>
      </c>
      <c r="L493" s="72">
        <f t="shared" si="150"/>
        <v>1</v>
      </c>
      <c r="M493" s="72">
        <f t="shared" si="150"/>
        <v>0</v>
      </c>
      <c r="N493" s="66">
        <f t="shared" si="150"/>
        <v>0</v>
      </c>
      <c r="O493" s="41"/>
      <c r="P493" s="42" t="str">
        <f t="shared" si="139"/>
        <v/>
      </c>
      <c r="Q493" s="43" t="str">
        <f t="shared" si="140"/>
        <v/>
      </c>
      <c r="R493" s="44" t="e">
        <f t="shared" si="141"/>
        <v>#VALUE!</v>
      </c>
      <c r="S493" s="45" t="e">
        <f t="shared" si="134"/>
        <v>#VALUE!</v>
      </c>
      <c r="T493" s="44" t="str">
        <f t="shared" si="142"/>
        <v/>
      </c>
      <c r="U493" s="46"/>
      <c r="V493" s="47"/>
      <c r="W493" s="48" t="e">
        <f t="shared" si="143"/>
        <v>#VALUE!</v>
      </c>
      <c r="X493" s="49"/>
      <c r="Y493" s="44" t="e">
        <f>INDEX(VISITORS[INSECT ORDER], MATCH(X493,VISITORS[NAME USED],0))</f>
        <v>#N/A</v>
      </c>
      <c r="Z493" s="44" t="e">
        <f t="shared" si="144"/>
        <v>#N/A</v>
      </c>
      <c r="AA493" s="50" t="e">
        <f>IF(SUM(#REF!,#REF!,#REF!,#REF!,#REF!,#REF!)=S493,,"")</f>
        <v>#REF!</v>
      </c>
      <c r="AB493" s="51" t="str">
        <f t="shared" si="145"/>
        <v/>
      </c>
      <c r="AC493" s="51"/>
      <c r="AD493" s="51"/>
      <c r="AE493" s="51"/>
      <c r="AF493" s="51"/>
      <c r="AG493" s="51"/>
      <c r="AH493" s="51"/>
      <c r="AI493" s="52"/>
      <c r="AJ493" s="52"/>
      <c r="AK493" s="52"/>
      <c r="AL493" s="53"/>
      <c r="AM493" s="54"/>
      <c r="AN493" s="55" t="str">
        <f>IF(P493=1,0,"")</f>
        <v/>
      </c>
      <c r="AO493" s="56" t="str">
        <f>IF(AN493=1,AB493,"")</f>
        <v/>
      </c>
      <c r="AP493" s="55" t="str">
        <f>IF(P493=1,0,"")</f>
        <v/>
      </c>
      <c r="AQ493" s="56" t="str">
        <f>IF(AP493=1,AB493,"")</f>
        <v/>
      </c>
    </row>
    <row r="494" spans="1:43" s="3" customFormat="1" x14ac:dyDescent="0.25">
      <c r="A494" s="67">
        <f t="shared" si="135"/>
        <v>2022</v>
      </c>
      <c r="B494" s="67" t="str">
        <f t="shared" si="136"/>
        <v>May</v>
      </c>
      <c r="C494" s="68">
        <f t="shared" si="146"/>
        <v>22</v>
      </c>
      <c r="D494" s="69">
        <f t="shared" si="137"/>
        <v>17</v>
      </c>
      <c r="E494" s="70">
        <f t="shared" si="138"/>
        <v>6</v>
      </c>
      <c r="F494" s="74"/>
      <c r="G494" s="77"/>
      <c r="H494" s="63" t="e">
        <f t="shared" si="147"/>
        <v>#VALUE!</v>
      </c>
      <c r="I494" s="64">
        <f t="shared" si="150"/>
        <v>1</v>
      </c>
      <c r="J494" s="71" t="str">
        <f t="shared" si="150"/>
        <v xml:space="preserve">Tolpis </v>
      </c>
      <c r="K494" s="71" t="str">
        <f t="shared" si="150"/>
        <v>umbellata</v>
      </c>
      <c r="L494" s="72">
        <f t="shared" si="150"/>
        <v>1</v>
      </c>
      <c r="M494" s="72">
        <f t="shared" si="150"/>
        <v>0</v>
      </c>
      <c r="N494" s="66">
        <f t="shared" si="150"/>
        <v>0</v>
      </c>
      <c r="O494" s="41"/>
      <c r="P494" s="42" t="str">
        <f t="shared" si="139"/>
        <v/>
      </c>
      <c r="Q494" s="43" t="str">
        <f t="shared" si="140"/>
        <v/>
      </c>
      <c r="R494" s="44" t="e">
        <f t="shared" si="141"/>
        <v>#VALUE!</v>
      </c>
      <c r="S494" s="45" t="e">
        <f t="shared" si="134"/>
        <v>#VALUE!</v>
      </c>
      <c r="T494" s="44" t="str">
        <f t="shared" si="142"/>
        <v/>
      </c>
      <c r="U494" s="46"/>
      <c r="V494" s="47"/>
      <c r="W494" s="48" t="e">
        <f t="shared" si="143"/>
        <v>#VALUE!</v>
      </c>
      <c r="X494" s="49"/>
      <c r="Y494" s="44" t="e">
        <f>INDEX(VISITORS[INSECT ORDER], MATCH(X494,VISITORS[NAME USED],0))</f>
        <v>#N/A</v>
      </c>
      <c r="Z494" s="44" t="e">
        <f t="shared" si="144"/>
        <v>#N/A</v>
      </c>
      <c r="AA494" s="50" t="e">
        <f>IF(SUM(#REF!,#REF!,#REF!,#REF!,#REF!,#REF!)=S494,,"")</f>
        <v>#REF!</v>
      </c>
      <c r="AB494" s="51" t="str">
        <f t="shared" si="145"/>
        <v/>
      </c>
      <c r="AC494" s="51"/>
      <c r="AD494" s="51"/>
      <c r="AE494" s="51"/>
      <c r="AF494" s="51"/>
      <c r="AG494" s="51"/>
      <c r="AH494" s="51"/>
      <c r="AI494" s="52"/>
      <c r="AJ494" s="52"/>
      <c r="AK494" s="52"/>
      <c r="AL494" s="53"/>
      <c r="AM494" s="54"/>
      <c r="AN494" s="55" t="str">
        <f>IF(P494=1,0,"")</f>
        <v/>
      </c>
      <c r="AO494" s="56" t="str">
        <f>IF(AN494=1,AB494,"")</f>
        <v/>
      </c>
      <c r="AP494" s="55" t="str">
        <f>IF(P494=1,0,"")</f>
        <v/>
      </c>
      <c r="AQ494" s="56" t="str">
        <f>IF(AP494=1,AB494,"")</f>
        <v/>
      </c>
    </row>
    <row r="495" spans="1:43" s="3" customFormat="1" x14ac:dyDescent="0.25">
      <c r="A495" s="67">
        <f t="shared" si="135"/>
        <v>2022</v>
      </c>
      <c r="B495" s="67" t="str">
        <f t="shared" si="136"/>
        <v>May</v>
      </c>
      <c r="C495" s="68">
        <f t="shared" si="146"/>
        <v>22</v>
      </c>
      <c r="D495" s="69">
        <f t="shared" si="137"/>
        <v>17</v>
      </c>
      <c r="E495" s="70">
        <f t="shared" si="138"/>
        <v>7</v>
      </c>
      <c r="F495" s="74"/>
      <c r="G495" s="77"/>
      <c r="H495" s="63" t="e">
        <f t="shared" si="147"/>
        <v>#VALUE!</v>
      </c>
      <c r="I495" s="64">
        <f t="shared" si="150"/>
        <v>1</v>
      </c>
      <c r="J495" s="71" t="str">
        <f t="shared" si="150"/>
        <v xml:space="preserve">Tolpis </v>
      </c>
      <c r="K495" s="71" t="str">
        <f t="shared" si="150"/>
        <v>umbellata</v>
      </c>
      <c r="L495" s="72">
        <f t="shared" si="150"/>
        <v>1</v>
      </c>
      <c r="M495" s="72">
        <f t="shared" si="150"/>
        <v>0</v>
      </c>
      <c r="N495" s="66">
        <f t="shared" si="150"/>
        <v>0</v>
      </c>
      <c r="O495" s="41"/>
      <c r="P495" s="42" t="str">
        <f t="shared" si="139"/>
        <v/>
      </c>
      <c r="Q495" s="43" t="str">
        <f t="shared" si="140"/>
        <v/>
      </c>
      <c r="R495" s="44" t="e">
        <f t="shared" si="141"/>
        <v>#VALUE!</v>
      </c>
      <c r="S495" s="45" t="e">
        <f t="shared" si="134"/>
        <v>#VALUE!</v>
      </c>
      <c r="T495" s="44" t="str">
        <f t="shared" si="142"/>
        <v/>
      </c>
      <c r="U495" s="46"/>
      <c r="V495" s="47"/>
      <c r="W495" s="48" t="e">
        <f t="shared" si="143"/>
        <v>#VALUE!</v>
      </c>
      <c r="X495" s="49"/>
      <c r="Y495" s="44" t="e">
        <f>INDEX(VISITORS[INSECT ORDER], MATCH(X495,VISITORS[NAME USED],0))</f>
        <v>#N/A</v>
      </c>
      <c r="Z495" s="44" t="e">
        <f t="shared" si="144"/>
        <v>#N/A</v>
      </c>
      <c r="AA495" s="50" t="e">
        <f>IF(SUM(#REF!,#REF!,#REF!,#REF!,#REF!,#REF!)=S495,,"")</f>
        <v>#REF!</v>
      </c>
      <c r="AB495" s="51" t="str">
        <f t="shared" si="145"/>
        <v/>
      </c>
      <c r="AC495" s="51"/>
      <c r="AD495" s="51"/>
      <c r="AE495" s="51"/>
      <c r="AF495" s="51"/>
      <c r="AG495" s="51"/>
      <c r="AH495" s="51"/>
      <c r="AI495" s="52"/>
      <c r="AJ495" s="52"/>
      <c r="AK495" s="52"/>
      <c r="AL495" s="53"/>
      <c r="AM495" s="54"/>
      <c r="AN495" s="55" t="str">
        <f>IF(P495=1,0,"")</f>
        <v/>
      </c>
      <c r="AO495" s="56" t="str">
        <f>IF(AN495=1,AB495,"")</f>
        <v/>
      </c>
      <c r="AP495" s="55" t="str">
        <f>IF(P495=1,0,"")</f>
        <v/>
      </c>
      <c r="AQ495" s="56" t="str">
        <f>IF(AP495=1,AB495,"")</f>
        <v/>
      </c>
    </row>
    <row r="496" spans="1:43" s="3" customFormat="1" x14ac:dyDescent="0.25">
      <c r="A496" s="67">
        <f t="shared" si="135"/>
        <v>2022</v>
      </c>
      <c r="B496" s="67" t="str">
        <f t="shared" si="136"/>
        <v>May</v>
      </c>
      <c r="C496" s="68">
        <f t="shared" si="146"/>
        <v>22</v>
      </c>
      <c r="D496" s="69">
        <f t="shared" si="137"/>
        <v>17</v>
      </c>
      <c r="E496" s="70">
        <f t="shared" si="138"/>
        <v>8</v>
      </c>
      <c r="F496" s="74"/>
      <c r="G496" s="77"/>
      <c r="H496" s="63" t="e">
        <f t="shared" si="147"/>
        <v>#VALUE!</v>
      </c>
      <c r="I496" s="64">
        <f t="shared" si="150"/>
        <v>1</v>
      </c>
      <c r="J496" s="71" t="str">
        <f t="shared" si="150"/>
        <v xml:space="preserve">Tolpis </v>
      </c>
      <c r="K496" s="71" t="str">
        <f t="shared" si="150"/>
        <v>umbellata</v>
      </c>
      <c r="L496" s="72">
        <f t="shared" si="150"/>
        <v>1</v>
      </c>
      <c r="M496" s="72">
        <f t="shared" si="150"/>
        <v>0</v>
      </c>
      <c r="N496" s="66">
        <f t="shared" si="150"/>
        <v>0</v>
      </c>
      <c r="O496" s="41"/>
      <c r="P496" s="42" t="str">
        <f t="shared" si="139"/>
        <v/>
      </c>
      <c r="Q496" s="43" t="str">
        <f t="shared" si="140"/>
        <v/>
      </c>
      <c r="R496" s="44" t="e">
        <f t="shared" si="141"/>
        <v>#VALUE!</v>
      </c>
      <c r="S496" s="45" t="e">
        <f t="shared" si="134"/>
        <v>#VALUE!</v>
      </c>
      <c r="T496" s="44" t="str">
        <f t="shared" si="142"/>
        <v/>
      </c>
      <c r="U496" s="46"/>
      <c r="V496" s="47"/>
      <c r="W496" s="48" t="e">
        <f t="shared" si="143"/>
        <v>#VALUE!</v>
      </c>
      <c r="X496" s="49"/>
      <c r="Y496" s="44" t="e">
        <f>INDEX(VISITORS[INSECT ORDER], MATCH(X496,VISITORS[NAME USED],0))</f>
        <v>#N/A</v>
      </c>
      <c r="Z496" s="44" t="e">
        <f t="shared" si="144"/>
        <v>#N/A</v>
      </c>
      <c r="AA496" s="50" t="e">
        <f>IF(SUM(#REF!,#REF!,#REF!,#REF!,#REF!,#REF!)=S496,,"")</f>
        <v>#REF!</v>
      </c>
      <c r="AB496" s="51" t="str">
        <f t="shared" si="145"/>
        <v/>
      </c>
      <c r="AC496" s="51"/>
      <c r="AD496" s="51"/>
      <c r="AE496" s="51"/>
      <c r="AF496" s="51"/>
      <c r="AG496" s="51"/>
      <c r="AH496" s="51"/>
      <c r="AI496" s="52"/>
      <c r="AJ496" s="52"/>
      <c r="AK496" s="52"/>
      <c r="AL496" s="53"/>
      <c r="AM496" s="54"/>
      <c r="AN496" s="55" t="str">
        <f>IF(P496=1,0,"")</f>
        <v/>
      </c>
      <c r="AO496" s="56" t="str">
        <f>IF(AN496=1,AB496,"")</f>
        <v/>
      </c>
      <c r="AP496" s="55" t="str">
        <f>IF(P496=1,0,"")</f>
        <v/>
      </c>
      <c r="AQ496" s="56" t="str">
        <f>IF(AP496=1,AB496,"")</f>
        <v/>
      </c>
    </row>
    <row r="497" spans="1:43" s="3" customFormat="1" x14ac:dyDescent="0.25">
      <c r="A497" s="67">
        <f t="shared" si="135"/>
        <v>2022</v>
      </c>
      <c r="B497" s="67" t="str">
        <f t="shared" si="136"/>
        <v>May</v>
      </c>
      <c r="C497" s="68">
        <f t="shared" si="146"/>
        <v>22</v>
      </c>
      <c r="D497" s="69">
        <f t="shared" si="137"/>
        <v>17</v>
      </c>
      <c r="E497" s="70">
        <f t="shared" si="138"/>
        <v>9</v>
      </c>
      <c r="F497" s="74"/>
      <c r="G497" s="77"/>
      <c r="H497" s="63" t="e">
        <f t="shared" si="147"/>
        <v>#VALUE!</v>
      </c>
      <c r="I497" s="64">
        <f t="shared" si="150"/>
        <v>1</v>
      </c>
      <c r="J497" s="71" t="str">
        <f t="shared" si="150"/>
        <v xml:space="preserve">Tolpis </v>
      </c>
      <c r="K497" s="71" t="str">
        <f t="shared" si="150"/>
        <v>umbellata</v>
      </c>
      <c r="L497" s="72">
        <f t="shared" si="150"/>
        <v>1</v>
      </c>
      <c r="M497" s="72">
        <f t="shared" si="150"/>
        <v>0</v>
      </c>
      <c r="N497" s="66">
        <f t="shared" si="150"/>
        <v>0</v>
      </c>
      <c r="O497" s="41"/>
      <c r="P497" s="42" t="str">
        <f t="shared" si="139"/>
        <v/>
      </c>
      <c r="Q497" s="43" t="str">
        <f t="shared" si="140"/>
        <v/>
      </c>
      <c r="R497" s="44" t="e">
        <f t="shared" si="141"/>
        <v>#VALUE!</v>
      </c>
      <c r="S497" s="45" t="e">
        <f t="shared" si="134"/>
        <v>#VALUE!</v>
      </c>
      <c r="T497" s="44" t="str">
        <f t="shared" si="142"/>
        <v/>
      </c>
      <c r="U497" s="46"/>
      <c r="V497" s="47"/>
      <c r="W497" s="48" t="e">
        <f t="shared" si="143"/>
        <v>#VALUE!</v>
      </c>
      <c r="X497" s="49"/>
      <c r="Y497" s="44" t="e">
        <f>INDEX(VISITORS[INSECT ORDER], MATCH(X497,VISITORS[NAME USED],0))</f>
        <v>#N/A</v>
      </c>
      <c r="Z497" s="44" t="e">
        <f t="shared" si="144"/>
        <v>#N/A</v>
      </c>
      <c r="AA497" s="50" t="e">
        <f>IF(SUM(#REF!,#REF!,#REF!,#REF!,#REF!,#REF!)=S497,,"")</f>
        <v>#REF!</v>
      </c>
      <c r="AB497" s="51" t="str">
        <f t="shared" si="145"/>
        <v/>
      </c>
      <c r="AC497" s="51"/>
      <c r="AD497" s="51"/>
      <c r="AE497" s="51"/>
      <c r="AF497" s="51"/>
      <c r="AG497" s="51"/>
      <c r="AH497" s="51"/>
      <c r="AI497" s="52"/>
      <c r="AJ497" s="52"/>
      <c r="AK497" s="52"/>
      <c r="AL497" s="53"/>
      <c r="AM497" s="54"/>
      <c r="AN497" s="55" t="str">
        <f>IF(P497=1,0,"")</f>
        <v/>
      </c>
      <c r="AO497" s="56" t="str">
        <f>IF(AN497=1,AB497,"")</f>
        <v/>
      </c>
      <c r="AP497" s="55" t="str">
        <f>IF(P497=1,0,"")</f>
        <v/>
      </c>
      <c r="AQ497" s="56" t="str">
        <f>IF(AP497=1,AB497,"")</f>
        <v/>
      </c>
    </row>
    <row r="498" spans="1:43" s="3" customFormat="1" x14ac:dyDescent="0.25">
      <c r="A498" s="67">
        <f t="shared" si="135"/>
        <v>2022</v>
      </c>
      <c r="B498" s="67" t="str">
        <f t="shared" si="136"/>
        <v>May</v>
      </c>
      <c r="C498" s="68">
        <f t="shared" si="146"/>
        <v>22</v>
      </c>
      <c r="D498" s="69">
        <f t="shared" si="137"/>
        <v>17</v>
      </c>
      <c r="E498" s="70">
        <f t="shared" si="138"/>
        <v>10</v>
      </c>
      <c r="F498" s="74"/>
      <c r="G498" s="77"/>
      <c r="H498" s="63" t="e">
        <f t="shared" si="147"/>
        <v>#VALUE!</v>
      </c>
      <c r="I498" s="64">
        <f t="shared" si="150"/>
        <v>1</v>
      </c>
      <c r="J498" s="71" t="str">
        <f t="shared" si="150"/>
        <v xml:space="preserve">Tolpis </v>
      </c>
      <c r="K498" s="71" t="str">
        <f t="shared" si="150"/>
        <v>umbellata</v>
      </c>
      <c r="L498" s="72">
        <f t="shared" si="150"/>
        <v>1</v>
      </c>
      <c r="M498" s="72">
        <f t="shared" si="150"/>
        <v>0</v>
      </c>
      <c r="N498" s="66">
        <f t="shared" si="150"/>
        <v>0</v>
      </c>
      <c r="O498" s="41"/>
      <c r="P498" s="42" t="str">
        <f t="shared" si="139"/>
        <v/>
      </c>
      <c r="Q498" s="43" t="str">
        <f t="shared" si="140"/>
        <v/>
      </c>
      <c r="R498" s="44" t="e">
        <f t="shared" si="141"/>
        <v>#VALUE!</v>
      </c>
      <c r="S498" s="45" t="e">
        <f t="shared" si="134"/>
        <v>#VALUE!</v>
      </c>
      <c r="T498" s="44" t="str">
        <f t="shared" si="142"/>
        <v/>
      </c>
      <c r="U498" s="46"/>
      <c r="V498" s="47"/>
      <c r="W498" s="48" t="e">
        <f t="shared" si="143"/>
        <v>#VALUE!</v>
      </c>
      <c r="X498" s="49"/>
      <c r="Y498" s="44" t="e">
        <f>INDEX(VISITORS[INSECT ORDER], MATCH(X498,VISITORS[NAME USED],0))</f>
        <v>#N/A</v>
      </c>
      <c r="Z498" s="44" t="e">
        <f t="shared" si="144"/>
        <v>#N/A</v>
      </c>
      <c r="AA498" s="50" t="e">
        <f>IF(SUM(#REF!,#REF!,#REF!,#REF!,#REF!,#REF!)=S498,,"")</f>
        <v>#REF!</v>
      </c>
      <c r="AB498" s="51" t="str">
        <f t="shared" si="145"/>
        <v/>
      </c>
      <c r="AC498" s="51"/>
      <c r="AD498" s="51"/>
      <c r="AE498" s="51"/>
      <c r="AF498" s="51"/>
      <c r="AG498" s="51"/>
      <c r="AH498" s="51"/>
      <c r="AI498" s="52"/>
      <c r="AJ498" s="52"/>
      <c r="AK498" s="52"/>
      <c r="AL498" s="53"/>
      <c r="AM498" s="54"/>
      <c r="AN498" s="55" t="str">
        <f>IF(P498=1,0,"")</f>
        <v/>
      </c>
      <c r="AO498" s="56" t="str">
        <f>IF(AN498=1,AB498,"")</f>
        <v/>
      </c>
      <c r="AP498" s="55" t="str">
        <f>IF(P498=1,0,"")</f>
        <v/>
      </c>
      <c r="AQ498" s="56" t="str">
        <f>IF(AP498=1,AB498,"")</f>
        <v/>
      </c>
    </row>
    <row r="499" spans="1:43" s="3" customFormat="1" x14ac:dyDescent="0.25">
      <c r="A499" s="67">
        <f t="shared" si="135"/>
        <v>2022</v>
      </c>
      <c r="B499" s="67" t="str">
        <f t="shared" si="136"/>
        <v>May</v>
      </c>
      <c r="C499" s="68">
        <f t="shared" si="146"/>
        <v>22</v>
      </c>
      <c r="D499" s="69">
        <f t="shared" si="137"/>
        <v>17</v>
      </c>
      <c r="E499" s="70">
        <f t="shared" si="138"/>
        <v>11</v>
      </c>
      <c r="F499" s="74"/>
      <c r="G499" s="77"/>
      <c r="H499" s="63" t="e">
        <f t="shared" si="147"/>
        <v>#VALUE!</v>
      </c>
      <c r="I499" s="64">
        <f t="shared" si="150"/>
        <v>1</v>
      </c>
      <c r="J499" s="71" t="str">
        <f t="shared" si="150"/>
        <v xml:space="preserve">Tolpis </v>
      </c>
      <c r="K499" s="71" t="str">
        <f t="shared" si="150"/>
        <v>umbellata</v>
      </c>
      <c r="L499" s="72">
        <f t="shared" si="150"/>
        <v>1</v>
      </c>
      <c r="M499" s="72">
        <f t="shared" si="150"/>
        <v>0</v>
      </c>
      <c r="N499" s="66">
        <f t="shared" si="150"/>
        <v>0</v>
      </c>
      <c r="O499" s="41"/>
      <c r="P499" s="42" t="str">
        <f t="shared" si="139"/>
        <v/>
      </c>
      <c r="Q499" s="43" t="str">
        <f t="shared" si="140"/>
        <v/>
      </c>
      <c r="R499" s="44" t="e">
        <f t="shared" si="141"/>
        <v>#VALUE!</v>
      </c>
      <c r="S499" s="45" t="e">
        <f t="shared" si="134"/>
        <v>#VALUE!</v>
      </c>
      <c r="T499" s="44" t="str">
        <f t="shared" si="142"/>
        <v/>
      </c>
      <c r="U499" s="46"/>
      <c r="V499" s="47"/>
      <c r="W499" s="48" t="e">
        <f t="shared" si="143"/>
        <v>#VALUE!</v>
      </c>
      <c r="X499" s="49"/>
      <c r="Y499" s="44" t="e">
        <f>INDEX(VISITORS[INSECT ORDER], MATCH(X499,VISITORS[NAME USED],0))</f>
        <v>#N/A</v>
      </c>
      <c r="Z499" s="44" t="e">
        <f t="shared" si="144"/>
        <v>#N/A</v>
      </c>
      <c r="AA499" s="50" t="e">
        <f>IF(SUM(#REF!,#REF!,#REF!,#REF!,#REF!,#REF!)=S499,,"")</f>
        <v>#REF!</v>
      </c>
      <c r="AB499" s="51" t="str">
        <f t="shared" si="145"/>
        <v/>
      </c>
      <c r="AC499" s="51"/>
      <c r="AD499" s="51"/>
      <c r="AE499" s="51"/>
      <c r="AF499" s="51"/>
      <c r="AG499" s="51"/>
      <c r="AH499" s="51"/>
      <c r="AI499" s="52"/>
      <c r="AJ499" s="52"/>
      <c r="AK499" s="52"/>
      <c r="AL499" s="53"/>
      <c r="AM499" s="54"/>
      <c r="AN499" s="55" t="str">
        <f>IF(P499=1,0,"")</f>
        <v/>
      </c>
      <c r="AO499" s="56" t="str">
        <f>IF(AN499=1,AB499,"")</f>
        <v/>
      </c>
      <c r="AP499" s="55" t="str">
        <f>IF(P499=1,0,"")</f>
        <v/>
      </c>
      <c r="AQ499" s="56" t="str">
        <f>IF(AP499=1,AB499,"")</f>
        <v/>
      </c>
    </row>
    <row r="500" spans="1:43" s="3" customFormat="1" x14ac:dyDescent="0.25">
      <c r="A500" s="67">
        <f t="shared" si="135"/>
        <v>2022</v>
      </c>
      <c r="B500" s="67" t="str">
        <f t="shared" si="136"/>
        <v>May</v>
      </c>
      <c r="C500" s="68">
        <f t="shared" si="146"/>
        <v>22</v>
      </c>
      <c r="D500" s="69">
        <f t="shared" si="137"/>
        <v>17</v>
      </c>
      <c r="E500" s="70">
        <f t="shared" si="138"/>
        <v>12</v>
      </c>
      <c r="F500" s="74"/>
      <c r="G500" s="77"/>
      <c r="H500" s="63" t="e">
        <f t="shared" si="147"/>
        <v>#VALUE!</v>
      </c>
      <c r="I500" s="64">
        <f t="shared" si="150"/>
        <v>1</v>
      </c>
      <c r="J500" s="71" t="str">
        <f t="shared" si="150"/>
        <v xml:space="preserve">Tolpis </v>
      </c>
      <c r="K500" s="71" t="str">
        <f t="shared" si="150"/>
        <v>umbellata</v>
      </c>
      <c r="L500" s="72">
        <f t="shared" si="150"/>
        <v>1</v>
      </c>
      <c r="M500" s="72">
        <f t="shared" si="150"/>
        <v>0</v>
      </c>
      <c r="N500" s="66">
        <f t="shared" si="150"/>
        <v>0</v>
      </c>
      <c r="O500" s="41"/>
      <c r="P500" s="42" t="str">
        <f t="shared" si="139"/>
        <v/>
      </c>
      <c r="Q500" s="43" t="str">
        <f t="shared" si="140"/>
        <v/>
      </c>
      <c r="R500" s="44" t="e">
        <f t="shared" si="141"/>
        <v>#VALUE!</v>
      </c>
      <c r="S500" s="45" t="e">
        <f t="shared" si="134"/>
        <v>#VALUE!</v>
      </c>
      <c r="T500" s="44" t="str">
        <f t="shared" si="142"/>
        <v/>
      </c>
      <c r="U500" s="46"/>
      <c r="V500" s="47"/>
      <c r="W500" s="48" t="e">
        <f t="shared" si="143"/>
        <v>#VALUE!</v>
      </c>
      <c r="X500" s="49"/>
      <c r="Y500" s="44" t="e">
        <f>INDEX(VISITORS[INSECT ORDER], MATCH(X500,VISITORS[NAME USED],0))</f>
        <v>#N/A</v>
      </c>
      <c r="Z500" s="44" t="e">
        <f t="shared" si="144"/>
        <v>#N/A</v>
      </c>
      <c r="AA500" s="50" t="e">
        <f>IF(SUM(#REF!,#REF!,#REF!,#REF!,#REF!,#REF!)=S500,,"")</f>
        <v>#REF!</v>
      </c>
      <c r="AB500" s="51" t="str">
        <f t="shared" si="145"/>
        <v/>
      </c>
      <c r="AC500" s="51"/>
      <c r="AD500" s="51"/>
      <c r="AE500" s="51"/>
      <c r="AF500" s="51"/>
      <c r="AG500" s="51"/>
      <c r="AH500" s="51"/>
      <c r="AI500" s="52"/>
      <c r="AJ500" s="52"/>
      <c r="AK500" s="52"/>
      <c r="AL500" s="53"/>
      <c r="AM500" s="54"/>
      <c r="AN500" s="55" t="str">
        <f>IF(P500=1,0,"")</f>
        <v/>
      </c>
      <c r="AO500" s="56" t="str">
        <f>IF(AN500=1,AB500,"")</f>
        <v/>
      </c>
      <c r="AP500" s="55" t="str">
        <f>IF(P500=1,0,"")</f>
        <v/>
      </c>
      <c r="AQ500" s="56" t="str">
        <f>IF(AP500=1,AB500,"")</f>
        <v/>
      </c>
    </row>
    <row r="501" spans="1:43" s="3" customFormat="1" x14ac:dyDescent="0.25">
      <c r="A501" s="67">
        <f t="shared" si="135"/>
        <v>2022</v>
      </c>
      <c r="B501" s="67" t="str">
        <f t="shared" si="136"/>
        <v>May</v>
      </c>
      <c r="C501" s="68">
        <f t="shared" si="146"/>
        <v>22</v>
      </c>
      <c r="D501" s="69">
        <f t="shared" si="137"/>
        <v>17</v>
      </c>
      <c r="E501" s="70">
        <f t="shared" si="138"/>
        <v>13</v>
      </c>
      <c r="F501" s="74"/>
      <c r="G501" s="77"/>
      <c r="H501" s="63" t="e">
        <f t="shared" si="147"/>
        <v>#VALUE!</v>
      </c>
      <c r="I501" s="64">
        <f t="shared" ref="I501:N516" si="151">I500</f>
        <v>1</v>
      </c>
      <c r="J501" s="71" t="str">
        <f t="shared" si="151"/>
        <v xml:space="preserve">Tolpis </v>
      </c>
      <c r="K501" s="71" t="str">
        <f t="shared" si="151"/>
        <v>umbellata</v>
      </c>
      <c r="L501" s="72">
        <f t="shared" si="151"/>
        <v>1</v>
      </c>
      <c r="M501" s="72">
        <f t="shared" si="151"/>
        <v>0</v>
      </c>
      <c r="N501" s="66">
        <f t="shared" si="151"/>
        <v>0</v>
      </c>
      <c r="O501" s="41"/>
      <c r="P501" s="42" t="str">
        <f t="shared" si="139"/>
        <v/>
      </c>
      <c r="Q501" s="43" t="str">
        <f t="shared" si="140"/>
        <v/>
      </c>
      <c r="R501" s="44" t="e">
        <f t="shared" si="141"/>
        <v>#VALUE!</v>
      </c>
      <c r="S501" s="45" t="e">
        <f t="shared" si="134"/>
        <v>#VALUE!</v>
      </c>
      <c r="T501" s="44" t="str">
        <f t="shared" si="142"/>
        <v/>
      </c>
      <c r="U501" s="46"/>
      <c r="V501" s="47"/>
      <c r="W501" s="48" t="e">
        <f t="shared" si="143"/>
        <v>#VALUE!</v>
      </c>
      <c r="X501" s="49"/>
      <c r="Y501" s="44" t="e">
        <f>INDEX(VISITORS[INSECT ORDER], MATCH(X501,VISITORS[NAME USED],0))</f>
        <v>#N/A</v>
      </c>
      <c r="Z501" s="44" t="e">
        <f t="shared" si="144"/>
        <v>#N/A</v>
      </c>
      <c r="AA501" s="50" t="e">
        <f>IF(SUM(#REF!,#REF!,#REF!,#REF!,#REF!,#REF!)=S501,,"")</f>
        <v>#REF!</v>
      </c>
      <c r="AB501" s="51" t="str">
        <f t="shared" si="145"/>
        <v/>
      </c>
      <c r="AC501" s="51"/>
      <c r="AD501" s="51"/>
      <c r="AE501" s="51"/>
      <c r="AF501" s="51"/>
      <c r="AG501" s="51"/>
      <c r="AH501" s="51"/>
      <c r="AI501" s="52"/>
      <c r="AJ501" s="52"/>
      <c r="AK501" s="52"/>
      <c r="AL501" s="53"/>
      <c r="AM501" s="54"/>
      <c r="AN501" s="55" t="str">
        <f>IF(P501=1,0,"")</f>
        <v/>
      </c>
      <c r="AO501" s="56" t="str">
        <f>IF(AN501=1,AB501,"")</f>
        <v/>
      </c>
      <c r="AP501" s="55" t="str">
        <f>IF(P501=1,0,"")</f>
        <v/>
      </c>
      <c r="AQ501" s="56" t="str">
        <f>IF(AP501=1,AB501,"")</f>
        <v/>
      </c>
    </row>
    <row r="502" spans="1:43" s="3" customFormat="1" x14ac:dyDescent="0.25">
      <c r="A502" s="67">
        <f t="shared" si="135"/>
        <v>2022</v>
      </c>
      <c r="B502" s="67" t="str">
        <f t="shared" si="136"/>
        <v>May</v>
      </c>
      <c r="C502" s="68">
        <f t="shared" si="146"/>
        <v>22</v>
      </c>
      <c r="D502" s="69">
        <f t="shared" si="137"/>
        <v>17</v>
      </c>
      <c r="E502" s="70">
        <f t="shared" si="138"/>
        <v>14</v>
      </c>
      <c r="F502" s="74"/>
      <c r="G502" s="77"/>
      <c r="H502" s="63" t="e">
        <f t="shared" si="147"/>
        <v>#VALUE!</v>
      </c>
      <c r="I502" s="64">
        <f t="shared" si="151"/>
        <v>1</v>
      </c>
      <c r="J502" s="71" t="str">
        <f t="shared" si="151"/>
        <v xml:space="preserve">Tolpis </v>
      </c>
      <c r="K502" s="71" t="str">
        <f t="shared" si="151"/>
        <v>umbellata</v>
      </c>
      <c r="L502" s="72">
        <f t="shared" si="151"/>
        <v>1</v>
      </c>
      <c r="M502" s="72">
        <f t="shared" si="151"/>
        <v>0</v>
      </c>
      <c r="N502" s="66">
        <f t="shared" si="151"/>
        <v>0</v>
      </c>
      <c r="O502" s="41"/>
      <c r="P502" s="42" t="str">
        <f t="shared" si="139"/>
        <v/>
      </c>
      <c r="Q502" s="43" t="str">
        <f t="shared" si="140"/>
        <v/>
      </c>
      <c r="R502" s="44" t="e">
        <f t="shared" si="141"/>
        <v>#VALUE!</v>
      </c>
      <c r="S502" s="45" t="e">
        <f t="shared" si="134"/>
        <v>#VALUE!</v>
      </c>
      <c r="T502" s="44" t="str">
        <f t="shared" si="142"/>
        <v/>
      </c>
      <c r="U502" s="46"/>
      <c r="V502" s="47"/>
      <c r="W502" s="48" t="e">
        <f t="shared" si="143"/>
        <v>#VALUE!</v>
      </c>
      <c r="X502" s="49"/>
      <c r="Y502" s="44" t="e">
        <f>INDEX(VISITORS[INSECT ORDER], MATCH(X502,VISITORS[NAME USED],0))</f>
        <v>#N/A</v>
      </c>
      <c r="Z502" s="44" t="e">
        <f t="shared" si="144"/>
        <v>#N/A</v>
      </c>
      <c r="AA502" s="50" t="e">
        <f>IF(SUM(#REF!,#REF!,#REF!,#REF!,#REF!,#REF!)=S502,,"")</f>
        <v>#REF!</v>
      </c>
      <c r="AB502" s="51" t="str">
        <f t="shared" si="145"/>
        <v/>
      </c>
      <c r="AC502" s="51"/>
      <c r="AD502" s="51"/>
      <c r="AE502" s="51"/>
      <c r="AF502" s="51"/>
      <c r="AG502" s="51"/>
      <c r="AH502" s="51"/>
      <c r="AI502" s="52"/>
      <c r="AJ502" s="52"/>
      <c r="AK502" s="52"/>
      <c r="AL502" s="53"/>
      <c r="AM502" s="54"/>
      <c r="AN502" s="55" t="str">
        <f>IF(P502=1,0,"")</f>
        <v/>
      </c>
      <c r="AO502" s="56" t="str">
        <f>IF(AN502=1,AB502,"")</f>
        <v/>
      </c>
      <c r="AP502" s="55" t="str">
        <f>IF(P502=1,0,"")</f>
        <v/>
      </c>
      <c r="AQ502" s="56" t="str">
        <f>IF(AP502=1,AB502,"")</f>
        <v/>
      </c>
    </row>
    <row r="503" spans="1:43" s="3" customFormat="1" x14ac:dyDescent="0.25">
      <c r="A503" s="67">
        <f t="shared" si="135"/>
        <v>2022</v>
      </c>
      <c r="B503" s="67" t="str">
        <f t="shared" si="136"/>
        <v>May</v>
      </c>
      <c r="C503" s="68">
        <f t="shared" si="146"/>
        <v>22</v>
      </c>
      <c r="D503" s="69">
        <f t="shared" si="137"/>
        <v>17</v>
      </c>
      <c r="E503" s="70">
        <f t="shared" si="138"/>
        <v>15</v>
      </c>
      <c r="F503" s="74"/>
      <c r="G503" s="77"/>
      <c r="H503" s="63" t="e">
        <f t="shared" si="147"/>
        <v>#VALUE!</v>
      </c>
      <c r="I503" s="64">
        <f t="shared" si="151"/>
        <v>1</v>
      </c>
      <c r="J503" s="71" t="str">
        <f t="shared" si="151"/>
        <v xml:space="preserve">Tolpis </v>
      </c>
      <c r="K503" s="71" t="str">
        <f t="shared" si="151"/>
        <v>umbellata</v>
      </c>
      <c r="L503" s="72">
        <f t="shared" si="151"/>
        <v>1</v>
      </c>
      <c r="M503" s="72">
        <f t="shared" si="151"/>
        <v>0</v>
      </c>
      <c r="N503" s="66">
        <f t="shared" si="151"/>
        <v>0</v>
      </c>
      <c r="O503" s="41"/>
      <c r="P503" s="42" t="str">
        <f t="shared" si="139"/>
        <v/>
      </c>
      <c r="Q503" s="43" t="str">
        <f t="shared" si="140"/>
        <v/>
      </c>
      <c r="R503" s="44" t="e">
        <f t="shared" si="141"/>
        <v>#VALUE!</v>
      </c>
      <c r="S503" s="45" t="e">
        <f t="shared" si="134"/>
        <v>#VALUE!</v>
      </c>
      <c r="T503" s="44" t="str">
        <f t="shared" si="142"/>
        <v/>
      </c>
      <c r="U503" s="46"/>
      <c r="V503" s="47"/>
      <c r="W503" s="48" t="e">
        <f t="shared" si="143"/>
        <v>#VALUE!</v>
      </c>
      <c r="X503" s="49"/>
      <c r="Y503" s="44" t="e">
        <f>INDEX(VISITORS[INSECT ORDER], MATCH(X503,VISITORS[NAME USED],0))</f>
        <v>#N/A</v>
      </c>
      <c r="Z503" s="44" t="e">
        <f t="shared" si="144"/>
        <v>#N/A</v>
      </c>
      <c r="AA503" s="50" t="e">
        <f>IF(SUM(#REF!,#REF!,#REF!,#REF!,#REF!,#REF!)=S503,,"")</f>
        <v>#REF!</v>
      </c>
      <c r="AB503" s="51" t="str">
        <f t="shared" si="145"/>
        <v/>
      </c>
      <c r="AC503" s="51"/>
      <c r="AD503" s="51"/>
      <c r="AE503" s="51"/>
      <c r="AF503" s="51"/>
      <c r="AG503" s="51"/>
      <c r="AH503" s="51"/>
      <c r="AI503" s="52"/>
      <c r="AJ503" s="52"/>
      <c r="AK503" s="52"/>
      <c r="AL503" s="53"/>
      <c r="AM503" s="54"/>
      <c r="AN503" s="55" t="str">
        <f>IF(P503=1,0,"")</f>
        <v/>
      </c>
      <c r="AO503" s="56" t="str">
        <f>IF(AN503=1,AB503,"")</f>
        <v/>
      </c>
      <c r="AP503" s="55" t="str">
        <f>IF(P503=1,0,"")</f>
        <v/>
      </c>
      <c r="AQ503" s="56" t="str">
        <f>IF(AP503=1,AB503,"")</f>
        <v/>
      </c>
    </row>
    <row r="504" spans="1:43" s="3" customFormat="1" x14ac:dyDescent="0.25">
      <c r="A504" s="67">
        <f t="shared" si="135"/>
        <v>2022</v>
      </c>
      <c r="B504" s="67" t="str">
        <f t="shared" si="136"/>
        <v>May</v>
      </c>
      <c r="C504" s="68">
        <f t="shared" si="146"/>
        <v>22</v>
      </c>
      <c r="D504" s="69">
        <f t="shared" si="137"/>
        <v>17</v>
      </c>
      <c r="E504" s="70">
        <f t="shared" si="138"/>
        <v>16</v>
      </c>
      <c r="F504" s="74"/>
      <c r="G504" s="77"/>
      <c r="H504" s="63" t="e">
        <f t="shared" si="147"/>
        <v>#VALUE!</v>
      </c>
      <c r="I504" s="64">
        <f t="shared" si="151"/>
        <v>1</v>
      </c>
      <c r="J504" s="71" t="str">
        <f t="shared" si="151"/>
        <v xml:space="preserve">Tolpis </v>
      </c>
      <c r="K504" s="71" t="str">
        <f t="shared" si="151"/>
        <v>umbellata</v>
      </c>
      <c r="L504" s="72">
        <f t="shared" si="151"/>
        <v>1</v>
      </c>
      <c r="M504" s="72">
        <f t="shared" si="151"/>
        <v>0</v>
      </c>
      <c r="N504" s="66">
        <f t="shared" si="151"/>
        <v>0</v>
      </c>
      <c r="O504" s="41"/>
      <c r="P504" s="42" t="str">
        <f t="shared" si="139"/>
        <v/>
      </c>
      <c r="Q504" s="43" t="str">
        <f t="shared" si="140"/>
        <v/>
      </c>
      <c r="R504" s="44" t="e">
        <f t="shared" si="141"/>
        <v>#VALUE!</v>
      </c>
      <c r="S504" s="45" t="e">
        <f t="shared" si="134"/>
        <v>#VALUE!</v>
      </c>
      <c r="T504" s="44" t="str">
        <f t="shared" si="142"/>
        <v/>
      </c>
      <c r="U504" s="46"/>
      <c r="V504" s="47"/>
      <c r="W504" s="48" t="e">
        <f t="shared" si="143"/>
        <v>#VALUE!</v>
      </c>
      <c r="X504" s="49"/>
      <c r="Y504" s="44" t="e">
        <f>INDEX(VISITORS[INSECT ORDER], MATCH(X504,VISITORS[NAME USED],0))</f>
        <v>#N/A</v>
      </c>
      <c r="Z504" s="44" t="e">
        <f t="shared" si="144"/>
        <v>#N/A</v>
      </c>
      <c r="AA504" s="50" t="e">
        <f>IF(SUM(#REF!,#REF!,#REF!,#REF!,#REF!,#REF!)=S504,,"")</f>
        <v>#REF!</v>
      </c>
      <c r="AB504" s="51" t="str">
        <f t="shared" si="145"/>
        <v/>
      </c>
      <c r="AC504" s="51"/>
      <c r="AD504" s="51"/>
      <c r="AE504" s="51"/>
      <c r="AF504" s="51"/>
      <c r="AG504" s="51"/>
      <c r="AH504" s="51"/>
      <c r="AI504" s="52"/>
      <c r="AJ504" s="52"/>
      <c r="AK504" s="52"/>
      <c r="AL504" s="53"/>
      <c r="AM504" s="54"/>
      <c r="AN504" s="55" t="str">
        <f>IF(P504=1,0,"")</f>
        <v/>
      </c>
      <c r="AO504" s="56" t="str">
        <f>IF(AN504=1,AB504,"")</f>
        <v/>
      </c>
      <c r="AP504" s="55" t="str">
        <f>IF(P504=1,0,"")</f>
        <v/>
      </c>
      <c r="AQ504" s="56" t="str">
        <f>IF(AP504=1,AB504,"")</f>
        <v/>
      </c>
    </row>
    <row r="505" spans="1:43" s="3" customFormat="1" x14ac:dyDescent="0.25">
      <c r="A505" s="67">
        <f t="shared" si="135"/>
        <v>2022</v>
      </c>
      <c r="B505" s="67" t="str">
        <f t="shared" si="136"/>
        <v>May</v>
      </c>
      <c r="C505" s="68">
        <f t="shared" si="146"/>
        <v>22</v>
      </c>
      <c r="D505" s="69">
        <f t="shared" si="137"/>
        <v>17</v>
      </c>
      <c r="E505" s="70">
        <f t="shared" si="138"/>
        <v>17</v>
      </c>
      <c r="F505" s="74"/>
      <c r="G505" s="77"/>
      <c r="H505" s="63" t="e">
        <f t="shared" si="147"/>
        <v>#VALUE!</v>
      </c>
      <c r="I505" s="64">
        <f t="shared" si="151"/>
        <v>1</v>
      </c>
      <c r="J505" s="71" t="str">
        <f t="shared" si="151"/>
        <v xml:space="preserve">Tolpis </v>
      </c>
      <c r="K505" s="71" t="str">
        <f t="shared" si="151"/>
        <v>umbellata</v>
      </c>
      <c r="L505" s="72">
        <f t="shared" si="151"/>
        <v>1</v>
      </c>
      <c r="M505" s="72">
        <f t="shared" si="151"/>
        <v>0</v>
      </c>
      <c r="N505" s="66">
        <f t="shared" si="151"/>
        <v>0</v>
      </c>
      <c r="O505" s="41"/>
      <c r="P505" s="42" t="str">
        <f t="shared" si="139"/>
        <v/>
      </c>
      <c r="Q505" s="43" t="str">
        <f t="shared" si="140"/>
        <v/>
      </c>
      <c r="R505" s="44" t="e">
        <f t="shared" si="141"/>
        <v>#VALUE!</v>
      </c>
      <c r="S505" s="45" t="e">
        <f t="shared" si="134"/>
        <v>#VALUE!</v>
      </c>
      <c r="T505" s="44" t="str">
        <f t="shared" si="142"/>
        <v/>
      </c>
      <c r="U505" s="46"/>
      <c r="V505" s="47"/>
      <c r="W505" s="48" t="e">
        <f t="shared" si="143"/>
        <v>#VALUE!</v>
      </c>
      <c r="X505" s="49"/>
      <c r="Y505" s="44" t="e">
        <f>INDEX(VISITORS[INSECT ORDER], MATCH(X505,VISITORS[NAME USED],0))</f>
        <v>#N/A</v>
      </c>
      <c r="Z505" s="44" t="e">
        <f t="shared" si="144"/>
        <v>#N/A</v>
      </c>
      <c r="AA505" s="50" t="e">
        <f>IF(SUM(#REF!,#REF!,#REF!,#REF!,#REF!,#REF!)=S505,,"")</f>
        <v>#REF!</v>
      </c>
      <c r="AB505" s="51" t="str">
        <f t="shared" si="145"/>
        <v/>
      </c>
      <c r="AC505" s="51"/>
      <c r="AD505" s="51"/>
      <c r="AE505" s="51"/>
      <c r="AF505" s="51"/>
      <c r="AG505" s="51"/>
      <c r="AH505" s="51"/>
      <c r="AI505" s="52"/>
      <c r="AJ505" s="52"/>
      <c r="AK505" s="52"/>
      <c r="AL505" s="53"/>
      <c r="AM505" s="54"/>
      <c r="AN505" s="55" t="str">
        <f>IF(P505=1,0,"")</f>
        <v/>
      </c>
      <c r="AO505" s="56" t="str">
        <f>IF(AN505=1,AB505,"")</f>
        <v/>
      </c>
      <c r="AP505" s="55" t="str">
        <f>IF(P505=1,0,"")</f>
        <v/>
      </c>
      <c r="AQ505" s="56" t="str">
        <f>IF(AP505=1,AB505,"")</f>
        <v/>
      </c>
    </row>
    <row r="506" spans="1:43" s="3" customFormat="1" x14ac:dyDescent="0.25">
      <c r="A506" s="67">
        <f t="shared" si="135"/>
        <v>2022</v>
      </c>
      <c r="B506" s="67" t="str">
        <f t="shared" si="136"/>
        <v>May</v>
      </c>
      <c r="C506" s="68">
        <f t="shared" si="146"/>
        <v>22</v>
      </c>
      <c r="D506" s="69">
        <f t="shared" si="137"/>
        <v>17</v>
      </c>
      <c r="E506" s="70">
        <f t="shared" si="138"/>
        <v>18</v>
      </c>
      <c r="F506" s="74"/>
      <c r="G506" s="77"/>
      <c r="H506" s="63" t="e">
        <f t="shared" si="147"/>
        <v>#VALUE!</v>
      </c>
      <c r="I506" s="64">
        <f t="shared" si="151"/>
        <v>1</v>
      </c>
      <c r="J506" s="71" t="str">
        <f t="shared" si="151"/>
        <v xml:space="preserve">Tolpis </v>
      </c>
      <c r="K506" s="71" t="str">
        <f t="shared" si="151"/>
        <v>umbellata</v>
      </c>
      <c r="L506" s="72">
        <f t="shared" si="151"/>
        <v>1</v>
      </c>
      <c r="M506" s="72">
        <f t="shared" si="151"/>
        <v>0</v>
      </c>
      <c r="N506" s="66">
        <f t="shared" si="151"/>
        <v>0</v>
      </c>
      <c r="O506" s="41"/>
      <c r="P506" s="42" t="str">
        <f t="shared" si="139"/>
        <v/>
      </c>
      <c r="Q506" s="43" t="str">
        <f t="shared" si="140"/>
        <v/>
      </c>
      <c r="R506" s="44" t="e">
        <f t="shared" si="141"/>
        <v>#VALUE!</v>
      </c>
      <c r="S506" s="45" t="e">
        <f t="shared" si="134"/>
        <v>#VALUE!</v>
      </c>
      <c r="T506" s="44" t="str">
        <f t="shared" si="142"/>
        <v/>
      </c>
      <c r="U506" s="46"/>
      <c r="V506" s="47"/>
      <c r="W506" s="48" t="e">
        <f t="shared" si="143"/>
        <v>#VALUE!</v>
      </c>
      <c r="X506" s="49"/>
      <c r="Y506" s="44" t="e">
        <f>INDEX(VISITORS[INSECT ORDER], MATCH(X506,VISITORS[NAME USED],0))</f>
        <v>#N/A</v>
      </c>
      <c r="Z506" s="44" t="e">
        <f t="shared" si="144"/>
        <v>#N/A</v>
      </c>
      <c r="AA506" s="50" t="e">
        <f>IF(SUM(#REF!,#REF!,#REF!,#REF!,#REF!,#REF!)=S506,,"")</f>
        <v>#REF!</v>
      </c>
      <c r="AB506" s="51" t="str">
        <f t="shared" si="145"/>
        <v/>
      </c>
      <c r="AC506" s="51"/>
      <c r="AD506" s="51"/>
      <c r="AE506" s="51"/>
      <c r="AF506" s="51"/>
      <c r="AG506" s="51"/>
      <c r="AH506" s="51"/>
      <c r="AI506" s="52"/>
      <c r="AJ506" s="52"/>
      <c r="AK506" s="52"/>
      <c r="AL506" s="53"/>
      <c r="AM506" s="54"/>
      <c r="AN506" s="55" t="str">
        <f>IF(P506=1,0,"")</f>
        <v/>
      </c>
      <c r="AO506" s="56" t="str">
        <f>IF(AN506=1,AB506,"")</f>
        <v/>
      </c>
      <c r="AP506" s="55" t="str">
        <f>IF(P506=1,0,"")</f>
        <v/>
      </c>
      <c r="AQ506" s="56" t="str">
        <f>IF(AP506=1,AB506,"")</f>
        <v/>
      </c>
    </row>
    <row r="507" spans="1:43" s="3" customFormat="1" x14ac:dyDescent="0.25">
      <c r="A507" s="67">
        <f t="shared" si="135"/>
        <v>2022</v>
      </c>
      <c r="B507" s="67" t="str">
        <f t="shared" si="136"/>
        <v>May</v>
      </c>
      <c r="C507" s="68">
        <f t="shared" si="146"/>
        <v>22</v>
      </c>
      <c r="D507" s="69">
        <f t="shared" si="137"/>
        <v>17</v>
      </c>
      <c r="E507" s="70">
        <f t="shared" si="138"/>
        <v>19</v>
      </c>
      <c r="F507" s="74"/>
      <c r="G507" s="77"/>
      <c r="H507" s="63" t="e">
        <f t="shared" si="147"/>
        <v>#VALUE!</v>
      </c>
      <c r="I507" s="64">
        <f t="shared" si="151"/>
        <v>1</v>
      </c>
      <c r="J507" s="71" t="str">
        <f t="shared" si="151"/>
        <v xml:space="preserve">Tolpis </v>
      </c>
      <c r="K507" s="71" t="str">
        <f t="shared" si="151"/>
        <v>umbellata</v>
      </c>
      <c r="L507" s="72">
        <f t="shared" si="151"/>
        <v>1</v>
      </c>
      <c r="M507" s="72">
        <f t="shared" si="151"/>
        <v>0</v>
      </c>
      <c r="N507" s="66">
        <f t="shared" si="151"/>
        <v>0</v>
      </c>
      <c r="O507" s="41"/>
      <c r="P507" s="42" t="str">
        <f t="shared" si="139"/>
        <v/>
      </c>
      <c r="Q507" s="43" t="str">
        <f t="shared" si="140"/>
        <v/>
      </c>
      <c r="R507" s="44" t="e">
        <f t="shared" si="141"/>
        <v>#VALUE!</v>
      </c>
      <c r="S507" s="45" t="e">
        <f t="shared" si="134"/>
        <v>#VALUE!</v>
      </c>
      <c r="T507" s="44" t="str">
        <f t="shared" si="142"/>
        <v/>
      </c>
      <c r="U507" s="46"/>
      <c r="V507" s="47"/>
      <c r="W507" s="48" t="e">
        <f t="shared" si="143"/>
        <v>#VALUE!</v>
      </c>
      <c r="X507" s="49"/>
      <c r="Y507" s="44" t="e">
        <f>INDEX(VISITORS[INSECT ORDER], MATCH(X507,VISITORS[NAME USED],0))</f>
        <v>#N/A</v>
      </c>
      <c r="Z507" s="44" t="e">
        <f t="shared" si="144"/>
        <v>#N/A</v>
      </c>
      <c r="AA507" s="50" t="e">
        <f>IF(SUM(#REF!,#REF!,#REF!,#REF!,#REF!,#REF!)=S507,,"")</f>
        <v>#REF!</v>
      </c>
      <c r="AB507" s="51" t="str">
        <f t="shared" si="145"/>
        <v/>
      </c>
      <c r="AC507" s="51"/>
      <c r="AD507" s="51"/>
      <c r="AE507" s="51"/>
      <c r="AF507" s="51"/>
      <c r="AG507" s="51"/>
      <c r="AH507" s="51"/>
      <c r="AI507" s="52"/>
      <c r="AJ507" s="52"/>
      <c r="AK507" s="52"/>
      <c r="AL507" s="53"/>
      <c r="AM507" s="54"/>
      <c r="AN507" s="55" t="str">
        <f>IF(P507=1,0,"")</f>
        <v/>
      </c>
      <c r="AO507" s="56" t="str">
        <f>IF(AN507=1,AB507,"")</f>
        <v/>
      </c>
      <c r="AP507" s="55" t="str">
        <f>IF(P507=1,0,"")</f>
        <v/>
      </c>
      <c r="AQ507" s="56" t="str">
        <f>IF(AP507=1,AB507,"")</f>
        <v/>
      </c>
    </row>
    <row r="508" spans="1:43" s="3" customFormat="1" x14ac:dyDescent="0.25">
      <c r="A508" s="67">
        <f t="shared" si="135"/>
        <v>2022</v>
      </c>
      <c r="B508" s="67" t="str">
        <f t="shared" si="136"/>
        <v>May</v>
      </c>
      <c r="C508" s="68">
        <f t="shared" si="146"/>
        <v>22</v>
      </c>
      <c r="D508" s="69">
        <f t="shared" si="137"/>
        <v>17</v>
      </c>
      <c r="E508" s="70">
        <f t="shared" si="138"/>
        <v>20</v>
      </c>
      <c r="F508" s="74"/>
      <c r="G508" s="77"/>
      <c r="H508" s="63" t="e">
        <f t="shared" si="147"/>
        <v>#VALUE!</v>
      </c>
      <c r="I508" s="64">
        <f t="shared" si="151"/>
        <v>1</v>
      </c>
      <c r="J508" s="71" t="str">
        <f t="shared" si="151"/>
        <v xml:space="preserve">Tolpis </v>
      </c>
      <c r="K508" s="71" t="str">
        <f t="shared" si="151"/>
        <v>umbellata</v>
      </c>
      <c r="L508" s="72">
        <f t="shared" si="151"/>
        <v>1</v>
      </c>
      <c r="M508" s="72">
        <f t="shared" si="151"/>
        <v>0</v>
      </c>
      <c r="N508" s="66">
        <f t="shared" si="151"/>
        <v>0</v>
      </c>
      <c r="O508" s="41"/>
      <c r="P508" s="42" t="str">
        <f t="shared" si="139"/>
        <v/>
      </c>
      <c r="Q508" s="43" t="str">
        <f t="shared" si="140"/>
        <v/>
      </c>
      <c r="R508" s="44" t="e">
        <f t="shared" si="141"/>
        <v>#VALUE!</v>
      </c>
      <c r="S508" s="45" t="e">
        <f t="shared" si="134"/>
        <v>#VALUE!</v>
      </c>
      <c r="T508" s="44" t="str">
        <f t="shared" si="142"/>
        <v/>
      </c>
      <c r="U508" s="46"/>
      <c r="V508" s="47"/>
      <c r="W508" s="48" t="e">
        <f t="shared" si="143"/>
        <v>#VALUE!</v>
      </c>
      <c r="X508" s="49"/>
      <c r="Y508" s="44" t="e">
        <f>INDEX(VISITORS[INSECT ORDER], MATCH(X508,VISITORS[NAME USED],0))</f>
        <v>#N/A</v>
      </c>
      <c r="Z508" s="44" t="e">
        <f t="shared" si="144"/>
        <v>#N/A</v>
      </c>
      <c r="AA508" s="50" t="e">
        <f>IF(SUM(#REF!,#REF!,#REF!,#REF!,#REF!,#REF!)=S508,,"")</f>
        <v>#REF!</v>
      </c>
      <c r="AB508" s="51" t="str">
        <f t="shared" si="145"/>
        <v/>
      </c>
      <c r="AC508" s="51"/>
      <c r="AD508" s="51"/>
      <c r="AE508" s="51"/>
      <c r="AF508" s="51"/>
      <c r="AG508" s="51"/>
      <c r="AH508" s="51"/>
      <c r="AI508" s="52"/>
      <c r="AJ508" s="52"/>
      <c r="AK508" s="52"/>
      <c r="AL508" s="53"/>
      <c r="AM508" s="54"/>
      <c r="AN508" s="55" t="str">
        <f>IF(P508=1,0,"")</f>
        <v/>
      </c>
      <c r="AO508" s="56" t="str">
        <f>IF(AN508=1,AB508,"")</f>
        <v/>
      </c>
      <c r="AP508" s="55" t="str">
        <f>IF(P508=1,0,"")</f>
        <v/>
      </c>
      <c r="AQ508" s="56" t="str">
        <f>IF(AP508=1,AB508,"")</f>
        <v/>
      </c>
    </row>
    <row r="509" spans="1:43" s="3" customFormat="1" x14ac:dyDescent="0.25">
      <c r="A509" s="67">
        <f t="shared" si="135"/>
        <v>2022</v>
      </c>
      <c r="B509" s="67" t="str">
        <f t="shared" si="136"/>
        <v>May</v>
      </c>
      <c r="C509" s="68">
        <f t="shared" si="146"/>
        <v>22</v>
      </c>
      <c r="D509" s="69">
        <f t="shared" si="137"/>
        <v>17</v>
      </c>
      <c r="E509" s="70">
        <f t="shared" si="138"/>
        <v>21</v>
      </c>
      <c r="F509" s="74"/>
      <c r="G509" s="77"/>
      <c r="H509" s="63" t="e">
        <f t="shared" si="147"/>
        <v>#VALUE!</v>
      </c>
      <c r="I509" s="64">
        <f t="shared" si="151"/>
        <v>1</v>
      </c>
      <c r="J509" s="71" t="str">
        <f t="shared" si="151"/>
        <v xml:space="preserve">Tolpis </v>
      </c>
      <c r="K509" s="71" t="str">
        <f t="shared" si="151"/>
        <v>umbellata</v>
      </c>
      <c r="L509" s="72">
        <f t="shared" si="151"/>
        <v>1</v>
      </c>
      <c r="M509" s="72">
        <f t="shared" si="151"/>
        <v>0</v>
      </c>
      <c r="N509" s="66">
        <f t="shared" si="151"/>
        <v>0</v>
      </c>
      <c r="O509" s="41"/>
      <c r="P509" s="42" t="str">
        <f t="shared" si="139"/>
        <v/>
      </c>
      <c r="Q509" s="43" t="str">
        <f t="shared" si="140"/>
        <v/>
      </c>
      <c r="R509" s="44" t="e">
        <f t="shared" si="141"/>
        <v>#VALUE!</v>
      </c>
      <c r="S509" s="45" t="e">
        <f t="shared" si="134"/>
        <v>#VALUE!</v>
      </c>
      <c r="T509" s="44" t="str">
        <f t="shared" si="142"/>
        <v/>
      </c>
      <c r="U509" s="46"/>
      <c r="V509" s="47"/>
      <c r="W509" s="48" t="e">
        <f t="shared" si="143"/>
        <v>#VALUE!</v>
      </c>
      <c r="X509" s="49"/>
      <c r="Y509" s="44" t="e">
        <f>INDEX(VISITORS[INSECT ORDER], MATCH(X509,VISITORS[NAME USED],0))</f>
        <v>#N/A</v>
      </c>
      <c r="Z509" s="44" t="e">
        <f t="shared" si="144"/>
        <v>#N/A</v>
      </c>
      <c r="AA509" s="50" t="e">
        <f>IF(SUM(#REF!,#REF!,#REF!,#REF!,#REF!,#REF!)=S509,,"")</f>
        <v>#REF!</v>
      </c>
      <c r="AB509" s="51" t="str">
        <f t="shared" si="145"/>
        <v/>
      </c>
      <c r="AC509" s="51"/>
      <c r="AD509" s="51"/>
      <c r="AE509" s="51"/>
      <c r="AF509" s="51"/>
      <c r="AG509" s="51"/>
      <c r="AH509" s="51"/>
      <c r="AI509" s="52"/>
      <c r="AJ509" s="52"/>
      <c r="AK509" s="52"/>
      <c r="AL509" s="53"/>
      <c r="AM509" s="54"/>
      <c r="AN509" s="55" t="str">
        <f>IF(P509=1,0,"")</f>
        <v/>
      </c>
      <c r="AO509" s="56" t="str">
        <f>IF(AN509=1,AB509,"")</f>
        <v/>
      </c>
      <c r="AP509" s="55" t="str">
        <f>IF(P509=1,0,"")</f>
        <v/>
      </c>
      <c r="AQ509" s="56" t="str">
        <f>IF(AP509=1,AB509,"")</f>
        <v/>
      </c>
    </row>
    <row r="510" spans="1:43" s="3" customFormat="1" x14ac:dyDescent="0.25">
      <c r="A510" s="67">
        <f t="shared" si="135"/>
        <v>2022</v>
      </c>
      <c r="B510" s="67" t="str">
        <f t="shared" si="136"/>
        <v>May</v>
      </c>
      <c r="C510" s="68">
        <f t="shared" si="146"/>
        <v>22</v>
      </c>
      <c r="D510" s="69">
        <f t="shared" si="137"/>
        <v>17</v>
      </c>
      <c r="E510" s="70">
        <f t="shared" si="138"/>
        <v>22</v>
      </c>
      <c r="F510" s="74"/>
      <c r="G510" s="77"/>
      <c r="H510" s="63" t="e">
        <f t="shared" si="147"/>
        <v>#VALUE!</v>
      </c>
      <c r="I510" s="64">
        <f t="shared" si="151"/>
        <v>1</v>
      </c>
      <c r="J510" s="71" t="str">
        <f t="shared" si="151"/>
        <v xml:space="preserve">Tolpis </v>
      </c>
      <c r="K510" s="71" t="str">
        <f t="shared" si="151"/>
        <v>umbellata</v>
      </c>
      <c r="L510" s="72">
        <f t="shared" si="151"/>
        <v>1</v>
      </c>
      <c r="M510" s="72">
        <f t="shared" si="151"/>
        <v>0</v>
      </c>
      <c r="N510" s="66">
        <f t="shared" si="151"/>
        <v>0</v>
      </c>
      <c r="O510" s="41"/>
      <c r="P510" s="42" t="str">
        <f t="shared" si="139"/>
        <v/>
      </c>
      <c r="Q510" s="43" t="str">
        <f t="shared" si="140"/>
        <v/>
      </c>
      <c r="R510" s="44" t="e">
        <f t="shared" si="141"/>
        <v>#VALUE!</v>
      </c>
      <c r="S510" s="45" t="e">
        <f t="shared" si="134"/>
        <v>#VALUE!</v>
      </c>
      <c r="T510" s="44" t="str">
        <f t="shared" si="142"/>
        <v/>
      </c>
      <c r="U510" s="46"/>
      <c r="V510" s="47"/>
      <c r="W510" s="48" t="e">
        <f t="shared" si="143"/>
        <v>#VALUE!</v>
      </c>
      <c r="X510" s="49"/>
      <c r="Y510" s="44" t="e">
        <f>INDEX(VISITORS[INSECT ORDER], MATCH(X510,VISITORS[NAME USED],0))</f>
        <v>#N/A</v>
      </c>
      <c r="Z510" s="44" t="e">
        <f t="shared" si="144"/>
        <v>#N/A</v>
      </c>
      <c r="AA510" s="50" t="e">
        <f>IF(SUM(#REF!,#REF!,#REF!,#REF!,#REF!,#REF!)=S510,,"")</f>
        <v>#REF!</v>
      </c>
      <c r="AB510" s="51" t="str">
        <f t="shared" si="145"/>
        <v/>
      </c>
      <c r="AC510" s="51"/>
      <c r="AD510" s="51"/>
      <c r="AE510" s="51"/>
      <c r="AF510" s="51"/>
      <c r="AG510" s="51"/>
      <c r="AH510" s="51"/>
      <c r="AI510" s="52"/>
      <c r="AJ510" s="52"/>
      <c r="AK510" s="52"/>
      <c r="AL510" s="53"/>
      <c r="AM510" s="54"/>
      <c r="AN510" s="55" t="str">
        <f>IF(P510=1,0,"")</f>
        <v/>
      </c>
      <c r="AO510" s="56" t="str">
        <f>IF(AN510=1,AB510,"")</f>
        <v/>
      </c>
      <c r="AP510" s="55" t="str">
        <f>IF(P510=1,0,"")</f>
        <v/>
      </c>
      <c r="AQ510" s="56" t="str">
        <f>IF(AP510=1,AB510,"")</f>
        <v/>
      </c>
    </row>
    <row r="511" spans="1:43" s="3" customFormat="1" x14ac:dyDescent="0.25">
      <c r="A511" s="67">
        <f t="shared" si="135"/>
        <v>2022</v>
      </c>
      <c r="B511" s="67" t="str">
        <f t="shared" si="136"/>
        <v>May</v>
      </c>
      <c r="C511" s="68">
        <f t="shared" si="146"/>
        <v>22</v>
      </c>
      <c r="D511" s="69">
        <f t="shared" si="137"/>
        <v>17</v>
      </c>
      <c r="E511" s="70">
        <f t="shared" si="138"/>
        <v>23</v>
      </c>
      <c r="F511" s="74"/>
      <c r="G511" s="77"/>
      <c r="H511" s="63" t="e">
        <f t="shared" si="147"/>
        <v>#VALUE!</v>
      </c>
      <c r="I511" s="64">
        <f t="shared" si="151"/>
        <v>1</v>
      </c>
      <c r="J511" s="71" t="str">
        <f t="shared" si="151"/>
        <v xml:space="preserve">Tolpis </v>
      </c>
      <c r="K511" s="71" t="str">
        <f t="shared" si="151"/>
        <v>umbellata</v>
      </c>
      <c r="L511" s="72">
        <f t="shared" si="151"/>
        <v>1</v>
      </c>
      <c r="M511" s="72">
        <f t="shared" si="151"/>
        <v>0</v>
      </c>
      <c r="N511" s="66">
        <f t="shared" si="151"/>
        <v>0</v>
      </c>
      <c r="O511" s="41"/>
      <c r="P511" s="42" t="str">
        <f t="shared" si="139"/>
        <v/>
      </c>
      <c r="Q511" s="43" t="str">
        <f t="shared" si="140"/>
        <v/>
      </c>
      <c r="R511" s="44" t="e">
        <f t="shared" si="141"/>
        <v>#VALUE!</v>
      </c>
      <c r="S511" s="45" t="e">
        <f t="shared" si="134"/>
        <v>#VALUE!</v>
      </c>
      <c r="T511" s="44" t="str">
        <f t="shared" si="142"/>
        <v/>
      </c>
      <c r="U511" s="46"/>
      <c r="V511" s="47"/>
      <c r="W511" s="48" t="e">
        <f t="shared" si="143"/>
        <v>#VALUE!</v>
      </c>
      <c r="X511" s="49"/>
      <c r="Y511" s="44" t="e">
        <f>INDEX(VISITORS[INSECT ORDER], MATCH(X511,VISITORS[NAME USED],0))</f>
        <v>#N/A</v>
      </c>
      <c r="Z511" s="44" t="e">
        <f t="shared" si="144"/>
        <v>#N/A</v>
      </c>
      <c r="AA511" s="50" t="e">
        <f>IF(SUM(#REF!,#REF!,#REF!,#REF!,#REF!,#REF!)=S511,,"")</f>
        <v>#REF!</v>
      </c>
      <c r="AB511" s="51" t="str">
        <f t="shared" si="145"/>
        <v/>
      </c>
      <c r="AC511" s="51"/>
      <c r="AD511" s="51"/>
      <c r="AE511" s="51"/>
      <c r="AF511" s="51"/>
      <c r="AG511" s="51"/>
      <c r="AH511" s="51"/>
      <c r="AI511" s="52"/>
      <c r="AJ511" s="52"/>
      <c r="AK511" s="52"/>
      <c r="AL511" s="53"/>
      <c r="AM511" s="54"/>
      <c r="AN511" s="55" t="str">
        <f>IF(P511=1,0,"")</f>
        <v/>
      </c>
      <c r="AO511" s="56" t="str">
        <f>IF(AN511=1,AB511,"")</f>
        <v/>
      </c>
      <c r="AP511" s="55" t="str">
        <f>IF(P511=1,0,"")</f>
        <v/>
      </c>
      <c r="AQ511" s="56" t="str">
        <f>IF(AP511=1,AB511,"")</f>
        <v/>
      </c>
    </row>
    <row r="512" spans="1:43" s="3" customFormat="1" x14ac:dyDescent="0.25">
      <c r="A512" s="67">
        <f t="shared" si="135"/>
        <v>2022</v>
      </c>
      <c r="B512" s="67" t="str">
        <f t="shared" si="136"/>
        <v>May</v>
      </c>
      <c r="C512" s="68">
        <f t="shared" si="146"/>
        <v>22</v>
      </c>
      <c r="D512" s="69">
        <f t="shared" si="137"/>
        <v>17</v>
      </c>
      <c r="E512" s="70">
        <f t="shared" si="138"/>
        <v>24</v>
      </c>
      <c r="F512" s="74"/>
      <c r="G512" s="77"/>
      <c r="H512" s="63" t="e">
        <f t="shared" si="147"/>
        <v>#VALUE!</v>
      </c>
      <c r="I512" s="64">
        <f t="shared" si="151"/>
        <v>1</v>
      </c>
      <c r="J512" s="71" t="str">
        <f t="shared" si="151"/>
        <v xml:space="preserve">Tolpis </v>
      </c>
      <c r="K512" s="71" t="str">
        <f t="shared" si="151"/>
        <v>umbellata</v>
      </c>
      <c r="L512" s="72">
        <f t="shared" si="151"/>
        <v>1</v>
      </c>
      <c r="M512" s="72">
        <f t="shared" si="151"/>
        <v>0</v>
      </c>
      <c r="N512" s="66">
        <f t="shared" si="151"/>
        <v>0</v>
      </c>
      <c r="O512" s="41"/>
      <c r="P512" s="42" t="str">
        <f t="shared" si="139"/>
        <v/>
      </c>
      <c r="Q512" s="43" t="str">
        <f t="shared" si="140"/>
        <v/>
      </c>
      <c r="R512" s="44" t="e">
        <f t="shared" si="141"/>
        <v>#VALUE!</v>
      </c>
      <c r="S512" s="45" t="e">
        <f t="shared" si="134"/>
        <v>#VALUE!</v>
      </c>
      <c r="T512" s="44" t="str">
        <f t="shared" si="142"/>
        <v/>
      </c>
      <c r="U512" s="46"/>
      <c r="V512" s="47"/>
      <c r="W512" s="48" t="e">
        <f t="shared" si="143"/>
        <v>#VALUE!</v>
      </c>
      <c r="X512" s="49"/>
      <c r="Y512" s="44" t="e">
        <f>INDEX(VISITORS[INSECT ORDER], MATCH(X512,VISITORS[NAME USED],0))</f>
        <v>#N/A</v>
      </c>
      <c r="Z512" s="44" t="e">
        <f t="shared" si="144"/>
        <v>#N/A</v>
      </c>
      <c r="AA512" s="50" t="e">
        <f>IF(SUM(#REF!,#REF!,#REF!,#REF!,#REF!,#REF!)=S512,,"")</f>
        <v>#REF!</v>
      </c>
      <c r="AB512" s="51" t="str">
        <f t="shared" si="145"/>
        <v/>
      </c>
      <c r="AC512" s="51"/>
      <c r="AD512" s="51"/>
      <c r="AE512" s="51"/>
      <c r="AF512" s="51"/>
      <c r="AG512" s="51"/>
      <c r="AH512" s="51"/>
      <c r="AI512" s="52"/>
      <c r="AJ512" s="52"/>
      <c r="AK512" s="52"/>
      <c r="AL512" s="53"/>
      <c r="AM512" s="54"/>
      <c r="AN512" s="55" t="str">
        <f>IF(P512=1,0,"")</f>
        <v/>
      </c>
      <c r="AO512" s="56" t="str">
        <f>IF(AN512=1,AB512,"")</f>
        <v/>
      </c>
      <c r="AP512" s="55" t="str">
        <f>IF(P512=1,0,"")</f>
        <v/>
      </c>
      <c r="AQ512" s="56" t="str">
        <f>IF(AP512=1,AB512,"")</f>
        <v/>
      </c>
    </row>
    <row r="513" spans="1:43" s="3" customFormat="1" x14ac:dyDescent="0.25">
      <c r="A513" s="67">
        <f t="shared" si="135"/>
        <v>2022</v>
      </c>
      <c r="B513" s="67" t="str">
        <f t="shared" si="136"/>
        <v>May</v>
      </c>
      <c r="C513" s="68">
        <f t="shared" si="146"/>
        <v>22</v>
      </c>
      <c r="D513" s="69">
        <f t="shared" si="137"/>
        <v>17</v>
      </c>
      <c r="E513" s="70">
        <f t="shared" si="138"/>
        <v>25</v>
      </c>
      <c r="F513" s="74"/>
      <c r="G513" s="77"/>
      <c r="H513" s="63" t="e">
        <f t="shared" si="147"/>
        <v>#VALUE!</v>
      </c>
      <c r="I513" s="64">
        <f t="shared" si="151"/>
        <v>1</v>
      </c>
      <c r="J513" s="71" t="str">
        <f t="shared" si="151"/>
        <v xml:space="preserve">Tolpis </v>
      </c>
      <c r="K513" s="71" t="str">
        <f t="shared" si="151"/>
        <v>umbellata</v>
      </c>
      <c r="L513" s="72">
        <f t="shared" si="151"/>
        <v>1</v>
      </c>
      <c r="M513" s="72">
        <f t="shared" si="151"/>
        <v>0</v>
      </c>
      <c r="N513" s="66">
        <f t="shared" si="151"/>
        <v>0</v>
      </c>
      <c r="O513" s="41"/>
      <c r="P513" s="42" t="str">
        <f t="shared" si="139"/>
        <v/>
      </c>
      <c r="Q513" s="43" t="str">
        <f t="shared" si="140"/>
        <v/>
      </c>
      <c r="R513" s="44" t="e">
        <f t="shared" si="141"/>
        <v>#VALUE!</v>
      </c>
      <c r="S513" s="45" t="e">
        <f t="shared" si="134"/>
        <v>#VALUE!</v>
      </c>
      <c r="T513" s="44" t="str">
        <f t="shared" si="142"/>
        <v/>
      </c>
      <c r="U513" s="46"/>
      <c r="V513" s="47"/>
      <c r="W513" s="48" t="e">
        <f t="shared" si="143"/>
        <v>#VALUE!</v>
      </c>
      <c r="X513" s="49"/>
      <c r="Y513" s="44" t="e">
        <f>INDEX(VISITORS[INSECT ORDER], MATCH(X513,VISITORS[NAME USED],0))</f>
        <v>#N/A</v>
      </c>
      <c r="Z513" s="44" t="e">
        <f t="shared" si="144"/>
        <v>#N/A</v>
      </c>
      <c r="AA513" s="50" t="e">
        <f>IF(SUM(#REF!,#REF!,#REF!,#REF!,#REF!,#REF!)=S513,,"")</f>
        <v>#REF!</v>
      </c>
      <c r="AB513" s="51" t="str">
        <f t="shared" si="145"/>
        <v/>
      </c>
      <c r="AC513" s="51"/>
      <c r="AD513" s="51"/>
      <c r="AE513" s="51"/>
      <c r="AF513" s="51"/>
      <c r="AG513" s="51"/>
      <c r="AH513" s="51"/>
      <c r="AI513" s="52"/>
      <c r="AJ513" s="52"/>
      <c r="AK513" s="52"/>
      <c r="AL513" s="53"/>
      <c r="AM513" s="54"/>
      <c r="AN513" s="55" t="str">
        <f>IF(P513=1,0,"")</f>
        <v/>
      </c>
      <c r="AO513" s="56" t="str">
        <f>IF(AN513=1,AB513,"")</f>
        <v/>
      </c>
      <c r="AP513" s="55" t="str">
        <f>IF(P513=1,0,"")</f>
        <v/>
      </c>
      <c r="AQ513" s="56" t="str">
        <f>IF(AP513=1,AB513,"")</f>
        <v/>
      </c>
    </row>
    <row r="514" spans="1:43" s="3" customFormat="1" x14ac:dyDescent="0.25">
      <c r="A514" s="67">
        <f t="shared" si="135"/>
        <v>2022</v>
      </c>
      <c r="B514" s="67" t="str">
        <f t="shared" si="136"/>
        <v>May</v>
      </c>
      <c r="C514" s="68">
        <f t="shared" si="146"/>
        <v>22</v>
      </c>
      <c r="D514" s="69">
        <f t="shared" si="137"/>
        <v>17</v>
      </c>
      <c r="E514" s="70">
        <f t="shared" si="138"/>
        <v>26</v>
      </c>
      <c r="F514" s="74"/>
      <c r="G514" s="77"/>
      <c r="H514" s="63" t="e">
        <f t="shared" si="147"/>
        <v>#VALUE!</v>
      </c>
      <c r="I514" s="64">
        <f t="shared" si="151"/>
        <v>1</v>
      </c>
      <c r="J514" s="71" t="str">
        <f t="shared" si="151"/>
        <v xml:space="preserve">Tolpis </v>
      </c>
      <c r="K514" s="71" t="str">
        <f t="shared" si="151"/>
        <v>umbellata</v>
      </c>
      <c r="L514" s="72">
        <f t="shared" si="151"/>
        <v>1</v>
      </c>
      <c r="M514" s="72">
        <f t="shared" si="151"/>
        <v>0</v>
      </c>
      <c r="N514" s="66">
        <f t="shared" si="151"/>
        <v>0</v>
      </c>
      <c r="O514" s="41"/>
      <c r="P514" s="42" t="str">
        <f t="shared" si="139"/>
        <v/>
      </c>
      <c r="Q514" s="43" t="str">
        <f t="shared" si="140"/>
        <v/>
      </c>
      <c r="R514" s="44" t="e">
        <f t="shared" si="141"/>
        <v>#VALUE!</v>
      </c>
      <c r="S514" s="45" t="e">
        <f t="shared" si="134"/>
        <v>#VALUE!</v>
      </c>
      <c r="T514" s="44" t="str">
        <f t="shared" si="142"/>
        <v/>
      </c>
      <c r="U514" s="46"/>
      <c r="V514" s="47"/>
      <c r="W514" s="48" t="e">
        <f t="shared" si="143"/>
        <v>#VALUE!</v>
      </c>
      <c r="X514" s="49"/>
      <c r="Y514" s="44" t="e">
        <f>INDEX(VISITORS[INSECT ORDER], MATCH(X514,VISITORS[NAME USED],0))</f>
        <v>#N/A</v>
      </c>
      <c r="Z514" s="44" t="e">
        <f t="shared" si="144"/>
        <v>#N/A</v>
      </c>
      <c r="AA514" s="50" t="e">
        <f>IF(SUM(#REF!,#REF!,#REF!,#REF!,#REF!,#REF!)=S514,,"")</f>
        <v>#REF!</v>
      </c>
      <c r="AB514" s="51" t="str">
        <f t="shared" si="145"/>
        <v/>
      </c>
      <c r="AC514" s="51"/>
      <c r="AD514" s="51"/>
      <c r="AE514" s="51"/>
      <c r="AF514" s="51"/>
      <c r="AG514" s="51"/>
      <c r="AH514" s="51"/>
      <c r="AI514" s="52"/>
      <c r="AJ514" s="52"/>
      <c r="AK514" s="52"/>
      <c r="AL514" s="53"/>
      <c r="AM514" s="54"/>
      <c r="AN514" s="55" t="str">
        <f>IF(P514=1,0,"")</f>
        <v/>
      </c>
      <c r="AO514" s="56" t="str">
        <f>IF(AN514=1,AB514,"")</f>
        <v/>
      </c>
      <c r="AP514" s="55" t="str">
        <f>IF(P514=1,0,"")</f>
        <v/>
      </c>
      <c r="AQ514" s="56" t="str">
        <f>IF(AP514=1,AB514,"")</f>
        <v/>
      </c>
    </row>
    <row r="515" spans="1:43" s="3" customFormat="1" x14ac:dyDescent="0.25">
      <c r="A515" s="67">
        <f t="shared" si="135"/>
        <v>2022</v>
      </c>
      <c r="B515" s="67" t="str">
        <f t="shared" si="136"/>
        <v>May</v>
      </c>
      <c r="C515" s="68">
        <f t="shared" si="146"/>
        <v>22</v>
      </c>
      <c r="D515" s="69">
        <f t="shared" si="137"/>
        <v>17</v>
      </c>
      <c r="E515" s="70">
        <f t="shared" si="138"/>
        <v>27</v>
      </c>
      <c r="F515" s="74"/>
      <c r="G515" s="77"/>
      <c r="H515" s="63" t="e">
        <f t="shared" si="147"/>
        <v>#VALUE!</v>
      </c>
      <c r="I515" s="64">
        <f t="shared" si="151"/>
        <v>1</v>
      </c>
      <c r="J515" s="71" t="str">
        <f t="shared" si="151"/>
        <v xml:space="preserve">Tolpis </v>
      </c>
      <c r="K515" s="71" t="str">
        <f t="shared" si="151"/>
        <v>umbellata</v>
      </c>
      <c r="L515" s="72">
        <f t="shared" si="151"/>
        <v>1</v>
      </c>
      <c r="M515" s="72">
        <f t="shared" si="151"/>
        <v>0</v>
      </c>
      <c r="N515" s="66">
        <f t="shared" si="151"/>
        <v>0</v>
      </c>
      <c r="O515" s="41"/>
      <c r="P515" s="42" t="str">
        <f t="shared" si="139"/>
        <v/>
      </c>
      <c r="Q515" s="43" t="str">
        <f t="shared" si="140"/>
        <v/>
      </c>
      <c r="R515" s="44" t="e">
        <f t="shared" si="141"/>
        <v>#VALUE!</v>
      </c>
      <c r="S515" s="45" t="e">
        <f t="shared" ref="S515:S578" si="152">IF(T515&lt;D515, (T515*3600+U515*60+V515)+((23*3600+59*60+60)-(D515*3600+E515*60+LEFT(F515,2))), (T515*3600+U515*60+V515)-(D515*3600+E515*60+LEFT(F515,2)))</f>
        <v>#VALUE!</v>
      </c>
      <c r="T515" s="44" t="str">
        <f t="shared" si="142"/>
        <v/>
      </c>
      <c r="U515" s="46"/>
      <c r="V515" s="47"/>
      <c r="W515" s="48" t="e">
        <f t="shared" si="143"/>
        <v>#VALUE!</v>
      </c>
      <c r="X515" s="49"/>
      <c r="Y515" s="44" t="e">
        <f>INDEX(VISITORS[INSECT ORDER], MATCH(X515,VISITORS[NAME USED],0))</f>
        <v>#N/A</v>
      </c>
      <c r="Z515" s="44" t="e">
        <f t="shared" si="144"/>
        <v>#N/A</v>
      </c>
      <c r="AA515" s="50" t="e">
        <f>IF(SUM(#REF!,#REF!,#REF!,#REF!,#REF!,#REF!)=S515,,"")</f>
        <v>#REF!</v>
      </c>
      <c r="AB515" s="51" t="str">
        <f t="shared" si="145"/>
        <v/>
      </c>
      <c r="AC515" s="51"/>
      <c r="AD515" s="51"/>
      <c r="AE515" s="51"/>
      <c r="AF515" s="51"/>
      <c r="AG515" s="51"/>
      <c r="AH515" s="51"/>
      <c r="AI515" s="52"/>
      <c r="AJ515" s="52"/>
      <c r="AK515" s="52"/>
      <c r="AL515" s="53"/>
      <c r="AM515" s="54"/>
      <c r="AN515" s="55" t="str">
        <f>IF(P515=1,0,"")</f>
        <v/>
      </c>
      <c r="AO515" s="56" t="str">
        <f>IF(AN515=1,AB515,"")</f>
        <v/>
      </c>
      <c r="AP515" s="55" t="str">
        <f>IF(P515=1,0,"")</f>
        <v/>
      </c>
      <c r="AQ515" s="56" t="str">
        <f>IF(AP515=1,AB515,"")</f>
        <v/>
      </c>
    </row>
    <row r="516" spans="1:43" s="3" customFormat="1" x14ac:dyDescent="0.25">
      <c r="A516" s="67">
        <f t="shared" ref="A516:A579" si="153">A515</f>
        <v>2022</v>
      </c>
      <c r="B516" s="67" t="str">
        <f t="shared" ref="B516:B579" si="154">IF(C515-C516&gt;0, TEXT(DATE(2016,(MONTH(DATEVALUE(B515&amp;"1"))+1),1),"mmm"), B515)</f>
        <v>May</v>
      </c>
      <c r="C516" s="68">
        <f t="shared" si="146"/>
        <v>22</v>
      </c>
      <c r="D516" s="69">
        <f t="shared" ref="D516:D579" si="155">IF(IF(E515=59,D515+1,D515)=24,0,IF(E515=59,D515+1,D515))</f>
        <v>17</v>
      </c>
      <c r="E516" s="70">
        <f t="shared" ref="E516:E579" si="156">IF(E515&lt;59,E515+1,0)</f>
        <v>28</v>
      </c>
      <c r="F516" s="74"/>
      <c r="G516" s="77"/>
      <c r="H516" s="63" t="e">
        <f t="shared" si="147"/>
        <v>#VALUE!</v>
      </c>
      <c r="I516" s="64">
        <f t="shared" si="151"/>
        <v>1</v>
      </c>
      <c r="J516" s="71" t="str">
        <f t="shared" si="151"/>
        <v xml:space="preserve">Tolpis </v>
      </c>
      <c r="K516" s="71" t="str">
        <f t="shared" si="151"/>
        <v>umbellata</v>
      </c>
      <c r="L516" s="72">
        <f t="shared" si="151"/>
        <v>1</v>
      </c>
      <c r="M516" s="72">
        <f t="shared" si="151"/>
        <v>0</v>
      </c>
      <c r="N516" s="66">
        <f t="shared" si="151"/>
        <v>0</v>
      </c>
      <c r="O516" s="41"/>
      <c r="P516" s="42" t="str">
        <f t="shared" ref="P516:P579" si="157">IF(F516="","",1)</f>
        <v/>
      </c>
      <c r="Q516" s="43" t="str">
        <f t="shared" ref="Q516:Q579" si="158">TEXT(IF(P516=1,CONCATENATE($D516,":",$E516,":",(LEFT($F516,2))),""),"hh:mm:ss")</f>
        <v/>
      </c>
      <c r="R516" s="44" t="e">
        <f t="shared" ref="R516:R579" si="159">TEXT(Q516-TIME(0,RIGHT($H516,2),$G$9)+(Q516&gt;TIME(0,RIGHT($H516,2),$G$9)),"mm:ss")</f>
        <v>#VALUE!</v>
      </c>
      <c r="S516" s="45" t="e">
        <f t="shared" si="152"/>
        <v>#VALUE!</v>
      </c>
      <c r="T516" s="44" t="str">
        <f t="shared" ref="T516:T579" si="160">TEXT(IF(P516=1,D516,""),"00")</f>
        <v/>
      </c>
      <c r="U516" s="46"/>
      <c r="V516" s="47"/>
      <c r="W516" s="48" t="e">
        <f t="shared" ref="W516:W579" si="161">IF(O516=0,TEXT(TIME(T516,U516,V516)-TIME(D516,E516,RIGHT(F516,2))+TIME(0,LEFT(R516,2),RIGHT(R516,2)),"mm:ss"),TEXT(TIME(T516,U516,V516)-TIME(D516,E516,RIGHT(F516,2))+TIME(0,LEFT(R516,2),RIGHT(R516,2))-TIME(0,($G$10*O516),0),"mm:ss"))</f>
        <v>#VALUE!</v>
      </c>
      <c r="X516" s="49"/>
      <c r="Y516" s="44" t="e">
        <f>INDEX(VISITORS[INSECT ORDER], MATCH(X516,VISITORS[NAME USED],0))</f>
        <v>#N/A</v>
      </c>
      <c r="Z516" s="44" t="e">
        <f t="shared" ref="Z516:Z579" si="162">IF(Y516&lt;&gt;0,"NA","")</f>
        <v>#N/A</v>
      </c>
      <c r="AA516" s="50" t="e">
        <f>IF(SUM(#REF!,#REF!,#REF!,#REF!,#REF!,#REF!)=S516,,"")</f>
        <v>#REF!</v>
      </c>
      <c r="AB516" s="51" t="str">
        <f t="shared" ref="AB516:AB579" si="163">IF(P516=1,1,"")</f>
        <v/>
      </c>
      <c r="AC516" s="51"/>
      <c r="AD516" s="51"/>
      <c r="AE516" s="51"/>
      <c r="AF516" s="51"/>
      <c r="AG516" s="51"/>
      <c r="AH516" s="51"/>
      <c r="AI516" s="52"/>
      <c r="AJ516" s="52"/>
      <c r="AK516" s="52"/>
      <c r="AL516" s="53"/>
      <c r="AM516" s="54"/>
      <c r="AN516" s="55" t="str">
        <f>IF(P516=1,0,"")</f>
        <v/>
      </c>
      <c r="AO516" s="56" t="str">
        <f>IF(AN516=1,AB516,"")</f>
        <v/>
      </c>
      <c r="AP516" s="55" t="str">
        <f>IF(P516=1,0,"")</f>
        <v/>
      </c>
      <c r="AQ516" s="56" t="str">
        <f>IF(AP516=1,AB516,"")</f>
        <v/>
      </c>
    </row>
    <row r="517" spans="1:43" s="3" customFormat="1" x14ac:dyDescent="0.25">
      <c r="A517" s="67">
        <f t="shared" si="153"/>
        <v>2022</v>
      </c>
      <c r="B517" s="67" t="str">
        <f t="shared" si="154"/>
        <v>May</v>
      </c>
      <c r="C517" s="68">
        <f t="shared" ref="C517:C580" si="164">IF(AND(D517=0, E517=0), IF(TEXT(C516,"dd")=TEXT(EOMONTH(DATE(A516,MONTH(DATEVALUE(B516&amp;"1")),C516),0), "dd"), 1, C516+1), C516)</f>
        <v>22</v>
      </c>
      <c r="D517" s="69">
        <f t="shared" si="155"/>
        <v>17</v>
      </c>
      <c r="E517" s="70">
        <f t="shared" si="156"/>
        <v>29</v>
      </c>
      <c r="F517" s="74"/>
      <c r="G517" s="77"/>
      <c r="H517" s="63" t="e">
        <f t="shared" ref="H517:H580" si="165">IF(AND(OR(E516=$G$3,E516=$G$4,E516=$G$5,E516=$G$6,E516=$G$7,E516=$G$8),E516&lt;&gt;RIGHT(H516,2)),CONCATENATE(LEFT(J517,3),LEFT(K517,3),L517,"_",A517,TEXT(MONTH(DATEVALUE(B517&amp;"1")),"00"),TEXT(C517,"00"),"_",TEXT(D517,"00"),"_",TEXT(E516,"00")),IF(AND(OR(E517=$G$3,E517=$G$4,E517=$G$5,E517=$G$6,E517=$G$7,E517=$G$8),OR(F517="",F517&gt;$G$9-1)),CONCATENATE(LEFT(J517,3),LEFT(K517,3),L517,"_",A517,TEXT(MONTH(DATEVALUE(B517&amp;"1")),"00"),TEXT(C517,"00"),"_",TEXT(D517,"00"),"_",TEXT(E517,"00")),H516))</f>
        <v>#VALUE!</v>
      </c>
      <c r="I517" s="64">
        <f t="shared" ref="I517:N532" si="166">I516</f>
        <v>1</v>
      </c>
      <c r="J517" s="71" t="str">
        <f t="shared" si="166"/>
        <v xml:space="preserve">Tolpis </v>
      </c>
      <c r="K517" s="71" t="str">
        <f t="shared" si="166"/>
        <v>umbellata</v>
      </c>
      <c r="L517" s="72">
        <f t="shared" si="166"/>
        <v>1</v>
      </c>
      <c r="M517" s="72">
        <f t="shared" si="166"/>
        <v>0</v>
      </c>
      <c r="N517" s="66">
        <f t="shared" si="166"/>
        <v>0</v>
      </c>
      <c r="O517" s="41"/>
      <c r="P517" s="42" t="str">
        <f t="shared" si="157"/>
        <v/>
      </c>
      <c r="Q517" s="43" t="str">
        <f t="shared" si="158"/>
        <v/>
      </c>
      <c r="R517" s="44" t="e">
        <f t="shared" si="159"/>
        <v>#VALUE!</v>
      </c>
      <c r="S517" s="45" t="e">
        <f t="shared" si="152"/>
        <v>#VALUE!</v>
      </c>
      <c r="T517" s="44" t="str">
        <f t="shared" si="160"/>
        <v/>
      </c>
      <c r="U517" s="46"/>
      <c r="V517" s="47"/>
      <c r="W517" s="48" t="e">
        <f t="shared" si="161"/>
        <v>#VALUE!</v>
      </c>
      <c r="X517" s="49"/>
      <c r="Y517" s="44" t="e">
        <f>INDEX(VISITORS[INSECT ORDER], MATCH(X517,VISITORS[NAME USED],0))</f>
        <v>#N/A</v>
      </c>
      <c r="Z517" s="44" t="e">
        <f t="shared" si="162"/>
        <v>#N/A</v>
      </c>
      <c r="AA517" s="50" t="e">
        <f>IF(SUM(#REF!,#REF!,#REF!,#REF!,#REF!,#REF!)=S517,,"")</f>
        <v>#REF!</v>
      </c>
      <c r="AB517" s="51" t="str">
        <f t="shared" si="163"/>
        <v/>
      </c>
      <c r="AC517" s="51"/>
      <c r="AD517" s="51"/>
      <c r="AE517" s="51"/>
      <c r="AF517" s="51"/>
      <c r="AG517" s="51"/>
      <c r="AH517" s="51"/>
      <c r="AI517" s="52"/>
      <c r="AJ517" s="52"/>
      <c r="AK517" s="52"/>
      <c r="AL517" s="53"/>
      <c r="AM517" s="54"/>
      <c r="AN517" s="55" t="str">
        <f>IF(P517=1,0,"")</f>
        <v/>
      </c>
      <c r="AO517" s="56" t="str">
        <f>IF(AN517=1,AB517,"")</f>
        <v/>
      </c>
      <c r="AP517" s="55" t="str">
        <f>IF(P517=1,0,"")</f>
        <v/>
      </c>
      <c r="AQ517" s="56" t="str">
        <f>IF(AP517=1,AB517,"")</f>
        <v/>
      </c>
    </row>
    <row r="518" spans="1:43" s="3" customFormat="1" x14ac:dyDescent="0.25">
      <c r="A518" s="67">
        <f t="shared" si="153"/>
        <v>2022</v>
      </c>
      <c r="B518" s="67" t="str">
        <f t="shared" si="154"/>
        <v>May</v>
      </c>
      <c r="C518" s="68">
        <f t="shared" si="164"/>
        <v>22</v>
      </c>
      <c r="D518" s="69">
        <f t="shared" si="155"/>
        <v>17</v>
      </c>
      <c r="E518" s="70">
        <f t="shared" si="156"/>
        <v>30</v>
      </c>
      <c r="F518" s="74"/>
      <c r="G518" s="77"/>
      <c r="H518" s="63" t="e">
        <f t="shared" si="165"/>
        <v>#VALUE!</v>
      </c>
      <c r="I518" s="64">
        <f t="shared" si="166"/>
        <v>1</v>
      </c>
      <c r="J518" s="71" t="str">
        <f t="shared" si="166"/>
        <v xml:space="preserve">Tolpis </v>
      </c>
      <c r="K518" s="71" t="str">
        <f t="shared" si="166"/>
        <v>umbellata</v>
      </c>
      <c r="L518" s="72">
        <f t="shared" si="166"/>
        <v>1</v>
      </c>
      <c r="M518" s="72">
        <f t="shared" si="166"/>
        <v>0</v>
      </c>
      <c r="N518" s="66">
        <f t="shared" si="166"/>
        <v>0</v>
      </c>
      <c r="O518" s="41"/>
      <c r="P518" s="42" t="str">
        <f t="shared" si="157"/>
        <v/>
      </c>
      <c r="Q518" s="43" t="str">
        <f t="shared" si="158"/>
        <v/>
      </c>
      <c r="R518" s="44" t="e">
        <f t="shared" si="159"/>
        <v>#VALUE!</v>
      </c>
      <c r="S518" s="45" t="e">
        <f t="shared" si="152"/>
        <v>#VALUE!</v>
      </c>
      <c r="T518" s="44" t="str">
        <f t="shared" si="160"/>
        <v/>
      </c>
      <c r="U518" s="46"/>
      <c r="V518" s="47"/>
      <c r="W518" s="48" t="e">
        <f t="shared" si="161"/>
        <v>#VALUE!</v>
      </c>
      <c r="X518" s="49"/>
      <c r="Y518" s="44" t="e">
        <f>INDEX(VISITORS[INSECT ORDER], MATCH(X518,VISITORS[NAME USED],0))</f>
        <v>#N/A</v>
      </c>
      <c r="Z518" s="44" t="e">
        <f t="shared" si="162"/>
        <v>#N/A</v>
      </c>
      <c r="AA518" s="50" t="e">
        <f>IF(SUM(#REF!,#REF!,#REF!,#REF!,#REF!,#REF!)=S518,,"")</f>
        <v>#REF!</v>
      </c>
      <c r="AB518" s="51" t="str">
        <f t="shared" si="163"/>
        <v/>
      </c>
      <c r="AC518" s="51"/>
      <c r="AD518" s="51"/>
      <c r="AE518" s="51"/>
      <c r="AF518" s="51"/>
      <c r="AG518" s="51"/>
      <c r="AH518" s="51"/>
      <c r="AI518" s="52"/>
      <c r="AJ518" s="52"/>
      <c r="AK518" s="52"/>
      <c r="AL518" s="53"/>
      <c r="AM518" s="54"/>
      <c r="AN518" s="55" t="str">
        <f>IF(P518=1,0,"")</f>
        <v/>
      </c>
      <c r="AO518" s="56" t="str">
        <f>IF(AN518=1,AB518,"")</f>
        <v/>
      </c>
      <c r="AP518" s="55" t="str">
        <f>IF(P518=1,0,"")</f>
        <v/>
      </c>
      <c r="AQ518" s="56" t="str">
        <f>IF(AP518=1,AB518,"")</f>
        <v/>
      </c>
    </row>
    <row r="519" spans="1:43" s="3" customFormat="1" x14ac:dyDescent="0.25">
      <c r="A519" s="67">
        <f t="shared" si="153"/>
        <v>2022</v>
      </c>
      <c r="B519" s="67" t="str">
        <f t="shared" si="154"/>
        <v>May</v>
      </c>
      <c r="C519" s="68">
        <f t="shared" si="164"/>
        <v>22</v>
      </c>
      <c r="D519" s="69">
        <f t="shared" si="155"/>
        <v>17</v>
      </c>
      <c r="E519" s="70">
        <f t="shared" si="156"/>
        <v>31</v>
      </c>
      <c r="F519" s="74"/>
      <c r="G519" s="77"/>
      <c r="H519" s="63" t="e">
        <f t="shared" si="165"/>
        <v>#VALUE!</v>
      </c>
      <c r="I519" s="64">
        <f t="shared" si="166"/>
        <v>1</v>
      </c>
      <c r="J519" s="71" t="str">
        <f t="shared" si="166"/>
        <v xml:space="preserve">Tolpis </v>
      </c>
      <c r="K519" s="71" t="str">
        <f t="shared" si="166"/>
        <v>umbellata</v>
      </c>
      <c r="L519" s="72">
        <f t="shared" si="166"/>
        <v>1</v>
      </c>
      <c r="M519" s="72">
        <f t="shared" si="166"/>
        <v>0</v>
      </c>
      <c r="N519" s="66">
        <f t="shared" si="166"/>
        <v>0</v>
      </c>
      <c r="O519" s="41"/>
      <c r="P519" s="42" t="str">
        <f t="shared" si="157"/>
        <v/>
      </c>
      <c r="Q519" s="43" t="str">
        <f t="shared" si="158"/>
        <v/>
      </c>
      <c r="R519" s="44" t="e">
        <f t="shared" si="159"/>
        <v>#VALUE!</v>
      </c>
      <c r="S519" s="45" t="e">
        <f t="shared" si="152"/>
        <v>#VALUE!</v>
      </c>
      <c r="T519" s="44" t="str">
        <f t="shared" si="160"/>
        <v/>
      </c>
      <c r="U519" s="46"/>
      <c r="V519" s="47"/>
      <c r="W519" s="48" t="e">
        <f t="shared" si="161"/>
        <v>#VALUE!</v>
      </c>
      <c r="X519" s="49"/>
      <c r="Y519" s="44" t="e">
        <f>INDEX(VISITORS[INSECT ORDER], MATCH(X519,VISITORS[NAME USED],0))</f>
        <v>#N/A</v>
      </c>
      <c r="Z519" s="44" t="e">
        <f t="shared" si="162"/>
        <v>#N/A</v>
      </c>
      <c r="AA519" s="50" t="e">
        <f>IF(SUM(#REF!,#REF!,#REF!,#REF!,#REF!,#REF!)=S519,,"")</f>
        <v>#REF!</v>
      </c>
      <c r="AB519" s="51" t="str">
        <f t="shared" si="163"/>
        <v/>
      </c>
      <c r="AC519" s="51"/>
      <c r="AD519" s="51"/>
      <c r="AE519" s="51"/>
      <c r="AF519" s="51"/>
      <c r="AG519" s="51"/>
      <c r="AH519" s="51"/>
      <c r="AI519" s="52"/>
      <c r="AJ519" s="52"/>
      <c r="AK519" s="52"/>
      <c r="AL519" s="53"/>
      <c r="AM519" s="54"/>
      <c r="AN519" s="55" t="str">
        <f>IF(P519=1,0,"")</f>
        <v/>
      </c>
      <c r="AO519" s="56" t="str">
        <f>IF(AN519=1,AB519,"")</f>
        <v/>
      </c>
      <c r="AP519" s="55" t="str">
        <f>IF(P519=1,0,"")</f>
        <v/>
      </c>
      <c r="AQ519" s="56" t="str">
        <f>IF(AP519=1,AB519,"")</f>
        <v/>
      </c>
    </row>
    <row r="520" spans="1:43" s="3" customFormat="1" x14ac:dyDescent="0.25">
      <c r="A520" s="67">
        <f t="shared" si="153"/>
        <v>2022</v>
      </c>
      <c r="B520" s="67" t="str">
        <f t="shared" si="154"/>
        <v>May</v>
      </c>
      <c r="C520" s="68">
        <f t="shared" si="164"/>
        <v>22</v>
      </c>
      <c r="D520" s="69">
        <f t="shared" si="155"/>
        <v>17</v>
      </c>
      <c r="E520" s="70">
        <f t="shared" si="156"/>
        <v>32</v>
      </c>
      <c r="F520" s="74"/>
      <c r="G520" s="77"/>
      <c r="H520" s="63" t="e">
        <f t="shared" si="165"/>
        <v>#VALUE!</v>
      </c>
      <c r="I520" s="64">
        <f t="shared" si="166"/>
        <v>1</v>
      </c>
      <c r="J520" s="71" t="str">
        <f t="shared" si="166"/>
        <v xml:space="preserve">Tolpis </v>
      </c>
      <c r="K520" s="71" t="str">
        <f t="shared" si="166"/>
        <v>umbellata</v>
      </c>
      <c r="L520" s="72">
        <f t="shared" si="166"/>
        <v>1</v>
      </c>
      <c r="M520" s="72">
        <f t="shared" si="166"/>
        <v>0</v>
      </c>
      <c r="N520" s="66">
        <f t="shared" si="166"/>
        <v>0</v>
      </c>
      <c r="O520" s="41"/>
      <c r="P520" s="42" t="str">
        <f t="shared" si="157"/>
        <v/>
      </c>
      <c r="Q520" s="43" t="str">
        <f t="shared" si="158"/>
        <v/>
      </c>
      <c r="R520" s="44" t="e">
        <f t="shared" si="159"/>
        <v>#VALUE!</v>
      </c>
      <c r="S520" s="45" t="e">
        <f t="shared" si="152"/>
        <v>#VALUE!</v>
      </c>
      <c r="T520" s="44" t="str">
        <f t="shared" si="160"/>
        <v/>
      </c>
      <c r="U520" s="46"/>
      <c r="V520" s="47"/>
      <c r="W520" s="48" t="e">
        <f t="shared" si="161"/>
        <v>#VALUE!</v>
      </c>
      <c r="X520" s="49"/>
      <c r="Y520" s="44" t="e">
        <f>INDEX(VISITORS[INSECT ORDER], MATCH(X520,VISITORS[NAME USED],0))</f>
        <v>#N/A</v>
      </c>
      <c r="Z520" s="44" t="e">
        <f t="shared" si="162"/>
        <v>#N/A</v>
      </c>
      <c r="AA520" s="50" t="e">
        <f>IF(SUM(#REF!,#REF!,#REF!,#REF!,#REF!,#REF!)=S520,,"")</f>
        <v>#REF!</v>
      </c>
      <c r="AB520" s="51" t="str">
        <f t="shared" si="163"/>
        <v/>
      </c>
      <c r="AC520" s="51"/>
      <c r="AD520" s="51"/>
      <c r="AE520" s="51"/>
      <c r="AF520" s="51"/>
      <c r="AG520" s="51"/>
      <c r="AH520" s="51"/>
      <c r="AI520" s="52"/>
      <c r="AJ520" s="52"/>
      <c r="AK520" s="52"/>
      <c r="AL520" s="53"/>
      <c r="AM520" s="54"/>
      <c r="AN520" s="55" t="str">
        <f>IF(P520=1,0,"")</f>
        <v/>
      </c>
      <c r="AO520" s="56" t="str">
        <f>IF(AN520=1,AB520,"")</f>
        <v/>
      </c>
      <c r="AP520" s="55" t="str">
        <f>IF(P520=1,0,"")</f>
        <v/>
      </c>
      <c r="AQ520" s="56" t="str">
        <f>IF(AP520=1,AB520,"")</f>
        <v/>
      </c>
    </row>
    <row r="521" spans="1:43" s="3" customFormat="1" x14ac:dyDescent="0.25">
      <c r="A521" s="67">
        <f t="shared" si="153"/>
        <v>2022</v>
      </c>
      <c r="B521" s="67" t="str">
        <f t="shared" si="154"/>
        <v>May</v>
      </c>
      <c r="C521" s="68">
        <f t="shared" si="164"/>
        <v>22</v>
      </c>
      <c r="D521" s="69">
        <f t="shared" si="155"/>
        <v>17</v>
      </c>
      <c r="E521" s="70">
        <f t="shared" si="156"/>
        <v>33</v>
      </c>
      <c r="F521" s="74"/>
      <c r="G521" s="77"/>
      <c r="H521" s="63" t="e">
        <f t="shared" si="165"/>
        <v>#VALUE!</v>
      </c>
      <c r="I521" s="64">
        <f t="shared" si="166"/>
        <v>1</v>
      </c>
      <c r="J521" s="71" t="str">
        <f t="shared" si="166"/>
        <v xml:space="preserve">Tolpis </v>
      </c>
      <c r="K521" s="71" t="str">
        <f t="shared" si="166"/>
        <v>umbellata</v>
      </c>
      <c r="L521" s="72">
        <f t="shared" si="166"/>
        <v>1</v>
      </c>
      <c r="M521" s="72">
        <f t="shared" si="166"/>
        <v>0</v>
      </c>
      <c r="N521" s="66">
        <f t="shared" si="166"/>
        <v>0</v>
      </c>
      <c r="O521" s="41"/>
      <c r="P521" s="42" t="str">
        <f t="shared" si="157"/>
        <v/>
      </c>
      <c r="Q521" s="43" t="str">
        <f t="shared" si="158"/>
        <v/>
      </c>
      <c r="R521" s="44" t="e">
        <f t="shared" si="159"/>
        <v>#VALUE!</v>
      </c>
      <c r="S521" s="45" t="e">
        <f t="shared" si="152"/>
        <v>#VALUE!</v>
      </c>
      <c r="T521" s="44" t="str">
        <f t="shared" si="160"/>
        <v/>
      </c>
      <c r="U521" s="46"/>
      <c r="V521" s="47"/>
      <c r="W521" s="48" t="e">
        <f t="shared" si="161"/>
        <v>#VALUE!</v>
      </c>
      <c r="X521" s="49"/>
      <c r="Y521" s="44" t="e">
        <f>INDEX(VISITORS[INSECT ORDER], MATCH(X521,VISITORS[NAME USED],0))</f>
        <v>#N/A</v>
      </c>
      <c r="Z521" s="44" t="e">
        <f t="shared" si="162"/>
        <v>#N/A</v>
      </c>
      <c r="AA521" s="50" t="e">
        <f>IF(SUM(#REF!,#REF!,#REF!,#REF!,#REF!,#REF!)=S521,,"")</f>
        <v>#REF!</v>
      </c>
      <c r="AB521" s="51" t="str">
        <f t="shared" si="163"/>
        <v/>
      </c>
      <c r="AC521" s="51"/>
      <c r="AD521" s="51"/>
      <c r="AE521" s="51"/>
      <c r="AF521" s="51"/>
      <c r="AG521" s="51"/>
      <c r="AH521" s="51"/>
      <c r="AI521" s="52"/>
      <c r="AJ521" s="52"/>
      <c r="AK521" s="52"/>
      <c r="AL521" s="53"/>
      <c r="AM521" s="54"/>
      <c r="AN521" s="55" t="str">
        <f>IF(P521=1,0,"")</f>
        <v/>
      </c>
      <c r="AO521" s="56" t="str">
        <f>IF(AN521=1,AB521,"")</f>
        <v/>
      </c>
      <c r="AP521" s="55" t="str">
        <f>IF(P521=1,0,"")</f>
        <v/>
      </c>
      <c r="AQ521" s="56" t="str">
        <f>IF(AP521=1,AB521,"")</f>
        <v/>
      </c>
    </row>
    <row r="522" spans="1:43" s="3" customFormat="1" x14ac:dyDescent="0.25">
      <c r="A522" s="67">
        <f t="shared" si="153"/>
        <v>2022</v>
      </c>
      <c r="B522" s="67" t="str">
        <f t="shared" si="154"/>
        <v>May</v>
      </c>
      <c r="C522" s="68">
        <f t="shared" si="164"/>
        <v>22</v>
      </c>
      <c r="D522" s="69">
        <f t="shared" si="155"/>
        <v>17</v>
      </c>
      <c r="E522" s="70">
        <f t="shared" si="156"/>
        <v>34</v>
      </c>
      <c r="F522" s="74"/>
      <c r="G522" s="77"/>
      <c r="H522" s="63" t="e">
        <f t="shared" si="165"/>
        <v>#VALUE!</v>
      </c>
      <c r="I522" s="64">
        <f t="shared" si="166"/>
        <v>1</v>
      </c>
      <c r="J522" s="71" t="str">
        <f t="shared" si="166"/>
        <v xml:space="preserve">Tolpis </v>
      </c>
      <c r="K522" s="71" t="str">
        <f t="shared" si="166"/>
        <v>umbellata</v>
      </c>
      <c r="L522" s="72">
        <f t="shared" si="166"/>
        <v>1</v>
      </c>
      <c r="M522" s="72">
        <f t="shared" si="166"/>
        <v>0</v>
      </c>
      <c r="N522" s="66">
        <f t="shared" si="166"/>
        <v>0</v>
      </c>
      <c r="O522" s="41"/>
      <c r="P522" s="42" t="str">
        <f t="shared" si="157"/>
        <v/>
      </c>
      <c r="Q522" s="43" t="str">
        <f t="shared" si="158"/>
        <v/>
      </c>
      <c r="R522" s="44" t="e">
        <f t="shared" si="159"/>
        <v>#VALUE!</v>
      </c>
      <c r="S522" s="45" t="e">
        <f t="shared" si="152"/>
        <v>#VALUE!</v>
      </c>
      <c r="T522" s="44" t="str">
        <f t="shared" si="160"/>
        <v/>
      </c>
      <c r="U522" s="46"/>
      <c r="V522" s="47"/>
      <c r="W522" s="48" t="e">
        <f t="shared" si="161"/>
        <v>#VALUE!</v>
      </c>
      <c r="X522" s="49"/>
      <c r="Y522" s="44" t="e">
        <f>INDEX(VISITORS[INSECT ORDER], MATCH(X522,VISITORS[NAME USED],0))</f>
        <v>#N/A</v>
      </c>
      <c r="Z522" s="44" t="e">
        <f t="shared" si="162"/>
        <v>#N/A</v>
      </c>
      <c r="AA522" s="50" t="e">
        <f>IF(SUM(#REF!,#REF!,#REF!,#REF!,#REF!,#REF!)=S522,,"")</f>
        <v>#REF!</v>
      </c>
      <c r="AB522" s="51" t="str">
        <f t="shared" si="163"/>
        <v/>
      </c>
      <c r="AC522" s="51"/>
      <c r="AD522" s="51"/>
      <c r="AE522" s="51"/>
      <c r="AF522" s="51"/>
      <c r="AG522" s="51"/>
      <c r="AH522" s="51"/>
      <c r="AI522" s="52"/>
      <c r="AJ522" s="52"/>
      <c r="AK522" s="52"/>
      <c r="AL522" s="53"/>
      <c r="AM522" s="54"/>
      <c r="AN522" s="55" t="str">
        <f>IF(P522=1,0,"")</f>
        <v/>
      </c>
      <c r="AO522" s="56" t="str">
        <f>IF(AN522=1,AB522,"")</f>
        <v/>
      </c>
      <c r="AP522" s="55" t="str">
        <f>IF(P522=1,0,"")</f>
        <v/>
      </c>
      <c r="AQ522" s="56" t="str">
        <f>IF(AP522=1,AB522,"")</f>
        <v/>
      </c>
    </row>
    <row r="523" spans="1:43" s="3" customFormat="1" x14ac:dyDescent="0.25">
      <c r="A523" s="67">
        <f t="shared" si="153"/>
        <v>2022</v>
      </c>
      <c r="B523" s="67" t="str">
        <f t="shared" si="154"/>
        <v>May</v>
      </c>
      <c r="C523" s="68">
        <f t="shared" si="164"/>
        <v>22</v>
      </c>
      <c r="D523" s="69">
        <f t="shared" si="155"/>
        <v>17</v>
      </c>
      <c r="E523" s="70">
        <f t="shared" si="156"/>
        <v>35</v>
      </c>
      <c r="F523" s="74"/>
      <c r="G523" s="77"/>
      <c r="H523" s="63" t="e">
        <f t="shared" si="165"/>
        <v>#VALUE!</v>
      </c>
      <c r="I523" s="64">
        <f t="shared" si="166"/>
        <v>1</v>
      </c>
      <c r="J523" s="71" t="str">
        <f t="shared" si="166"/>
        <v xml:space="preserve">Tolpis </v>
      </c>
      <c r="K523" s="71" t="str">
        <f t="shared" si="166"/>
        <v>umbellata</v>
      </c>
      <c r="L523" s="72">
        <f t="shared" si="166"/>
        <v>1</v>
      </c>
      <c r="M523" s="72">
        <f t="shared" si="166"/>
        <v>0</v>
      </c>
      <c r="N523" s="66">
        <f t="shared" si="166"/>
        <v>0</v>
      </c>
      <c r="O523" s="41"/>
      <c r="P523" s="42" t="str">
        <f t="shared" si="157"/>
        <v/>
      </c>
      <c r="Q523" s="43" t="str">
        <f t="shared" si="158"/>
        <v/>
      </c>
      <c r="R523" s="44" t="e">
        <f t="shared" si="159"/>
        <v>#VALUE!</v>
      </c>
      <c r="S523" s="45" t="e">
        <f t="shared" si="152"/>
        <v>#VALUE!</v>
      </c>
      <c r="T523" s="44" t="str">
        <f t="shared" si="160"/>
        <v/>
      </c>
      <c r="U523" s="46"/>
      <c r="V523" s="47"/>
      <c r="W523" s="48" t="e">
        <f t="shared" si="161"/>
        <v>#VALUE!</v>
      </c>
      <c r="X523" s="49"/>
      <c r="Y523" s="44" t="e">
        <f>INDEX(VISITORS[INSECT ORDER], MATCH(X523,VISITORS[NAME USED],0))</f>
        <v>#N/A</v>
      </c>
      <c r="Z523" s="44" t="e">
        <f t="shared" si="162"/>
        <v>#N/A</v>
      </c>
      <c r="AA523" s="50" t="e">
        <f>IF(SUM(#REF!,#REF!,#REF!,#REF!,#REF!,#REF!)=S523,,"")</f>
        <v>#REF!</v>
      </c>
      <c r="AB523" s="51" t="str">
        <f t="shared" si="163"/>
        <v/>
      </c>
      <c r="AC523" s="51"/>
      <c r="AD523" s="51"/>
      <c r="AE523" s="51"/>
      <c r="AF523" s="51"/>
      <c r="AG523" s="51"/>
      <c r="AH523" s="51"/>
      <c r="AI523" s="52"/>
      <c r="AJ523" s="52"/>
      <c r="AK523" s="52"/>
      <c r="AL523" s="53"/>
      <c r="AM523" s="54"/>
      <c r="AN523" s="55" t="str">
        <f>IF(P523=1,0,"")</f>
        <v/>
      </c>
      <c r="AO523" s="56" t="str">
        <f>IF(AN523=1,AB523,"")</f>
        <v/>
      </c>
      <c r="AP523" s="55" t="str">
        <f>IF(P523=1,0,"")</f>
        <v/>
      </c>
      <c r="AQ523" s="56" t="str">
        <f>IF(AP523=1,AB523,"")</f>
        <v/>
      </c>
    </row>
    <row r="524" spans="1:43" s="3" customFormat="1" x14ac:dyDescent="0.25">
      <c r="A524" s="67">
        <f t="shared" si="153"/>
        <v>2022</v>
      </c>
      <c r="B524" s="67" t="str">
        <f t="shared" si="154"/>
        <v>May</v>
      </c>
      <c r="C524" s="68">
        <f t="shared" si="164"/>
        <v>22</v>
      </c>
      <c r="D524" s="69">
        <f t="shared" si="155"/>
        <v>17</v>
      </c>
      <c r="E524" s="70">
        <f t="shared" si="156"/>
        <v>36</v>
      </c>
      <c r="F524" s="74"/>
      <c r="G524" s="77"/>
      <c r="H524" s="63" t="e">
        <f t="shared" si="165"/>
        <v>#VALUE!</v>
      </c>
      <c r="I524" s="64">
        <f t="shared" si="166"/>
        <v>1</v>
      </c>
      <c r="J524" s="71" t="str">
        <f t="shared" si="166"/>
        <v xml:space="preserve">Tolpis </v>
      </c>
      <c r="K524" s="71" t="str">
        <f t="shared" si="166"/>
        <v>umbellata</v>
      </c>
      <c r="L524" s="72">
        <f t="shared" si="166"/>
        <v>1</v>
      </c>
      <c r="M524" s="72">
        <f t="shared" si="166"/>
        <v>0</v>
      </c>
      <c r="N524" s="66">
        <f t="shared" si="166"/>
        <v>0</v>
      </c>
      <c r="O524" s="41"/>
      <c r="P524" s="42" t="str">
        <f t="shared" si="157"/>
        <v/>
      </c>
      <c r="Q524" s="43" t="str">
        <f t="shared" si="158"/>
        <v/>
      </c>
      <c r="R524" s="44" t="e">
        <f t="shared" si="159"/>
        <v>#VALUE!</v>
      </c>
      <c r="S524" s="45" t="e">
        <f t="shared" si="152"/>
        <v>#VALUE!</v>
      </c>
      <c r="T524" s="44" t="str">
        <f t="shared" si="160"/>
        <v/>
      </c>
      <c r="U524" s="46"/>
      <c r="V524" s="47"/>
      <c r="W524" s="48" t="e">
        <f t="shared" si="161"/>
        <v>#VALUE!</v>
      </c>
      <c r="X524" s="49"/>
      <c r="Y524" s="44" t="e">
        <f>INDEX(VISITORS[INSECT ORDER], MATCH(X524,VISITORS[NAME USED],0))</f>
        <v>#N/A</v>
      </c>
      <c r="Z524" s="44" t="e">
        <f t="shared" si="162"/>
        <v>#N/A</v>
      </c>
      <c r="AA524" s="50" t="e">
        <f>IF(SUM(#REF!,#REF!,#REF!,#REF!,#REF!,#REF!)=S524,,"")</f>
        <v>#REF!</v>
      </c>
      <c r="AB524" s="51" t="str">
        <f t="shared" si="163"/>
        <v/>
      </c>
      <c r="AC524" s="51"/>
      <c r="AD524" s="51"/>
      <c r="AE524" s="51"/>
      <c r="AF524" s="51"/>
      <c r="AG524" s="51"/>
      <c r="AH524" s="51"/>
      <c r="AI524" s="52"/>
      <c r="AJ524" s="52"/>
      <c r="AK524" s="52"/>
      <c r="AL524" s="53"/>
      <c r="AM524" s="54"/>
      <c r="AN524" s="55" t="str">
        <f>IF(P524=1,0,"")</f>
        <v/>
      </c>
      <c r="AO524" s="56" t="str">
        <f>IF(AN524=1,AB524,"")</f>
        <v/>
      </c>
      <c r="AP524" s="55" t="str">
        <f>IF(P524=1,0,"")</f>
        <v/>
      </c>
      <c r="AQ524" s="56" t="str">
        <f>IF(AP524=1,AB524,"")</f>
        <v/>
      </c>
    </row>
    <row r="525" spans="1:43" s="3" customFormat="1" x14ac:dyDescent="0.25">
      <c r="A525" s="67">
        <f t="shared" si="153"/>
        <v>2022</v>
      </c>
      <c r="B525" s="67" t="str">
        <f t="shared" si="154"/>
        <v>May</v>
      </c>
      <c r="C525" s="68">
        <f t="shared" si="164"/>
        <v>22</v>
      </c>
      <c r="D525" s="69">
        <f t="shared" si="155"/>
        <v>17</v>
      </c>
      <c r="E525" s="70">
        <f t="shared" si="156"/>
        <v>37</v>
      </c>
      <c r="F525" s="74"/>
      <c r="G525" s="77"/>
      <c r="H525" s="63" t="e">
        <f t="shared" si="165"/>
        <v>#VALUE!</v>
      </c>
      <c r="I525" s="64">
        <f t="shared" si="166"/>
        <v>1</v>
      </c>
      <c r="J525" s="71" t="str">
        <f t="shared" si="166"/>
        <v xml:space="preserve">Tolpis </v>
      </c>
      <c r="K525" s="71" t="str">
        <f t="shared" si="166"/>
        <v>umbellata</v>
      </c>
      <c r="L525" s="72">
        <f t="shared" si="166"/>
        <v>1</v>
      </c>
      <c r="M525" s="72">
        <f t="shared" si="166"/>
        <v>0</v>
      </c>
      <c r="N525" s="66">
        <f t="shared" si="166"/>
        <v>0</v>
      </c>
      <c r="O525" s="41"/>
      <c r="P525" s="42" t="str">
        <f t="shared" si="157"/>
        <v/>
      </c>
      <c r="Q525" s="43" t="str">
        <f t="shared" si="158"/>
        <v/>
      </c>
      <c r="R525" s="44" t="e">
        <f t="shared" si="159"/>
        <v>#VALUE!</v>
      </c>
      <c r="S525" s="45" t="e">
        <f t="shared" si="152"/>
        <v>#VALUE!</v>
      </c>
      <c r="T525" s="44" t="str">
        <f t="shared" si="160"/>
        <v/>
      </c>
      <c r="U525" s="46"/>
      <c r="V525" s="47"/>
      <c r="W525" s="48" t="e">
        <f t="shared" si="161"/>
        <v>#VALUE!</v>
      </c>
      <c r="X525" s="49"/>
      <c r="Y525" s="44" t="e">
        <f>INDEX(VISITORS[INSECT ORDER], MATCH(X525,VISITORS[NAME USED],0))</f>
        <v>#N/A</v>
      </c>
      <c r="Z525" s="44" t="e">
        <f t="shared" si="162"/>
        <v>#N/A</v>
      </c>
      <c r="AA525" s="50" t="e">
        <f>IF(SUM(#REF!,#REF!,#REF!,#REF!,#REF!,#REF!)=S525,,"")</f>
        <v>#REF!</v>
      </c>
      <c r="AB525" s="51" t="str">
        <f t="shared" si="163"/>
        <v/>
      </c>
      <c r="AC525" s="51"/>
      <c r="AD525" s="51"/>
      <c r="AE525" s="51"/>
      <c r="AF525" s="51"/>
      <c r="AG525" s="51"/>
      <c r="AH525" s="51"/>
      <c r="AI525" s="52"/>
      <c r="AJ525" s="52"/>
      <c r="AK525" s="52"/>
      <c r="AL525" s="53"/>
      <c r="AM525" s="54"/>
      <c r="AN525" s="55" t="str">
        <f>IF(P525=1,0,"")</f>
        <v/>
      </c>
      <c r="AO525" s="56" t="str">
        <f>IF(AN525=1,AB525,"")</f>
        <v/>
      </c>
      <c r="AP525" s="55" t="str">
        <f>IF(P525=1,0,"")</f>
        <v/>
      </c>
      <c r="AQ525" s="56" t="str">
        <f>IF(AP525=1,AB525,"")</f>
        <v/>
      </c>
    </row>
    <row r="526" spans="1:43" s="3" customFormat="1" x14ac:dyDescent="0.25">
      <c r="A526" s="67">
        <f t="shared" si="153"/>
        <v>2022</v>
      </c>
      <c r="B526" s="67" t="str">
        <f t="shared" si="154"/>
        <v>May</v>
      </c>
      <c r="C526" s="68">
        <f t="shared" si="164"/>
        <v>22</v>
      </c>
      <c r="D526" s="69">
        <f t="shared" si="155"/>
        <v>17</v>
      </c>
      <c r="E526" s="70">
        <f t="shared" si="156"/>
        <v>38</v>
      </c>
      <c r="F526" s="74"/>
      <c r="G526" s="77"/>
      <c r="H526" s="63" t="e">
        <f t="shared" si="165"/>
        <v>#VALUE!</v>
      </c>
      <c r="I526" s="64">
        <f t="shared" si="166"/>
        <v>1</v>
      </c>
      <c r="J526" s="71" t="str">
        <f t="shared" si="166"/>
        <v xml:space="preserve">Tolpis </v>
      </c>
      <c r="K526" s="71" t="str">
        <f t="shared" si="166"/>
        <v>umbellata</v>
      </c>
      <c r="L526" s="72">
        <f t="shared" si="166"/>
        <v>1</v>
      </c>
      <c r="M526" s="72">
        <f t="shared" si="166"/>
        <v>0</v>
      </c>
      <c r="N526" s="66">
        <f t="shared" si="166"/>
        <v>0</v>
      </c>
      <c r="O526" s="41"/>
      <c r="P526" s="42" t="str">
        <f t="shared" si="157"/>
        <v/>
      </c>
      <c r="Q526" s="43" t="str">
        <f t="shared" si="158"/>
        <v/>
      </c>
      <c r="R526" s="44" t="e">
        <f t="shared" si="159"/>
        <v>#VALUE!</v>
      </c>
      <c r="S526" s="45" t="e">
        <f t="shared" si="152"/>
        <v>#VALUE!</v>
      </c>
      <c r="T526" s="44" t="str">
        <f t="shared" si="160"/>
        <v/>
      </c>
      <c r="U526" s="46"/>
      <c r="V526" s="47"/>
      <c r="W526" s="48" t="e">
        <f t="shared" si="161"/>
        <v>#VALUE!</v>
      </c>
      <c r="X526" s="49"/>
      <c r="Y526" s="44" t="e">
        <f>INDEX(VISITORS[INSECT ORDER], MATCH(X526,VISITORS[NAME USED],0))</f>
        <v>#N/A</v>
      </c>
      <c r="Z526" s="44" t="e">
        <f t="shared" si="162"/>
        <v>#N/A</v>
      </c>
      <c r="AA526" s="50" t="e">
        <f>IF(SUM(#REF!,#REF!,#REF!,#REF!,#REF!,#REF!)=S526,,"")</f>
        <v>#REF!</v>
      </c>
      <c r="AB526" s="51" t="str">
        <f t="shared" si="163"/>
        <v/>
      </c>
      <c r="AC526" s="51"/>
      <c r="AD526" s="51"/>
      <c r="AE526" s="51"/>
      <c r="AF526" s="51"/>
      <c r="AG526" s="51"/>
      <c r="AH526" s="51"/>
      <c r="AI526" s="52"/>
      <c r="AJ526" s="52"/>
      <c r="AK526" s="52"/>
      <c r="AL526" s="53"/>
      <c r="AM526" s="54"/>
      <c r="AN526" s="55" t="str">
        <f>IF(P526=1,0,"")</f>
        <v/>
      </c>
      <c r="AO526" s="56" t="str">
        <f>IF(AN526=1,AB526,"")</f>
        <v/>
      </c>
      <c r="AP526" s="55" t="str">
        <f>IF(P526=1,0,"")</f>
        <v/>
      </c>
      <c r="AQ526" s="56" t="str">
        <f>IF(AP526=1,AB526,"")</f>
        <v/>
      </c>
    </row>
    <row r="527" spans="1:43" s="3" customFormat="1" x14ac:dyDescent="0.25">
      <c r="A527" s="67">
        <f t="shared" si="153"/>
        <v>2022</v>
      </c>
      <c r="B527" s="67" t="str">
        <f t="shared" si="154"/>
        <v>May</v>
      </c>
      <c r="C527" s="68">
        <f t="shared" si="164"/>
        <v>22</v>
      </c>
      <c r="D527" s="69">
        <f t="shared" si="155"/>
        <v>17</v>
      </c>
      <c r="E527" s="70">
        <f t="shared" si="156"/>
        <v>39</v>
      </c>
      <c r="F527" s="74"/>
      <c r="G527" s="77"/>
      <c r="H527" s="63" t="e">
        <f t="shared" si="165"/>
        <v>#VALUE!</v>
      </c>
      <c r="I527" s="64">
        <f t="shared" si="166"/>
        <v>1</v>
      </c>
      <c r="J527" s="71" t="str">
        <f t="shared" si="166"/>
        <v xml:space="preserve">Tolpis </v>
      </c>
      <c r="K527" s="71" t="str">
        <f t="shared" si="166"/>
        <v>umbellata</v>
      </c>
      <c r="L527" s="72">
        <f t="shared" si="166"/>
        <v>1</v>
      </c>
      <c r="M527" s="72">
        <f t="shared" si="166"/>
        <v>0</v>
      </c>
      <c r="N527" s="66">
        <f t="shared" si="166"/>
        <v>0</v>
      </c>
      <c r="O527" s="41"/>
      <c r="P527" s="42" t="str">
        <f t="shared" si="157"/>
        <v/>
      </c>
      <c r="Q527" s="43" t="str">
        <f t="shared" si="158"/>
        <v/>
      </c>
      <c r="R527" s="44" t="e">
        <f t="shared" si="159"/>
        <v>#VALUE!</v>
      </c>
      <c r="S527" s="45" t="e">
        <f t="shared" si="152"/>
        <v>#VALUE!</v>
      </c>
      <c r="T527" s="44" t="str">
        <f t="shared" si="160"/>
        <v/>
      </c>
      <c r="U527" s="46"/>
      <c r="V527" s="47"/>
      <c r="W527" s="48" t="e">
        <f t="shared" si="161"/>
        <v>#VALUE!</v>
      </c>
      <c r="X527" s="49"/>
      <c r="Y527" s="44" t="e">
        <f>INDEX(VISITORS[INSECT ORDER], MATCH(X527,VISITORS[NAME USED],0))</f>
        <v>#N/A</v>
      </c>
      <c r="Z527" s="44" t="e">
        <f t="shared" si="162"/>
        <v>#N/A</v>
      </c>
      <c r="AA527" s="50" t="e">
        <f>IF(SUM(#REF!,#REF!,#REF!,#REF!,#REF!,#REF!)=S527,,"")</f>
        <v>#REF!</v>
      </c>
      <c r="AB527" s="51" t="str">
        <f t="shared" si="163"/>
        <v/>
      </c>
      <c r="AC527" s="51"/>
      <c r="AD527" s="51"/>
      <c r="AE527" s="51"/>
      <c r="AF527" s="51"/>
      <c r="AG527" s="51"/>
      <c r="AH527" s="51"/>
      <c r="AI527" s="52"/>
      <c r="AJ527" s="52"/>
      <c r="AK527" s="52"/>
      <c r="AL527" s="53"/>
      <c r="AM527" s="54"/>
      <c r="AN527" s="55" t="str">
        <f>IF(P527=1,0,"")</f>
        <v/>
      </c>
      <c r="AO527" s="56" t="str">
        <f>IF(AN527=1,AB527,"")</f>
        <v/>
      </c>
      <c r="AP527" s="55" t="str">
        <f>IF(P527=1,0,"")</f>
        <v/>
      </c>
      <c r="AQ527" s="56" t="str">
        <f>IF(AP527=1,AB527,"")</f>
        <v/>
      </c>
    </row>
    <row r="528" spans="1:43" s="3" customFormat="1" x14ac:dyDescent="0.25">
      <c r="A528" s="67">
        <f t="shared" si="153"/>
        <v>2022</v>
      </c>
      <c r="B528" s="67" t="str">
        <f t="shared" si="154"/>
        <v>May</v>
      </c>
      <c r="C528" s="68">
        <f t="shared" si="164"/>
        <v>22</v>
      </c>
      <c r="D528" s="69">
        <f t="shared" si="155"/>
        <v>17</v>
      </c>
      <c r="E528" s="70">
        <f t="shared" si="156"/>
        <v>40</v>
      </c>
      <c r="F528" s="74"/>
      <c r="G528" s="77"/>
      <c r="H528" s="63" t="e">
        <f t="shared" si="165"/>
        <v>#VALUE!</v>
      </c>
      <c r="I528" s="64">
        <f t="shared" si="166"/>
        <v>1</v>
      </c>
      <c r="J528" s="71" t="str">
        <f t="shared" si="166"/>
        <v xml:space="preserve">Tolpis </v>
      </c>
      <c r="K528" s="71" t="str">
        <f t="shared" si="166"/>
        <v>umbellata</v>
      </c>
      <c r="L528" s="72">
        <f t="shared" si="166"/>
        <v>1</v>
      </c>
      <c r="M528" s="72">
        <f t="shared" si="166"/>
        <v>0</v>
      </c>
      <c r="N528" s="66">
        <f t="shared" si="166"/>
        <v>0</v>
      </c>
      <c r="O528" s="41"/>
      <c r="P528" s="42" t="str">
        <f t="shared" si="157"/>
        <v/>
      </c>
      <c r="Q528" s="43" t="str">
        <f t="shared" si="158"/>
        <v/>
      </c>
      <c r="R528" s="44" t="e">
        <f t="shared" si="159"/>
        <v>#VALUE!</v>
      </c>
      <c r="S528" s="45" t="e">
        <f t="shared" si="152"/>
        <v>#VALUE!</v>
      </c>
      <c r="T528" s="44" t="str">
        <f t="shared" si="160"/>
        <v/>
      </c>
      <c r="U528" s="46"/>
      <c r="V528" s="47"/>
      <c r="W528" s="48" t="e">
        <f t="shared" si="161"/>
        <v>#VALUE!</v>
      </c>
      <c r="X528" s="49"/>
      <c r="Y528" s="44" t="e">
        <f>INDEX(VISITORS[INSECT ORDER], MATCH(X528,VISITORS[NAME USED],0))</f>
        <v>#N/A</v>
      </c>
      <c r="Z528" s="44" t="e">
        <f t="shared" si="162"/>
        <v>#N/A</v>
      </c>
      <c r="AA528" s="50" t="e">
        <f>IF(SUM(#REF!,#REF!,#REF!,#REF!,#REF!,#REF!)=S528,,"")</f>
        <v>#REF!</v>
      </c>
      <c r="AB528" s="51" t="str">
        <f t="shared" si="163"/>
        <v/>
      </c>
      <c r="AC528" s="51"/>
      <c r="AD528" s="51"/>
      <c r="AE528" s="51"/>
      <c r="AF528" s="51"/>
      <c r="AG528" s="51"/>
      <c r="AH528" s="51"/>
      <c r="AI528" s="52"/>
      <c r="AJ528" s="52"/>
      <c r="AK528" s="52"/>
      <c r="AL528" s="53"/>
      <c r="AM528" s="54"/>
      <c r="AN528" s="55" t="str">
        <f>IF(P528=1,0,"")</f>
        <v/>
      </c>
      <c r="AO528" s="56" t="str">
        <f>IF(AN528=1,AB528,"")</f>
        <v/>
      </c>
      <c r="AP528" s="55" t="str">
        <f>IF(P528=1,0,"")</f>
        <v/>
      </c>
      <c r="AQ528" s="56" t="str">
        <f>IF(AP528=1,AB528,"")</f>
        <v/>
      </c>
    </row>
    <row r="529" spans="1:43" s="3" customFormat="1" x14ac:dyDescent="0.25">
      <c r="A529" s="67">
        <f t="shared" si="153"/>
        <v>2022</v>
      </c>
      <c r="B529" s="67" t="str">
        <f t="shared" si="154"/>
        <v>May</v>
      </c>
      <c r="C529" s="68">
        <f t="shared" si="164"/>
        <v>22</v>
      </c>
      <c r="D529" s="69">
        <f t="shared" si="155"/>
        <v>17</v>
      </c>
      <c r="E529" s="70">
        <f t="shared" si="156"/>
        <v>41</v>
      </c>
      <c r="F529" s="74"/>
      <c r="G529" s="77"/>
      <c r="H529" s="63" t="e">
        <f t="shared" si="165"/>
        <v>#VALUE!</v>
      </c>
      <c r="I529" s="64">
        <f t="shared" si="166"/>
        <v>1</v>
      </c>
      <c r="J529" s="71" t="str">
        <f t="shared" si="166"/>
        <v xml:space="preserve">Tolpis </v>
      </c>
      <c r="K529" s="71" t="str">
        <f t="shared" si="166"/>
        <v>umbellata</v>
      </c>
      <c r="L529" s="72">
        <f t="shared" si="166"/>
        <v>1</v>
      </c>
      <c r="M529" s="72">
        <f t="shared" si="166"/>
        <v>0</v>
      </c>
      <c r="N529" s="66">
        <f t="shared" si="166"/>
        <v>0</v>
      </c>
      <c r="O529" s="41"/>
      <c r="P529" s="42" t="str">
        <f t="shared" si="157"/>
        <v/>
      </c>
      <c r="Q529" s="43" t="str">
        <f t="shared" si="158"/>
        <v/>
      </c>
      <c r="R529" s="44" t="e">
        <f t="shared" si="159"/>
        <v>#VALUE!</v>
      </c>
      <c r="S529" s="45" t="e">
        <f t="shared" si="152"/>
        <v>#VALUE!</v>
      </c>
      <c r="T529" s="44" t="str">
        <f t="shared" si="160"/>
        <v/>
      </c>
      <c r="U529" s="46"/>
      <c r="V529" s="47"/>
      <c r="W529" s="48" t="e">
        <f t="shared" si="161"/>
        <v>#VALUE!</v>
      </c>
      <c r="X529" s="49"/>
      <c r="Y529" s="44" t="e">
        <f>INDEX(VISITORS[INSECT ORDER], MATCH(X529,VISITORS[NAME USED],0))</f>
        <v>#N/A</v>
      </c>
      <c r="Z529" s="44" t="e">
        <f t="shared" si="162"/>
        <v>#N/A</v>
      </c>
      <c r="AA529" s="50" t="e">
        <f>IF(SUM(#REF!,#REF!,#REF!,#REF!,#REF!,#REF!)=S529,,"")</f>
        <v>#REF!</v>
      </c>
      <c r="AB529" s="51" t="str">
        <f t="shared" si="163"/>
        <v/>
      </c>
      <c r="AC529" s="51"/>
      <c r="AD529" s="51"/>
      <c r="AE529" s="51"/>
      <c r="AF529" s="51"/>
      <c r="AG529" s="51"/>
      <c r="AH529" s="51"/>
      <c r="AI529" s="52"/>
      <c r="AJ529" s="52"/>
      <c r="AK529" s="52"/>
      <c r="AL529" s="53"/>
      <c r="AM529" s="54"/>
      <c r="AN529" s="55" t="str">
        <f>IF(P529=1,0,"")</f>
        <v/>
      </c>
      <c r="AO529" s="56" t="str">
        <f>IF(AN529=1,AB529,"")</f>
        <v/>
      </c>
      <c r="AP529" s="55" t="str">
        <f>IF(P529=1,0,"")</f>
        <v/>
      </c>
      <c r="AQ529" s="56" t="str">
        <f>IF(AP529=1,AB529,"")</f>
        <v/>
      </c>
    </row>
    <row r="530" spans="1:43" s="3" customFormat="1" x14ac:dyDescent="0.25">
      <c r="A530" s="67">
        <f t="shared" si="153"/>
        <v>2022</v>
      </c>
      <c r="B530" s="67" t="str">
        <f t="shared" si="154"/>
        <v>May</v>
      </c>
      <c r="C530" s="68">
        <f t="shared" si="164"/>
        <v>22</v>
      </c>
      <c r="D530" s="69">
        <f t="shared" si="155"/>
        <v>17</v>
      </c>
      <c r="E530" s="70">
        <f t="shared" si="156"/>
        <v>42</v>
      </c>
      <c r="F530" s="74"/>
      <c r="G530" s="77"/>
      <c r="H530" s="63" t="e">
        <f t="shared" si="165"/>
        <v>#VALUE!</v>
      </c>
      <c r="I530" s="64">
        <f t="shared" si="166"/>
        <v>1</v>
      </c>
      <c r="J530" s="71" t="str">
        <f t="shared" si="166"/>
        <v xml:space="preserve">Tolpis </v>
      </c>
      <c r="K530" s="71" t="str">
        <f t="shared" si="166"/>
        <v>umbellata</v>
      </c>
      <c r="L530" s="72">
        <f t="shared" si="166"/>
        <v>1</v>
      </c>
      <c r="M530" s="72">
        <f t="shared" si="166"/>
        <v>0</v>
      </c>
      <c r="N530" s="66">
        <f t="shared" si="166"/>
        <v>0</v>
      </c>
      <c r="O530" s="41"/>
      <c r="P530" s="42" t="str">
        <f t="shared" si="157"/>
        <v/>
      </c>
      <c r="Q530" s="43" t="str">
        <f t="shared" si="158"/>
        <v/>
      </c>
      <c r="R530" s="44" t="e">
        <f t="shared" si="159"/>
        <v>#VALUE!</v>
      </c>
      <c r="S530" s="45" t="e">
        <f t="shared" si="152"/>
        <v>#VALUE!</v>
      </c>
      <c r="T530" s="44" t="str">
        <f t="shared" si="160"/>
        <v/>
      </c>
      <c r="U530" s="46"/>
      <c r="V530" s="47"/>
      <c r="W530" s="48" t="e">
        <f t="shared" si="161"/>
        <v>#VALUE!</v>
      </c>
      <c r="X530" s="49"/>
      <c r="Y530" s="44" t="e">
        <f>INDEX(VISITORS[INSECT ORDER], MATCH(X530,VISITORS[NAME USED],0))</f>
        <v>#N/A</v>
      </c>
      <c r="Z530" s="44" t="e">
        <f t="shared" si="162"/>
        <v>#N/A</v>
      </c>
      <c r="AA530" s="50" t="e">
        <f>IF(SUM(#REF!,#REF!,#REF!,#REF!,#REF!,#REF!)=S530,,"")</f>
        <v>#REF!</v>
      </c>
      <c r="AB530" s="51" t="str">
        <f t="shared" si="163"/>
        <v/>
      </c>
      <c r="AC530" s="51"/>
      <c r="AD530" s="51"/>
      <c r="AE530" s="51"/>
      <c r="AF530" s="51"/>
      <c r="AG530" s="51"/>
      <c r="AH530" s="51"/>
      <c r="AI530" s="52"/>
      <c r="AJ530" s="52"/>
      <c r="AK530" s="52"/>
      <c r="AL530" s="53"/>
      <c r="AM530" s="54"/>
      <c r="AN530" s="55" t="str">
        <f>IF(P530=1,0,"")</f>
        <v/>
      </c>
      <c r="AO530" s="56" t="str">
        <f>IF(AN530=1,AB530,"")</f>
        <v/>
      </c>
      <c r="AP530" s="55" t="str">
        <f>IF(P530=1,0,"")</f>
        <v/>
      </c>
      <c r="AQ530" s="56" t="str">
        <f>IF(AP530=1,AB530,"")</f>
        <v/>
      </c>
    </row>
    <row r="531" spans="1:43" s="3" customFormat="1" x14ac:dyDescent="0.25">
      <c r="A531" s="67">
        <f t="shared" si="153"/>
        <v>2022</v>
      </c>
      <c r="B531" s="67" t="str">
        <f t="shared" si="154"/>
        <v>May</v>
      </c>
      <c r="C531" s="68">
        <f t="shared" si="164"/>
        <v>22</v>
      </c>
      <c r="D531" s="69">
        <f t="shared" si="155"/>
        <v>17</v>
      </c>
      <c r="E531" s="70">
        <f t="shared" si="156"/>
        <v>43</v>
      </c>
      <c r="F531" s="74"/>
      <c r="G531" s="77"/>
      <c r="H531" s="63" t="e">
        <f t="shared" si="165"/>
        <v>#VALUE!</v>
      </c>
      <c r="I531" s="64">
        <f t="shared" si="166"/>
        <v>1</v>
      </c>
      <c r="J531" s="71" t="str">
        <f t="shared" si="166"/>
        <v xml:space="preserve">Tolpis </v>
      </c>
      <c r="K531" s="71" t="str">
        <f t="shared" si="166"/>
        <v>umbellata</v>
      </c>
      <c r="L531" s="72">
        <f t="shared" si="166"/>
        <v>1</v>
      </c>
      <c r="M531" s="72">
        <f t="shared" si="166"/>
        <v>0</v>
      </c>
      <c r="N531" s="66">
        <f t="shared" si="166"/>
        <v>0</v>
      </c>
      <c r="O531" s="41"/>
      <c r="P531" s="42" t="str">
        <f t="shared" si="157"/>
        <v/>
      </c>
      <c r="Q531" s="43" t="str">
        <f t="shared" si="158"/>
        <v/>
      </c>
      <c r="R531" s="44" t="e">
        <f t="shared" si="159"/>
        <v>#VALUE!</v>
      </c>
      <c r="S531" s="45" t="e">
        <f t="shared" si="152"/>
        <v>#VALUE!</v>
      </c>
      <c r="T531" s="44" t="str">
        <f t="shared" si="160"/>
        <v/>
      </c>
      <c r="U531" s="46"/>
      <c r="V531" s="47"/>
      <c r="W531" s="48" t="e">
        <f t="shared" si="161"/>
        <v>#VALUE!</v>
      </c>
      <c r="X531" s="49"/>
      <c r="Y531" s="44" t="e">
        <f>INDEX(VISITORS[INSECT ORDER], MATCH(X531,VISITORS[NAME USED],0))</f>
        <v>#N/A</v>
      </c>
      <c r="Z531" s="44" t="e">
        <f t="shared" si="162"/>
        <v>#N/A</v>
      </c>
      <c r="AA531" s="50" t="e">
        <f>IF(SUM(#REF!,#REF!,#REF!,#REF!,#REF!,#REF!)=S531,,"")</f>
        <v>#REF!</v>
      </c>
      <c r="AB531" s="51" t="str">
        <f t="shared" si="163"/>
        <v/>
      </c>
      <c r="AC531" s="51"/>
      <c r="AD531" s="51"/>
      <c r="AE531" s="51"/>
      <c r="AF531" s="51"/>
      <c r="AG531" s="51"/>
      <c r="AH531" s="51"/>
      <c r="AI531" s="52"/>
      <c r="AJ531" s="52"/>
      <c r="AK531" s="52"/>
      <c r="AL531" s="53"/>
      <c r="AM531" s="54"/>
      <c r="AN531" s="55" t="str">
        <f>IF(P531=1,0,"")</f>
        <v/>
      </c>
      <c r="AO531" s="56" t="str">
        <f>IF(AN531=1,AB531,"")</f>
        <v/>
      </c>
      <c r="AP531" s="55" t="str">
        <f>IF(P531=1,0,"")</f>
        <v/>
      </c>
      <c r="AQ531" s="56" t="str">
        <f>IF(AP531=1,AB531,"")</f>
        <v/>
      </c>
    </row>
    <row r="532" spans="1:43" s="3" customFormat="1" x14ac:dyDescent="0.25">
      <c r="A532" s="67">
        <f t="shared" si="153"/>
        <v>2022</v>
      </c>
      <c r="B532" s="67" t="str">
        <f t="shared" si="154"/>
        <v>May</v>
      </c>
      <c r="C532" s="68">
        <f t="shared" si="164"/>
        <v>22</v>
      </c>
      <c r="D532" s="69">
        <f t="shared" si="155"/>
        <v>17</v>
      </c>
      <c r="E532" s="70">
        <f t="shared" si="156"/>
        <v>44</v>
      </c>
      <c r="F532" s="74"/>
      <c r="G532" s="77"/>
      <c r="H532" s="63" t="e">
        <f t="shared" si="165"/>
        <v>#VALUE!</v>
      </c>
      <c r="I532" s="64">
        <f t="shared" si="166"/>
        <v>1</v>
      </c>
      <c r="J532" s="71" t="str">
        <f t="shared" si="166"/>
        <v xml:space="preserve">Tolpis </v>
      </c>
      <c r="K532" s="71" t="str">
        <f t="shared" si="166"/>
        <v>umbellata</v>
      </c>
      <c r="L532" s="72">
        <f t="shared" si="166"/>
        <v>1</v>
      </c>
      <c r="M532" s="72">
        <f t="shared" si="166"/>
        <v>0</v>
      </c>
      <c r="N532" s="66">
        <f t="shared" si="166"/>
        <v>0</v>
      </c>
      <c r="O532" s="41"/>
      <c r="P532" s="42" t="str">
        <f t="shared" si="157"/>
        <v/>
      </c>
      <c r="Q532" s="43" t="str">
        <f t="shared" si="158"/>
        <v/>
      </c>
      <c r="R532" s="44" t="e">
        <f t="shared" si="159"/>
        <v>#VALUE!</v>
      </c>
      <c r="S532" s="45" t="e">
        <f t="shared" si="152"/>
        <v>#VALUE!</v>
      </c>
      <c r="T532" s="44" t="str">
        <f t="shared" si="160"/>
        <v/>
      </c>
      <c r="U532" s="46"/>
      <c r="V532" s="47"/>
      <c r="W532" s="48" t="e">
        <f t="shared" si="161"/>
        <v>#VALUE!</v>
      </c>
      <c r="X532" s="49"/>
      <c r="Y532" s="44" t="e">
        <f>INDEX(VISITORS[INSECT ORDER], MATCH(X532,VISITORS[NAME USED],0))</f>
        <v>#N/A</v>
      </c>
      <c r="Z532" s="44" t="e">
        <f t="shared" si="162"/>
        <v>#N/A</v>
      </c>
      <c r="AA532" s="50" t="e">
        <f>IF(SUM(#REF!,#REF!,#REF!,#REF!,#REF!,#REF!)=S532,,"")</f>
        <v>#REF!</v>
      </c>
      <c r="AB532" s="51" t="str">
        <f t="shared" si="163"/>
        <v/>
      </c>
      <c r="AC532" s="51"/>
      <c r="AD532" s="51"/>
      <c r="AE532" s="51"/>
      <c r="AF532" s="51"/>
      <c r="AG532" s="51"/>
      <c r="AH532" s="51"/>
      <c r="AI532" s="52"/>
      <c r="AJ532" s="52"/>
      <c r="AK532" s="52"/>
      <c r="AL532" s="53"/>
      <c r="AM532" s="54"/>
      <c r="AN532" s="55" t="str">
        <f>IF(P532=1,0,"")</f>
        <v/>
      </c>
      <c r="AO532" s="56" t="str">
        <f>IF(AN532=1,AB532,"")</f>
        <v/>
      </c>
      <c r="AP532" s="55" t="str">
        <f>IF(P532=1,0,"")</f>
        <v/>
      </c>
      <c r="AQ532" s="56" t="str">
        <f>IF(AP532=1,AB532,"")</f>
        <v/>
      </c>
    </row>
    <row r="533" spans="1:43" s="3" customFormat="1" x14ac:dyDescent="0.25">
      <c r="A533" s="67">
        <f t="shared" si="153"/>
        <v>2022</v>
      </c>
      <c r="B533" s="67" t="str">
        <f t="shared" si="154"/>
        <v>May</v>
      </c>
      <c r="C533" s="68">
        <f t="shared" si="164"/>
        <v>22</v>
      </c>
      <c r="D533" s="69">
        <f t="shared" si="155"/>
        <v>17</v>
      </c>
      <c r="E533" s="70">
        <f t="shared" si="156"/>
        <v>45</v>
      </c>
      <c r="F533" s="74"/>
      <c r="G533" s="77"/>
      <c r="H533" s="63" t="e">
        <f t="shared" si="165"/>
        <v>#VALUE!</v>
      </c>
      <c r="I533" s="64">
        <f t="shared" ref="I533:N548" si="167">I532</f>
        <v>1</v>
      </c>
      <c r="J533" s="71" t="str">
        <f t="shared" si="167"/>
        <v xml:space="preserve">Tolpis </v>
      </c>
      <c r="K533" s="71" t="str">
        <f t="shared" si="167"/>
        <v>umbellata</v>
      </c>
      <c r="L533" s="72">
        <f t="shared" si="167"/>
        <v>1</v>
      </c>
      <c r="M533" s="72">
        <f t="shared" si="167"/>
        <v>0</v>
      </c>
      <c r="N533" s="66">
        <f t="shared" si="167"/>
        <v>0</v>
      </c>
      <c r="O533" s="41"/>
      <c r="P533" s="42" t="str">
        <f t="shared" si="157"/>
        <v/>
      </c>
      <c r="Q533" s="43" t="str">
        <f t="shared" si="158"/>
        <v/>
      </c>
      <c r="R533" s="44" t="e">
        <f t="shared" si="159"/>
        <v>#VALUE!</v>
      </c>
      <c r="S533" s="45" t="e">
        <f t="shared" si="152"/>
        <v>#VALUE!</v>
      </c>
      <c r="T533" s="44" t="str">
        <f t="shared" si="160"/>
        <v/>
      </c>
      <c r="U533" s="46"/>
      <c r="V533" s="47"/>
      <c r="W533" s="48" t="e">
        <f t="shared" si="161"/>
        <v>#VALUE!</v>
      </c>
      <c r="X533" s="49"/>
      <c r="Y533" s="44" t="e">
        <f>INDEX(VISITORS[INSECT ORDER], MATCH(X533,VISITORS[NAME USED],0))</f>
        <v>#N/A</v>
      </c>
      <c r="Z533" s="44" t="e">
        <f t="shared" si="162"/>
        <v>#N/A</v>
      </c>
      <c r="AA533" s="50" t="e">
        <f>IF(SUM(#REF!,#REF!,#REF!,#REF!,#REF!,#REF!)=S533,,"")</f>
        <v>#REF!</v>
      </c>
      <c r="AB533" s="51" t="str">
        <f t="shared" si="163"/>
        <v/>
      </c>
      <c r="AC533" s="51"/>
      <c r="AD533" s="51"/>
      <c r="AE533" s="51"/>
      <c r="AF533" s="51"/>
      <c r="AG533" s="51"/>
      <c r="AH533" s="51"/>
      <c r="AI533" s="52"/>
      <c r="AJ533" s="52"/>
      <c r="AK533" s="52"/>
      <c r="AL533" s="53"/>
      <c r="AM533" s="54"/>
      <c r="AN533" s="55" t="str">
        <f>IF(P533=1,0,"")</f>
        <v/>
      </c>
      <c r="AO533" s="56" t="str">
        <f>IF(AN533=1,AB533,"")</f>
        <v/>
      </c>
      <c r="AP533" s="55" t="str">
        <f>IF(P533=1,0,"")</f>
        <v/>
      </c>
      <c r="AQ533" s="56" t="str">
        <f>IF(AP533=1,AB533,"")</f>
        <v/>
      </c>
    </row>
    <row r="534" spans="1:43" s="3" customFormat="1" x14ac:dyDescent="0.25">
      <c r="A534" s="67">
        <f t="shared" si="153"/>
        <v>2022</v>
      </c>
      <c r="B534" s="67" t="str">
        <f t="shared" si="154"/>
        <v>May</v>
      </c>
      <c r="C534" s="68">
        <f t="shared" si="164"/>
        <v>22</v>
      </c>
      <c r="D534" s="69">
        <f t="shared" si="155"/>
        <v>17</v>
      </c>
      <c r="E534" s="70">
        <f t="shared" si="156"/>
        <v>46</v>
      </c>
      <c r="F534" s="74"/>
      <c r="G534" s="77"/>
      <c r="H534" s="63" t="e">
        <f t="shared" si="165"/>
        <v>#VALUE!</v>
      </c>
      <c r="I534" s="64">
        <f t="shared" si="167"/>
        <v>1</v>
      </c>
      <c r="J534" s="71" t="str">
        <f t="shared" si="167"/>
        <v xml:space="preserve">Tolpis </v>
      </c>
      <c r="K534" s="71" t="str">
        <f t="shared" si="167"/>
        <v>umbellata</v>
      </c>
      <c r="L534" s="72">
        <f t="shared" si="167"/>
        <v>1</v>
      </c>
      <c r="M534" s="72">
        <f t="shared" si="167"/>
        <v>0</v>
      </c>
      <c r="N534" s="66">
        <f t="shared" si="167"/>
        <v>0</v>
      </c>
      <c r="O534" s="41"/>
      <c r="P534" s="42" t="str">
        <f t="shared" si="157"/>
        <v/>
      </c>
      <c r="Q534" s="43" t="str">
        <f t="shared" si="158"/>
        <v/>
      </c>
      <c r="R534" s="44" t="e">
        <f t="shared" si="159"/>
        <v>#VALUE!</v>
      </c>
      <c r="S534" s="45" t="e">
        <f t="shared" si="152"/>
        <v>#VALUE!</v>
      </c>
      <c r="T534" s="44" t="str">
        <f t="shared" si="160"/>
        <v/>
      </c>
      <c r="U534" s="46"/>
      <c r="V534" s="47"/>
      <c r="W534" s="48" t="e">
        <f t="shared" si="161"/>
        <v>#VALUE!</v>
      </c>
      <c r="X534" s="49"/>
      <c r="Y534" s="44" t="e">
        <f>INDEX(VISITORS[INSECT ORDER], MATCH(X534,VISITORS[NAME USED],0))</f>
        <v>#N/A</v>
      </c>
      <c r="Z534" s="44" t="e">
        <f t="shared" si="162"/>
        <v>#N/A</v>
      </c>
      <c r="AA534" s="50" t="e">
        <f>IF(SUM(#REF!,#REF!,#REF!,#REF!,#REF!,#REF!)=S534,,"")</f>
        <v>#REF!</v>
      </c>
      <c r="AB534" s="51" t="str">
        <f t="shared" si="163"/>
        <v/>
      </c>
      <c r="AC534" s="51"/>
      <c r="AD534" s="51"/>
      <c r="AE534" s="51"/>
      <c r="AF534" s="51"/>
      <c r="AG534" s="51"/>
      <c r="AH534" s="51"/>
      <c r="AI534" s="52"/>
      <c r="AJ534" s="52"/>
      <c r="AK534" s="52"/>
      <c r="AL534" s="53"/>
      <c r="AM534" s="54"/>
      <c r="AN534" s="55" t="str">
        <f>IF(P534=1,0,"")</f>
        <v/>
      </c>
      <c r="AO534" s="56" t="str">
        <f>IF(AN534=1,AB534,"")</f>
        <v/>
      </c>
      <c r="AP534" s="55" t="str">
        <f>IF(P534=1,0,"")</f>
        <v/>
      </c>
      <c r="AQ534" s="56" t="str">
        <f>IF(AP534=1,AB534,"")</f>
        <v/>
      </c>
    </row>
    <row r="535" spans="1:43" s="3" customFormat="1" x14ac:dyDescent="0.25">
      <c r="A535" s="67">
        <f t="shared" si="153"/>
        <v>2022</v>
      </c>
      <c r="B535" s="67" t="str">
        <f t="shared" si="154"/>
        <v>May</v>
      </c>
      <c r="C535" s="68">
        <f t="shared" si="164"/>
        <v>22</v>
      </c>
      <c r="D535" s="69">
        <f t="shared" si="155"/>
        <v>17</v>
      </c>
      <c r="E535" s="70">
        <f t="shared" si="156"/>
        <v>47</v>
      </c>
      <c r="F535" s="74"/>
      <c r="G535" s="77"/>
      <c r="H535" s="63" t="e">
        <f t="shared" si="165"/>
        <v>#VALUE!</v>
      </c>
      <c r="I535" s="64">
        <f t="shared" si="167"/>
        <v>1</v>
      </c>
      <c r="J535" s="71" t="str">
        <f t="shared" si="167"/>
        <v xml:space="preserve">Tolpis </v>
      </c>
      <c r="K535" s="71" t="str">
        <f t="shared" si="167"/>
        <v>umbellata</v>
      </c>
      <c r="L535" s="72">
        <f t="shared" si="167"/>
        <v>1</v>
      </c>
      <c r="M535" s="72">
        <f t="shared" si="167"/>
        <v>0</v>
      </c>
      <c r="N535" s="66">
        <f t="shared" si="167"/>
        <v>0</v>
      </c>
      <c r="O535" s="41"/>
      <c r="P535" s="42" t="str">
        <f t="shared" si="157"/>
        <v/>
      </c>
      <c r="Q535" s="43" t="str">
        <f t="shared" si="158"/>
        <v/>
      </c>
      <c r="R535" s="44" t="e">
        <f t="shared" si="159"/>
        <v>#VALUE!</v>
      </c>
      <c r="S535" s="45" t="e">
        <f t="shared" si="152"/>
        <v>#VALUE!</v>
      </c>
      <c r="T535" s="44" t="str">
        <f t="shared" si="160"/>
        <v/>
      </c>
      <c r="U535" s="46"/>
      <c r="V535" s="47"/>
      <c r="W535" s="48" t="e">
        <f t="shared" si="161"/>
        <v>#VALUE!</v>
      </c>
      <c r="X535" s="49"/>
      <c r="Y535" s="44" t="e">
        <f>INDEX(VISITORS[INSECT ORDER], MATCH(X535,VISITORS[NAME USED],0))</f>
        <v>#N/A</v>
      </c>
      <c r="Z535" s="44" t="e">
        <f t="shared" si="162"/>
        <v>#N/A</v>
      </c>
      <c r="AA535" s="50" t="e">
        <f>IF(SUM(#REF!,#REF!,#REF!,#REF!,#REF!,#REF!)=S535,,"")</f>
        <v>#REF!</v>
      </c>
      <c r="AB535" s="51" t="str">
        <f t="shared" si="163"/>
        <v/>
      </c>
      <c r="AC535" s="51"/>
      <c r="AD535" s="51"/>
      <c r="AE535" s="51"/>
      <c r="AF535" s="51"/>
      <c r="AG535" s="51"/>
      <c r="AH535" s="51"/>
      <c r="AI535" s="52"/>
      <c r="AJ535" s="52"/>
      <c r="AK535" s="52"/>
      <c r="AL535" s="53"/>
      <c r="AM535" s="54"/>
      <c r="AN535" s="55" t="str">
        <f>IF(P535=1,0,"")</f>
        <v/>
      </c>
      <c r="AO535" s="56" t="str">
        <f>IF(AN535=1,AB535,"")</f>
        <v/>
      </c>
      <c r="AP535" s="55" t="str">
        <f>IF(P535=1,0,"")</f>
        <v/>
      </c>
      <c r="AQ535" s="56" t="str">
        <f>IF(AP535=1,AB535,"")</f>
        <v/>
      </c>
    </row>
    <row r="536" spans="1:43" s="3" customFormat="1" x14ac:dyDescent="0.25">
      <c r="A536" s="67">
        <f t="shared" si="153"/>
        <v>2022</v>
      </c>
      <c r="B536" s="67" t="str">
        <f t="shared" si="154"/>
        <v>May</v>
      </c>
      <c r="C536" s="68">
        <f t="shared" si="164"/>
        <v>22</v>
      </c>
      <c r="D536" s="69">
        <f t="shared" si="155"/>
        <v>17</v>
      </c>
      <c r="E536" s="70">
        <f t="shared" si="156"/>
        <v>48</v>
      </c>
      <c r="F536" s="74"/>
      <c r="G536" s="77"/>
      <c r="H536" s="63" t="e">
        <f t="shared" si="165"/>
        <v>#VALUE!</v>
      </c>
      <c r="I536" s="64">
        <f t="shared" si="167"/>
        <v>1</v>
      </c>
      <c r="J536" s="71" t="str">
        <f t="shared" si="167"/>
        <v xml:space="preserve">Tolpis </v>
      </c>
      <c r="K536" s="71" t="str">
        <f t="shared" si="167"/>
        <v>umbellata</v>
      </c>
      <c r="L536" s="72">
        <f t="shared" si="167"/>
        <v>1</v>
      </c>
      <c r="M536" s="72">
        <f t="shared" si="167"/>
        <v>0</v>
      </c>
      <c r="N536" s="66">
        <f t="shared" si="167"/>
        <v>0</v>
      </c>
      <c r="O536" s="41"/>
      <c r="P536" s="42" t="str">
        <f t="shared" si="157"/>
        <v/>
      </c>
      <c r="Q536" s="43" t="str">
        <f t="shared" si="158"/>
        <v/>
      </c>
      <c r="R536" s="44" t="e">
        <f t="shared" si="159"/>
        <v>#VALUE!</v>
      </c>
      <c r="S536" s="45" t="e">
        <f t="shared" si="152"/>
        <v>#VALUE!</v>
      </c>
      <c r="T536" s="44" t="str">
        <f t="shared" si="160"/>
        <v/>
      </c>
      <c r="U536" s="46"/>
      <c r="V536" s="47"/>
      <c r="W536" s="48" t="e">
        <f t="shared" si="161"/>
        <v>#VALUE!</v>
      </c>
      <c r="X536" s="49"/>
      <c r="Y536" s="44" t="e">
        <f>INDEX(VISITORS[INSECT ORDER], MATCH(X536,VISITORS[NAME USED],0))</f>
        <v>#N/A</v>
      </c>
      <c r="Z536" s="44" t="e">
        <f t="shared" si="162"/>
        <v>#N/A</v>
      </c>
      <c r="AA536" s="50" t="e">
        <f>IF(SUM(#REF!,#REF!,#REF!,#REF!,#REF!,#REF!)=S536,,"")</f>
        <v>#REF!</v>
      </c>
      <c r="AB536" s="51" t="str">
        <f t="shared" si="163"/>
        <v/>
      </c>
      <c r="AC536" s="51"/>
      <c r="AD536" s="51"/>
      <c r="AE536" s="51"/>
      <c r="AF536" s="51"/>
      <c r="AG536" s="51"/>
      <c r="AH536" s="51"/>
      <c r="AI536" s="52"/>
      <c r="AJ536" s="52"/>
      <c r="AK536" s="52"/>
      <c r="AL536" s="53"/>
      <c r="AM536" s="54"/>
      <c r="AN536" s="55" t="str">
        <f>IF(P536=1,0,"")</f>
        <v/>
      </c>
      <c r="AO536" s="56" t="str">
        <f>IF(AN536=1,AB536,"")</f>
        <v/>
      </c>
      <c r="AP536" s="55" t="str">
        <f>IF(P536=1,0,"")</f>
        <v/>
      </c>
      <c r="AQ536" s="56" t="str">
        <f>IF(AP536=1,AB536,"")</f>
        <v/>
      </c>
    </row>
    <row r="537" spans="1:43" s="3" customFormat="1" x14ac:dyDescent="0.25">
      <c r="A537" s="67">
        <f t="shared" si="153"/>
        <v>2022</v>
      </c>
      <c r="B537" s="67" t="str">
        <f t="shared" si="154"/>
        <v>May</v>
      </c>
      <c r="C537" s="68">
        <f t="shared" si="164"/>
        <v>22</v>
      </c>
      <c r="D537" s="69">
        <f t="shared" si="155"/>
        <v>17</v>
      </c>
      <c r="E537" s="70">
        <f t="shared" si="156"/>
        <v>49</v>
      </c>
      <c r="F537" s="74"/>
      <c r="G537" s="77"/>
      <c r="H537" s="63" t="e">
        <f t="shared" si="165"/>
        <v>#VALUE!</v>
      </c>
      <c r="I537" s="64">
        <f t="shared" si="167"/>
        <v>1</v>
      </c>
      <c r="J537" s="71" t="str">
        <f t="shared" si="167"/>
        <v xml:space="preserve">Tolpis </v>
      </c>
      <c r="K537" s="71" t="str">
        <f t="shared" si="167"/>
        <v>umbellata</v>
      </c>
      <c r="L537" s="72">
        <f t="shared" si="167"/>
        <v>1</v>
      </c>
      <c r="M537" s="72">
        <f t="shared" si="167"/>
        <v>0</v>
      </c>
      <c r="N537" s="66">
        <f t="shared" si="167"/>
        <v>0</v>
      </c>
      <c r="O537" s="41"/>
      <c r="P537" s="42" t="str">
        <f t="shared" si="157"/>
        <v/>
      </c>
      <c r="Q537" s="43" t="str">
        <f t="shared" si="158"/>
        <v/>
      </c>
      <c r="R537" s="44" t="e">
        <f t="shared" si="159"/>
        <v>#VALUE!</v>
      </c>
      <c r="S537" s="45" t="e">
        <f t="shared" si="152"/>
        <v>#VALUE!</v>
      </c>
      <c r="T537" s="44" t="str">
        <f t="shared" si="160"/>
        <v/>
      </c>
      <c r="U537" s="46"/>
      <c r="V537" s="47"/>
      <c r="W537" s="48" t="e">
        <f t="shared" si="161"/>
        <v>#VALUE!</v>
      </c>
      <c r="X537" s="49"/>
      <c r="Y537" s="44" t="e">
        <f>INDEX(VISITORS[INSECT ORDER], MATCH(X537,VISITORS[NAME USED],0))</f>
        <v>#N/A</v>
      </c>
      <c r="Z537" s="44" t="e">
        <f t="shared" si="162"/>
        <v>#N/A</v>
      </c>
      <c r="AA537" s="50" t="e">
        <f>IF(SUM(#REF!,#REF!,#REF!,#REF!,#REF!,#REF!)=S537,,"")</f>
        <v>#REF!</v>
      </c>
      <c r="AB537" s="51" t="str">
        <f t="shared" si="163"/>
        <v/>
      </c>
      <c r="AC537" s="51"/>
      <c r="AD537" s="51"/>
      <c r="AE537" s="51"/>
      <c r="AF537" s="51"/>
      <c r="AG537" s="51"/>
      <c r="AH537" s="51"/>
      <c r="AI537" s="52"/>
      <c r="AJ537" s="52"/>
      <c r="AK537" s="52"/>
      <c r="AL537" s="53"/>
      <c r="AM537" s="54"/>
      <c r="AN537" s="55" t="str">
        <f>IF(P537=1,0,"")</f>
        <v/>
      </c>
      <c r="AO537" s="56" t="str">
        <f>IF(AN537=1,AB537,"")</f>
        <v/>
      </c>
      <c r="AP537" s="55" t="str">
        <f>IF(P537=1,0,"")</f>
        <v/>
      </c>
      <c r="AQ537" s="56" t="str">
        <f>IF(AP537=1,AB537,"")</f>
        <v/>
      </c>
    </row>
    <row r="538" spans="1:43" s="3" customFormat="1" x14ac:dyDescent="0.25">
      <c r="A538" s="67">
        <f t="shared" si="153"/>
        <v>2022</v>
      </c>
      <c r="B538" s="67" t="str">
        <f t="shared" si="154"/>
        <v>May</v>
      </c>
      <c r="C538" s="68">
        <f t="shared" si="164"/>
        <v>22</v>
      </c>
      <c r="D538" s="69">
        <f t="shared" si="155"/>
        <v>17</v>
      </c>
      <c r="E538" s="70">
        <f t="shared" si="156"/>
        <v>50</v>
      </c>
      <c r="F538" s="74"/>
      <c r="G538" s="77"/>
      <c r="H538" s="63" t="e">
        <f t="shared" si="165"/>
        <v>#VALUE!</v>
      </c>
      <c r="I538" s="64">
        <f t="shared" si="167"/>
        <v>1</v>
      </c>
      <c r="J538" s="71" t="str">
        <f t="shared" si="167"/>
        <v xml:space="preserve">Tolpis </v>
      </c>
      <c r="K538" s="71" t="str">
        <f t="shared" si="167"/>
        <v>umbellata</v>
      </c>
      <c r="L538" s="72">
        <f t="shared" si="167"/>
        <v>1</v>
      </c>
      <c r="M538" s="72">
        <f t="shared" si="167"/>
        <v>0</v>
      </c>
      <c r="N538" s="66">
        <f t="shared" si="167"/>
        <v>0</v>
      </c>
      <c r="O538" s="41"/>
      <c r="P538" s="42" t="str">
        <f t="shared" si="157"/>
        <v/>
      </c>
      <c r="Q538" s="43" t="str">
        <f t="shared" si="158"/>
        <v/>
      </c>
      <c r="R538" s="44" t="e">
        <f t="shared" si="159"/>
        <v>#VALUE!</v>
      </c>
      <c r="S538" s="45" t="e">
        <f t="shared" si="152"/>
        <v>#VALUE!</v>
      </c>
      <c r="T538" s="44" t="str">
        <f t="shared" si="160"/>
        <v/>
      </c>
      <c r="U538" s="46"/>
      <c r="V538" s="47"/>
      <c r="W538" s="48" t="e">
        <f t="shared" si="161"/>
        <v>#VALUE!</v>
      </c>
      <c r="X538" s="49"/>
      <c r="Y538" s="44" t="e">
        <f>INDEX(VISITORS[INSECT ORDER], MATCH(X538,VISITORS[NAME USED],0))</f>
        <v>#N/A</v>
      </c>
      <c r="Z538" s="44" t="e">
        <f t="shared" si="162"/>
        <v>#N/A</v>
      </c>
      <c r="AA538" s="50" t="e">
        <f>IF(SUM(#REF!,#REF!,#REF!,#REF!,#REF!,#REF!)=S538,,"")</f>
        <v>#REF!</v>
      </c>
      <c r="AB538" s="51" t="str">
        <f t="shared" si="163"/>
        <v/>
      </c>
      <c r="AC538" s="51"/>
      <c r="AD538" s="51"/>
      <c r="AE538" s="51"/>
      <c r="AF538" s="51"/>
      <c r="AG538" s="51"/>
      <c r="AH538" s="51"/>
      <c r="AI538" s="52"/>
      <c r="AJ538" s="52"/>
      <c r="AK538" s="52"/>
      <c r="AL538" s="53"/>
      <c r="AM538" s="54"/>
      <c r="AN538" s="55" t="str">
        <f>IF(P538=1,0,"")</f>
        <v/>
      </c>
      <c r="AO538" s="56" t="str">
        <f>IF(AN538=1,AB538,"")</f>
        <v/>
      </c>
      <c r="AP538" s="55" t="str">
        <f>IF(P538=1,0,"")</f>
        <v/>
      </c>
      <c r="AQ538" s="56" t="str">
        <f>IF(AP538=1,AB538,"")</f>
        <v/>
      </c>
    </row>
    <row r="539" spans="1:43" s="3" customFormat="1" x14ac:dyDescent="0.25">
      <c r="A539" s="67">
        <f t="shared" si="153"/>
        <v>2022</v>
      </c>
      <c r="B539" s="67" t="str">
        <f t="shared" si="154"/>
        <v>May</v>
      </c>
      <c r="C539" s="68">
        <f t="shared" si="164"/>
        <v>22</v>
      </c>
      <c r="D539" s="69">
        <f t="shared" si="155"/>
        <v>17</v>
      </c>
      <c r="E539" s="70">
        <f t="shared" si="156"/>
        <v>51</v>
      </c>
      <c r="F539" s="74"/>
      <c r="G539" s="77"/>
      <c r="H539" s="63" t="e">
        <f t="shared" si="165"/>
        <v>#VALUE!</v>
      </c>
      <c r="I539" s="64">
        <f t="shared" si="167"/>
        <v>1</v>
      </c>
      <c r="J539" s="71" t="str">
        <f t="shared" si="167"/>
        <v xml:space="preserve">Tolpis </v>
      </c>
      <c r="K539" s="71" t="str">
        <f t="shared" si="167"/>
        <v>umbellata</v>
      </c>
      <c r="L539" s="72">
        <f t="shared" si="167"/>
        <v>1</v>
      </c>
      <c r="M539" s="72">
        <f t="shared" si="167"/>
        <v>0</v>
      </c>
      <c r="N539" s="66">
        <f t="shared" si="167"/>
        <v>0</v>
      </c>
      <c r="O539" s="41"/>
      <c r="P539" s="42" t="str">
        <f t="shared" si="157"/>
        <v/>
      </c>
      <c r="Q539" s="43" t="str">
        <f t="shared" si="158"/>
        <v/>
      </c>
      <c r="R539" s="44" t="e">
        <f t="shared" si="159"/>
        <v>#VALUE!</v>
      </c>
      <c r="S539" s="45" t="e">
        <f t="shared" si="152"/>
        <v>#VALUE!</v>
      </c>
      <c r="T539" s="44" t="str">
        <f t="shared" si="160"/>
        <v/>
      </c>
      <c r="U539" s="46"/>
      <c r="V539" s="47"/>
      <c r="W539" s="48" t="e">
        <f t="shared" si="161"/>
        <v>#VALUE!</v>
      </c>
      <c r="X539" s="49"/>
      <c r="Y539" s="44" t="e">
        <f>INDEX(VISITORS[INSECT ORDER], MATCH(X539,VISITORS[NAME USED],0))</f>
        <v>#N/A</v>
      </c>
      <c r="Z539" s="44" t="e">
        <f t="shared" si="162"/>
        <v>#N/A</v>
      </c>
      <c r="AA539" s="50" t="e">
        <f>IF(SUM(#REF!,#REF!,#REF!,#REF!,#REF!,#REF!)=S539,,"")</f>
        <v>#REF!</v>
      </c>
      <c r="AB539" s="51" t="str">
        <f t="shared" si="163"/>
        <v/>
      </c>
      <c r="AC539" s="51"/>
      <c r="AD539" s="51"/>
      <c r="AE539" s="51"/>
      <c r="AF539" s="51"/>
      <c r="AG539" s="51"/>
      <c r="AH539" s="51"/>
      <c r="AI539" s="52"/>
      <c r="AJ539" s="52"/>
      <c r="AK539" s="52"/>
      <c r="AL539" s="53"/>
      <c r="AM539" s="54"/>
      <c r="AN539" s="55" t="str">
        <f>IF(P539=1,0,"")</f>
        <v/>
      </c>
      <c r="AO539" s="56" t="str">
        <f>IF(AN539=1,AB539,"")</f>
        <v/>
      </c>
      <c r="AP539" s="55" t="str">
        <f>IF(P539=1,0,"")</f>
        <v/>
      </c>
      <c r="AQ539" s="56" t="str">
        <f>IF(AP539=1,AB539,"")</f>
        <v/>
      </c>
    </row>
    <row r="540" spans="1:43" s="3" customFormat="1" x14ac:dyDescent="0.25">
      <c r="A540" s="67">
        <f t="shared" si="153"/>
        <v>2022</v>
      </c>
      <c r="B540" s="67" t="str">
        <f t="shared" si="154"/>
        <v>May</v>
      </c>
      <c r="C540" s="68">
        <f t="shared" si="164"/>
        <v>22</v>
      </c>
      <c r="D540" s="69">
        <f t="shared" si="155"/>
        <v>17</v>
      </c>
      <c r="E540" s="70">
        <f t="shared" si="156"/>
        <v>52</v>
      </c>
      <c r="F540" s="74"/>
      <c r="G540" s="77"/>
      <c r="H540" s="63" t="e">
        <f t="shared" si="165"/>
        <v>#VALUE!</v>
      </c>
      <c r="I540" s="64">
        <f t="shared" si="167"/>
        <v>1</v>
      </c>
      <c r="J540" s="71" t="str">
        <f t="shared" si="167"/>
        <v xml:space="preserve">Tolpis </v>
      </c>
      <c r="K540" s="71" t="str">
        <f t="shared" si="167"/>
        <v>umbellata</v>
      </c>
      <c r="L540" s="72">
        <f t="shared" si="167"/>
        <v>1</v>
      </c>
      <c r="M540" s="72">
        <f t="shared" si="167"/>
        <v>0</v>
      </c>
      <c r="N540" s="66">
        <f t="shared" si="167"/>
        <v>0</v>
      </c>
      <c r="O540" s="41"/>
      <c r="P540" s="42" t="str">
        <f t="shared" si="157"/>
        <v/>
      </c>
      <c r="Q540" s="43" t="str">
        <f t="shared" si="158"/>
        <v/>
      </c>
      <c r="R540" s="44" t="e">
        <f t="shared" si="159"/>
        <v>#VALUE!</v>
      </c>
      <c r="S540" s="45" t="e">
        <f t="shared" si="152"/>
        <v>#VALUE!</v>
      </c>
      <c r="T540" s="44" t="str">
        <f t="shared" si="160"/>
        <v/>
      </c>
      <c r="U540" s="46"/>
      <c r="V540" s="47"/>
      <c r="W540" s="48" t="e">
        <f t="shared" si="161"/>
        <v>#VALUE!</v>
      </c>
      <c r="X540" s="49"/>
      <c r="Y540" s="44" t="e">
        <f>INDEX(VISITORS[INSECT ORDER], MATCH(X540,VISITORS[NAME USED],0))</f>
        <v>#N/A</v>
      </c>
      <c r="Z540" s="44" t="e">
        <f t="shared" si="162"/>
        <v>#N/A</v>
      </c>
      <c r="AA540" s="50" t="e">
        <f>IF(SUM(#REF!,#REF!,#REF!,#REF!,#REF!,#REF!)=S540,,"")</f>
        <v>#REF!</v>
      </c>
      <c r="AB540" s="51" t="str">
        <f t="shared" si="163"/>
        <v/>
      </c>
      <c r="AC540" s="51"/>
      <c r="AD540" s="51"/>
      <c r="AE540" s="51"/>
      <c r="AF540" s="51"/>
      <c r="AG540" s="51"/>
      <c r="AH540" s="51"/>
      <c r="AI540" s="52"/>
      <c r="AJ540" s="52"/>
      <c r="AK540" s="52"/>
      <c r="AL540" s="53"/>
      <c r="AM540" s="54"/>
      <c r="AN540" s="55" t="str">
        <f>IF(P540=1,0,"")</f>
        <v/>
      </c>
      <c r="AO540" s="56" t="str">
        <f>IF(AN540=1,AB540,"")</f>
        <v/>
      </c>
      <c r="AP540" s="55" t="str">
        <f>IF(P540=1,0,"")</f>
        <v/>
      </c>
      <c r="AQ540" s="56" t="str">
        <f>IF(AP540=1,AB540,"")</f>
        <v/>
      </c>
    </row>
    <row r="541" spans="1:43" s="3" customFormat="1" x14ac:dyDescent="0.25">
      <c r="A541" s="67">
        <f t="shared" si="153"/>
        <v>2022</v>
      </c>
      <c r="B541" s="67" t="str">
        <f t="shared" si="154"/>
        <v>May</v>
      </c>
      <c r="C541" s="68">
        <f t="shared" si="164"/>
        <v>22</v>
      </c>
      <c r="D541" s="69">
        <f t="shared" si="155"/>
        <v>17</v>
      </c>
      <c r="E541" s="70">
        <f t="shared" si="156"/>
        <v>53</v>
      </c>
      <c r="F541" s="74"/>
      <c r="G541" s="77"/>
      <c r="H541" s="63" t="e">
        <f t="shared" si="165"/>
        <v>#VALUE!</v>
      </c>
      <c r="I541" s="64">
        <f t="shared" si="167"/>
        <v>1</v>
      </c>
      <c r="J541" s="71" t="str">
        <f t="shared" si="167"/>
        <v xml:space="preserve">Tolpis </v>
      </c>
      <c r="K541" s="71" t="str">
        <f t="shared" si="167"/>
        <v>umbellata</v>
      </c>
      <c r="L541" s="72">
        <f t="shared" si="167"/>
        <v>1</v>
      </c>
      <c r="M541" s="72">
        <f t="shared" si="167"/>
        <v>0</v>
      </c>
      <c r="N541" s="66">
        <f t="shared" si="167"/>
        <v>0</v>
      </c>
      <c r="O541" s="41"/>
      <c r="P541" s="42" t="str">
        <f t="shared" si="157"/>
        <v/>
      </c>
      <c r="Q541" s="43" t="str">
        <f t="shared" si="158"/>
        <v/>
      </c>
      <c r="R541" s="44" t="e">
        <f t="shared" si="159"/>
        <v>#VALUE!</v>
      </c>
      <c r="S541" s="45" t="e">
        <f t="shared" si="152"/>
        <v>#VALUE!</v>
      </c>
      <c r="T541" s="44" t="str">
        <f t="shared" si="160"/>
        <v/>
      </c>
      <c r="U541" s="46"/>
      <c r="V541" s="47"/>
      <c r="W541" s="48" t="e">
        <f t="shared" si="161"/>
        <v>#VALUE!</v>
      </c>
      <c r="X541" s="49"/>
      <c r="Y541" s="44" t="e">
        <f>INDEX(VISITORS[INSECT ORDER], MATCH(X541,VISITORS[NAME USED],0))</f>
        <v>#N/A</v>
      </c>
      <c r="Z541" s="44" t="e">
        <f t="shared" si="162"/>
        <v>#N/A</v>
      </c>
      <c r="AA541" s="50" t="e">
        <f>IF(SUM(#REF!,#REF!,#REF!,#REF!,#REF!,#REF!)=S541,,"")</f>
        <v>#REF!</v>
      </c>
      <c r="AB541" s="51" t="str">
        <f t="shared" si="163"/>
        <v/>
      </c>
      <c r="AC541" s="51"/>
      <c r="AD541" s="51"/>
      <c r="AE541" s="51"/>
      <c r="AF541" s="51"/>
      <c r="AG541" s="51"/>
      <c r="AH541" s="51"/>
      <c r="AI541" s="52"/>
      <c r="AJ541" s="52"/>
      <c r="AK541" s="52"/>
      <c r="AL541" s="53"/>
      <c r="AM541" s="54"/>
      <c r="AN541" s="55" t="str">
        <f>IF(P541=1,0,"")</f>
        <v/>
      </c>
      <c r="AO541" s="56" t="str">
        <f>IF(AN541=1,AB541,"")</f>
        <v/>
      </c>
      <c r="AP541" s="55" t="str">
        <f>IF(P541=1,0,"")</f>
        <v/>
      </c>
      <c r="AQ541" s="56" t="str">
        <f>IF(AP541=1,AB541,"")</f>
        <v/>
      </c>
    </row>
    <row r="542" spans="1:43" s="3" customFormat="1" x14ac:dyDescent="0.25">
      <c r="A542" s="67">
        <f t="shared" si="153"/>
        <v>2022</v>
      </c>
      <c r="B542" s="67" t="str">
        <f t="shared" si="154"/>
        <v>May</v>
      </c>
      <c r="C542" s="68">
        <f t="shared" si="164"/>
        <v>22</v>
      </c>
      <c r="D542" s="69">
        <f t="shared" si="155"/>
        <v>17</v>
      </c>
      <c r="E542" s="70">
        <f t="shared" si="156"/>
        <v>54</v>
      </c>
      <c r="F542" s="74"/>
      <c r="G542" s="77"/>
      <c r="H542" s="63" t="e">
        <f t="shared" si="165"/>
        <v>#VALUE!</v>
      </c>
      <c r="I542" s="64">
        <f t="shared" si="167"/>
        <v>1</v>
      </c>
      <c r="J542" s="71" t="str">
        <f t="shared" si="167"/>
        <v xml:space="preserve">Tolpis </v>
      </c>
      <c r="K542" s="71" t="str">
        <f t="shared" si="167"/>
        <v>umbellata</v>
      </c>
      <c r="L542" s="72">
        <f t="shared" si="167"/>
        <v>1</v>
      </c>
      <c r="M542" s="72">
        <f t="shared" si="167"/>
        <v>0</v>
      </c>
      <c r="N542" s="66">
        <f t="shared" si="167"/>
        <v>0</v>
      </c>
      <c r="O542" s="41"/>
      <c r="P542" s="42" t="str">
        <f t="shared" si="157"/>
        <v/>
      </c>
      <c r="Q542" s="43" t="str">
        <f t="shared" si="158"/>
        <v/>
      </c>
      <c r="R542" s="44" t="e">
        <f t="shared" si="159"/>
        <v>#VALUE!</v>
      </c>
      <c r="S542" s="45" t="e">
        <f t="shared" si="152"/>
        <v>#VALUE!</v>
      </c>
      <c r="T542" s="44" t="str">
        <f t="shared" si="160"/>
        <v/>
      </c>
      <c r="U542" s="46"/>
      <c r="V542" s="47"/>
      <c r="W542" s="48" t="e">
        <f t="shared" si="161"/>
        <v>#VALUE!</v>
      </c>
      <c r="X542" s="49"/>
      <c r="Y542" s="44" t="e">
        <f>INDEX(VISITORS[INSECT ORDER], MATCH(X542,VISITORS[NAME USED],0))</f>
        <v>#N/A</v>
      </c>
      <c r="Z542" s="44" t="e">
        <f t="shared" si="162"/>
        <v>#N/A</v>
      </c>
      <c r="AA542" s="50" t="e">
        <f>IF(SUM(#REF!,#REF!,#REF!,#REF!,#REF!,#REF!)=S542,,"")</f>
        <v>#REF!</v>
      </c>
      <c r="AB542" s="51" t="str">
        <f t="shared" si="163"/>
        <v/>
      </c>
      <c r="AC542" s="51"/>
      <c r="AD542" s="51"/>
      <c r="AE542" s="51"/>
      <c r="AF542" s="51"/>
      <c r="AG542" s="51"/>
      <c r="AH542" s="51"/>
      <c r="AI542" s="52"/>
      <c r="AJ542" s="52"/>
      <c r="AK542" s="52"/>
      <c r="AL542" s="53"/>
      <c r="AM542" s="54"/>
      <c r="AN542" s="55" t="str">
        <f>IF(P542=1,0,"")</f>
        <v/>
      </c>
      <c r="AO542" s="56" t="str">
        <f>IF(AN542=1,AB542,"")</f>
        <v/>
      </c>
      <c r="AP542" s="55" t="str">
        <f>IF(P542=1,0,"")</f>
        <v/>
      </c>
      <c r="AQ542" s="56" t="str">
        <f>IF(AP542=1,AB542,"")</f>
        <v/>
      </c>
    </row>
    <row r="543" spans="1:43" s="3" customFormat="1" x14ac:dyDescent="0.25">
      <c r="A543" s="67">
        <f t="shared" si="153"/>
        <v>2022</v>
      </c>
      <c r="B543" s="67" t="str">
        <f t="shared" si="154"/>
        <v>May</v>
      </c>
      <c r="C543" s="68">
        <f t="shared" si="164"/>
        <v>22</v>
      </c>
      <c r="D543" s="69">
        <f t="shared" si="155"/>
        <v>17</v>
      </c>
      <c r="E543" s="70">
        <f t="shared" si="156"/>
        <v>55</v>
      </c>
      <c r="F543" s="74"/>
      <c r="G543" s="77"/>
      <c r="H543" s="63" t="e">
        <f t="shared" si="165"/>
        <v>#VALUE!</v>
      </c>
      <c r="I543" s="64">
        <f t="shared" si="167"/>
        <v>1</v>
      </c>
      <c r="J543" s="71" t="str">
        <f t="shared" si="167"/>
        <v xml:space="preserve">Tolpis </v>
      </c>
      <c r="K543" s="71" t="str">
        <f t="shared" si="167"/>
        <v>umbellata</v>
      </c>
      <c r="L543" s="72">
        <f t="shared" si="167"/>
        <v>1</v>
      </c>
      <c r="M543" s="72">
        <f t="shared" si="167"/>
        <v>0</v>
      </c>
      <c r="N543" s="66">
        <f t="shared" si="167"/>
        <v>0</v>
      </c>
      <c r="O543" s="41"/>
      <c r="P543" s="42" t="str">
        <f t="shared" si="157"/>
        <v/>
      </c>
      <c r="Q543" s="43" t="str">
        <f t="shared" si="158"/>
        <v/>
      </c>
      <c r="R543" s="44" t="e">
        <f t="shared" si="159"/>
        <v>#VALUE!</v>
      </c>
      <c r="S543" s="45" t="e">
        <f t="shared" si="152"/>
        <v>#VALUE!</v>
      </c>
      <c r="T543" s="44" t="str">
        <f t="shared" si="160"/>
        <v/>
      </c>
      <c r="U543" s="46"/>
      <c r="V543" s="47"/>
      <c r="W543" s="48" t="e">
        <f t="shared" si="161"/>
        <v>#VALUE!</v>
      </c>
      <c r="X543" s="49"/>
      <c r="Y543" s="44" t="e">
        <f>INDEX(VISITORS[INSECT ORDER], MATCH(X543,VISITORS[NAME USED],0))</f>
        <v>#N/A</v>
      </c>
      <c r="Z543" s="44" t="e">
        <f t="shared" si="162"/>
        <v>#N/A</v>
      </c>
      <c r="AA543" s="50" t="e">
        <f>IF(SUM(#REF!,#REF!,#REF!,#REF!,#REF!,#REF!)=S543,,"")</f>
        <v>#REF!</v>
      </c>
      <c r="AB543" s="51" t="str">
        <f t="shared" si="163"/>
        <v/>
      </c>
      <c r="AC543" s="51"/>
      <c r="AD543" s="51"/>
      <c r="AE543" s="51"/>
      <c r="AF543" s="51"/>
      <c r="AG543" s="51"/>
      <c r="AH543" s="51"/>
      <c r="AI543" s="52"/>
      <c r="AJ543" s="52"/>
      <c r="AK543" s="52"/>
      <c r="AL543" s="53"/>
      <c r="AM543" s="54"/>
      <c r="AN543" s="55" t="str">
        <f>IF(P543=1,0,"")</f>
        <v/>
      </c>
      <c r="AO543" s="56" t="str">
        <f>IF(AN543=1,AB543,"")</f>
        <v/>
      </c>
      <c r="AP543" s="55" t="str">
        <f>IF(P543=1,0,"")</f>
        <v/>
      </c>
      <c r="AQ543" s="56" t="str">
        <f>IF(AP543=1,AB543,"")</f>
        <v/>
      </c>
    </row>
    <row r="544" spans="1:43" s="3" customFormat="1" x14ac:dyDescent="0.25">
      <c r="A544" s="67">
        <f t="shared" si="153"/>
        <v>2022</v>
      </c>
      <c r="B544" s="67" t="str">
        <f t="shared" si="154"/>
        <v>May</v>
      </c>
      <c r="C544" s="68">
        <f t="shared" si="164"/>
        <v>22</v>
      </c>
      <c r="D544" s="69">
        <f t="shared" si="155"/>
        <v>17</v>
      </c>
      <c r="E544" s="70">
        <f t="shared" si="156"/>
        <v>56</v>
      </c>
      <c r="F544" s="74"/>
      <c r="G544" s="77"/>
      <c r="H544" s="63" t="e">
        <f t="shared" si="165"/>
        <v>#VALUE!</v>
      </c>
      <c r="I544" s="64">
        <f t="shared" si="167"/>
        <v>1</v>
      </c>
      <c r="J544" s="71" t="str">
        <f t="shared" si="167"/>
        <v xml:space="preserve">Tolpis </v>
      </c>
      <c r="K544" s="71" t="str">
        <f t="shared" si="167"/>
        <v>umbellata</v>
      </c>
      <c r="L544" s="72">
        <f t="shared" si="167"/>
        <v>1</v>
      </c>
      <c r="M544" s="72">
        <f t="shared" si="167"/>
        <v>0</v>
      </c>
      <c r="N544" s="66">
        <f t="shared" si="167"/>
        <v>0</v>
      </c>
      <c r="O544" s="41"/>
      <c r="P544" s="42" t="str">
        <f t="shared" si="157"/>
        <v/>
      </c>
      <c r="Q544" s="43" t="str">
        <f t="shared" si="158"/>
        <v/>
      </c>
      <c r="R544" s="44" t="e">
        <f t="shared" si="159"/>
        <v>#VALUE!</v>
      </c>
      <c r="S544" s="45" t="e">
        <f t="shared" si="152"/>
        <v>#VALUE!</v>
      </c>
      <c r="T544" s="44" t="str">
        <f t="shared" si="160"/>
        <v/>
      </c>
      <c r="U544" s="46"/>
      <c r="V544" s="47"/>
      <c r="W544" s="48" t="e">
        <f t="shared" si="161"/>
        <v>#VALUE!</v>
      </c>
      <c r="X544" s="49"/>
      <c r="Y544" s="44" t="e">
        <f>INDEX(VISITORS[INSECT ORDER], MATCH(X544,VISITORS[NAME USED],0))</f>
        <v>#N/A</v>
      </c>
      <c r="Z544" s="44" t="e">
        <f t="shared" si="162"/>
        <v>#N/A</v>
      </c>
      <c r="AA544" s="50" t="e">
        <f>IF(SUM(#REF!,#REF!,#REF!,#REF!,#REF!,#REF!)=S544,,"")</f>
        <v>#REF!</v>
      </c>
      <c r="AB544" s="51" t="str">
        <f t="shared" si="163"/>
        <v/>
      </c>
      <c r="AC544" s="51"/>
      <c r="AD544" s="51"/>
      <c r="AE544" s="51"/>
      <c r="AF544" s="51"/>
      <c r="AG544" s="51"/>
      <c r="AH544" s="51"/>
      <c r="AI544" s="52"/>
      <c r="AJ544" s="52"/>
      <c r="AK544" s="52"/>
      <c r="AL544" s="53"/>
      <c r="AM544" s="54"/>
      <c r="AN544" s="55" t="str">
        <f>IF(P544=1,0,"")</f>
        <v/>
      </c>
      <c r="AO544" s="56" t="str">
        <f>IF(AN544=1,AB544,"")</f>
        <v/>
      </c>
      <c r="AP544" s="55" t="str">
        <f>IF(P544=1,0,"")</f>
        <v/>
      </c>
      <c r="AQ544" s="56" t="str">
        <f>IF(AP544=1,AB544,"")</f>
        <v/>
      </c>
    </row>
    <row r="545" spans="1:43" s="3" customFormat="1" x14ac:dyDescent="0.25">
      <c r="A545" s="67">
        <f t="shared" si="153"/>
        <v>2022</v>
      </c>
      <c r="B545" s="67" t="str">
        <f t="shared" si="154"/>
        <v>May</v>
      </c>
      <c r="C545" s="68">
        <f t="shared" si="164"/>
        <v>22</v>
      </c>
      <c r="D545" s="69">
        <f t="shared" si="155"/>
        <v>17</v>
      </c>
      <c r="E545" s="70">
        <f t="shared" si="156"/>
        <v>57</v>
      </c>
      <c r="F545" s="74"/>
      <c r="G545" s="77"/>
      <c r="H545" s="63" t="e">
        <f t="shared" si="165"/>
        <v>#VALUE!</v>
      </c>
      <c r="I545" s="64">
        <f t="shared" si="167"/>
        <v>1</v>
      </c>
      <c r="J545" s="71" t="str">
        <f t="shared" si="167"/>
        <v xml:space="preserve">Tolpis </v>
      </c>
      <c r="K545" s="71" t="str">
        <f t="shared" si="167"/>
        <v>umbellata</v>
      </c>
      <c r="L545" s="72">
        <f t="shared" si="167"/>
        <v>1</v>
      </c>
      <c r="M545" s="72">
        <f t="shared" si="167"/>
        <v>0</v>
      </c>
      <c r="N545" s="66">
        <f t="shared" si="167"/>
        <v>0</v>
      </c>
      <c r="O545" s="41"/>
      <c r="P545" s="42" t="str">
        <f t="shared" si="157"/>
        <v/>
      </c>
      <c r="Q545" s="43" t="str">
        <f t="shared" si="158"/>
        <v/>
      </c>
      <c r="R545" s="44" t="e">
        <f t="shared" si="159"/>
        <v>#VALUE!</v>
      </c>
      <c r="S545" s="45" t="e">
        <f t="shared" si="152"/>
        <v>#VALUE!</v>
      </c>
      <c r="T545" s="44" t="str">
        <f t="shared" si="160"/>
        <v/>
      </c>
      <c r="U545" s="46"/>
      <c r="V545" s="47"/>
      <c r="W545" s="48" t="e">
        <f t="shared" si="161"/>
        <v>#VALUE!</v>
      </c>
      <c r="X545" s="49"/>
      <c r="Y545" s="44" t="e">
        <f>INDEX(VISITORS[INSECT ORDER], MATCH(X545,VISITORS[NAME USED],0))</f>
        <v>#N/A</v>
      </c>
      <c r="Z545" s="44" t="e">
        <f t="shared" si="162"/>
        <v>#N/A</v>
      </c>
      <c r="AA545" s="50" t="e">
        <f>IF(SUM(#REF!,#REF!,#REF!,#REF!,#REF!,#REF!)=S545,,"")</f>
        <v>#REF!</v>
      </c>
      <c r="AB545" s="51" t="str">
        <f t="shared" si="163"/>
        <v/>
      </c>
      <c r="AC545" s="51"/>
      <c r="AD545" s="51"/>
      <c r="AE545" s="51"/>
      <c r="AF545" s="51"/>
      <c r="AG545" s="51"/>
      <c r="AH545" s="51"/>
      <c r="AI545" s="52"/>
      <c r="AJ545" s="52"/>
      <c r="AK545" s="52"/>
      <c r="AL545" s="53"/>
      <c r="AM545" s="54"/>
      <c r="AN545" s="55" t="str">
        <f>IF(P545=1,0,"")</f>
        <v/>
      </c>
      <c r="AO545" s="56" t="str">
        <f>IF(AN545=1,AB545,"")</f>
        <v/>
      </c>
      <c r="AP545" s="55" t="str">
        <f>IF(P545=1,0,"")</f>
        <v/>
      </c>
      <c r="AQ545" s="56" t="str">
        <f>IF(AP545=1,AB545,"")</f>
        <v/>
      </c>
    </row>
    <row r="546" spans="1:43" s="3" customFormat="1" x14ac:dyDescent="0.25">
      <c r="A546" s="67">
        <f t="shared" si="153"/>
        <v>2022</v>
      </c>
      <c r="B546" s="67" t="str">
        <f t="shared" si="154"/>
        <v>May</v>
      </c>
      <c r="C546" s="68">
        <f t="shared" si="164"/>
        <v>22</v>
      </c>
      <c r="D546" s="69">
        <f t="shared" si="155"/>
        <v>17</v>
      </c>
      <c r="E546" s="70">
        <f t="shared" si="156"/>
        <v>58</v>
      </c>
      <c r="F546" s="74"/>
      <c r="G546" s="77"/>
      <c r="H546" s="63" t="e">
        <f t="shared" si="165"/>
        <v>#VALUE!</v>
      </c>
      <c r="I546" s="64">
        <f t="shared" si="167"/>
        <v>1</v>
      </c>
      <c r="J546" s="71" t="str">
        <f t="shared" si="167"/>
        <v xml:space="preserve">Tolpis </v>
      </c>
      <c r="K546" s="71" t="str">
        <f t="shared" si="167"/>
        <v>umbellata</v>
      </c>
      <c r="L546" s="72">
        <f t="shared" si="167"/>
        <v>1</v>
      </c>
      <c r="M546" s="72">
        <f t="shared" si="167"/>
        <v>0</v>
      </c>
      <c r="N546" s="66">
        <f t="shared" si="167"/>
        <v>0</v>
      </c>
      <c r="O546" s="41"/>
      <c r="P546" s="42" t="str">
        <f t="shared" si="157"/>
        <v/>
      </c>
      <c r="Q546" s="43" t="str">
        <f t="shared" si="158"/>
        <v/>
      </c>
      <c r="R546" s="44" t="e">
        <f t="shared" si="159"/>
        <v>#VALUE!</v>
      </c>
      <c r="S546" s="45" t="e">
        <f t="shared" si="152"/>
        <v>#VALUE!</v>
      </c>
      <c r="T546" s="44" t="str">
        <f t="shared" si="160"/>
        <v/>
      </c>
      <c r="U546" s="46"/>
      <c r="V546" s="47"/>
      <c r="W546" s="48" t="e">
        <f t="shared" si="161"/>
        <v>#VALUE!</v>
      </c>
      <c r="X546" s="49"/>
      <c r="Y546" s="44" t="e">
        <f>INDEX(VISITORS[INSECT ORDER], MATCH(X546,VISITORS[NAME USED],0))</f>
        <v>#N/A</v>
      </c>
      <c r="Z546" s="44" t="e">
        <f t="shared" si="162"/>
        <v>#N/A</v>
      </c>
      <c r="AA546" s="50" t="e">
        <f>IF(SUM(#REF!,#REF!,#REF!,#REF!,#REF!,#REF!)=S546,,"")</f>
        <v>#REF!</v>
      </c>
      <c r="AB546" s="51" t="str">
        <f t="shared" si="163"/>
        <v/>
      </c>
      <c r="AC546" s="51"/>
      <c r="AD546" s="51"/>
      <c r="AE546" s="51"/>
      <c r="AF546" s="51"/>
      <c r="AG546" s="51"/>
      <c r="AH546" s="51"/>
      <c r="AI546" s="52"/>
      <c r="AJ546" s="52"/>
      <c r="AK546" s="52"/>
      <c r="AL546" s="53"/>
      <c r="AM546" s="54"/>
      <c r="AN546" s="55" t="str">
        <f>IF(P546=1,0,"")</f>
        <v/>
      </c>
      <c r="AO546" s="56" t="str">
        <f>IF(AN546=1,AB546,"")</f>
        <v/>
      </c>
      <c r="AP546" s="55" t="str">
        <f>IF(P546=1,0,"")</f>
        <v/>
      </c>
      <c r="AQ546" s="56" t="str">
        <f>IF(AP546=1,AB546,"")</f>
        <v/>
      </c>
    </row>
    <row r="547" spans="1:43" s="3" customFormat="1" x14ac:dyDescent="0.25">
      <c r="A547" s="67">
        <f t="shared" si="153"/>
        <v>2022</v>
      </c>
      <c r="B547" s="67" t="str">
        <f t="shared" si="154"/>
        <v>May</v>
      </c>
      <c r="C547" s="68">
        <f t="shared" si="164"/>
        <v>22</v>
      </c>
      <c r="D547" s="69">
        <f t="shared" si="155"/>
        <v>17</v>
      </c>
      <c r="E547" s="70">
        <f t="shared" si="156"/>
        <v>59</v>
      </c>
      <c r="F547" s="74"/>
      <c r="G547" s="77"/>
      <c r="H547" s="63" t="e">
        <f t="shared" si="165"/>
        <v>#VALUE!</v>
      </c>
      <c r="I547" s="64">
        <f t="shared" si="167"/>
        <v>1</v>
      </c>
      <c r="J547" s="71" t="str">
        <f t="shared" si="167"/>
        <v xml:space="preserve">Tolpis </v>
      </c>
      <c r="K547" s="71" t="str">
        <f t="shared" si="167"/>
        <v>umbellata</v>
      </c>
      <c r="L547" s="72">
        <f t="shared" si="167"/>
        <v>1</v>
      </c>
      <c r="M547" s="72">
        <f t="shared" si="167"/>
        <v>0</v>
      </c>
      <c r="N547" s="66">
        <f t="shared" si="167"/>
        <v>0</v>
      </c>
      <c r="O547" s="41"/>
      <c r="P547" s="42" t="str">
        <f t="shared" si="157"/>
        <v/>
      </c>
      <c r="Q547" s="43" t="str">
        <f t="shared" si="158"/>
        <v/>
      </c>
      <c r="R547" s="44" t="e">
        <f t="shared" si="159"/>
        <v>#VALUE!</v>
      </c>
      <c r="S547" s="45" t="e">
        <f t="shared" si="152"/>
        <v>#VALUE!</v>
      </c>
      <c r="T547" s="44" t="str">
        <f t="shared" si="160"/>
        <v/>
      </c>
      <c r="U547" s="46"/>
      <c r="V547" s="47"/>
      <c r="W547" s="48" t="e">
        <f t="shared" si="161"/>
        <v>#VALUE!</v>
      </c>
      <c r="X547" s="49"/>
      <c r="Y547" s="44" t="e">
        <f>INDEX(VISITORS[INSECT ORDER], MATCH(X547,VISITORS[NAME USED],0))</f>
        <v>#N/A</v>
      </c>
      <c r="Z547" s="44" t="e">
        <f t="shared" si="162"/>
        <v>#N/A</v>
      </c>
      <c r="AA547" s="50" t="e">
        <f>IF(SUM(#REF!,#REF!,#REF!,#REF!,#REF!,#REF!)=S547,,"")</f>
        <v>#REF!</v>
      </c>
      <c r="AB547" s="51" t="str">
        <f t="shared" si="163"/>
        <v/>
      </c>
      <c r="AC547" s="51"/>
      <c r="AD547" s="51"/>
      <c r="AE547" s="51"/>
      <c r="AF547" s="51"/>
      <c r="AG547" s="51"/>
      <c r="AH547" s="51"/>
      <c r="AI547" s="52"/>
      <c r="AJ547" s="52"/>
      <c r="AK547" s="52"/>
      <c r="AL547" s="53"/>
      <c r="AM547" s="54"/>
      <c r="AN547" s="55" t="str">
        <f>IF(P547=1,0,"")</f>
        <v/>
      </c>
      <c r="AO547" s="56" t="str">
        <f>IF(AN547=1,AB547,"")</f>
        <v/>
      </c>
      <c r="AP547" s="55" t="str">
        <f>IF(P547=1,0,"")</f>
        <v/>
      </c>
      <c r="AQ547" s="56" t="str">
        <f>IF(AP547=1,AB547,"")</f>
        <v/>
      </c>
    </row>
    <row r="548" spans="1:43" s="3" customFormat="1" x14ac:dyDescent="0.25">
      <c r="A548" s="67">
        <f t="shared" si="153"/>
        <v>2022</v>
      </c>
      <c r="B548" s="67" t="str">
        <f t="shared" si="154"/>
        <v>May</v>
      </c>
      <c r="C548" s="68">
        <f t="shared" si="164"/>
        <v>22</v>
      </c>
      <c r="D548" s="69">
        <f t="shared" si="155"/>
        <v>18</v>
      </c>
      <c r="E548" s="70">
        <f t="shared" si="156"/>
        <v>0</v>
      </c>
      <c r="F548" s="74"/>
      <c r="G548" s="77"/>
      <c r="H548" s="63" t="e">
        <f t="shared" si="165"/>
        <v>#VALUE!</v>
      </c>
      <c r="I548" s="64">
        <f t="shared" si="167"/>
        <v>1</v>
      </c>
      <c r="J548" s="71" t="str">
        <f t="shared" si="167"/>
        <v xml:space="preserve">Tolpis </v>
      </c>
      <c r="K548" s="71" t="str">
        <f t="shared" si="167"/>
        <v>umbellata</v>
      </c>
      <c r="L548" s="72">
        <f t="shared" si="167"/>
        <v>1</v>
      </c>
      <c r="M548" s="72">
        <f t="shared" si="167"/>
        <v>0</v>
      </c>
      <c r="N548" s="66">
        <f t="shared" si="167"/>
        <v>0</v>
      </c>
      <c r="O548" s="41"/>
      <c r="P548" s="42" t="str">
        <f t="shared" si="157"/>
        <v/>
      </c>
      <c r="Q548" s="43" t="str">
        <f t="shared" si="158"/>
        <v/>
      </c>
      <c r="R548" s="44" t="e">
        <f t="shared" si="159"/>
        <v>#VALUE!</v>
      </c>
      <c r="S548" s="45" t="e">
        <f t="shared" si="152"/>
        <v>#VALUE!</v>
      </c>
      <c r="T548" s="44" t="str">
        <f t="shared" si="160"/>
        <v/>
      </c>
      <c r="U548" s="46"/>
      <c r="V548" s="47"/>
      <c r="W548" s="48" t="e">
        <f t="shared" si="161"/>
        <v>#VALUE!</v>
      </c>
      <c r="X548" s="49"/>
      <c r="Y548" s="44" t="e">
        <f>INDEX(VISITORS[INSECT ORDER], MATCH(X548,VISITORS[NAME USED],0))</f>
        <v>#N/A</v>
      </c>
      <c r="Z548" s="44" t="e">
        <f t="shared" si="162"/>
        <v>#N/A</v>
      </c>
      <c r="AA548" s="50" t="e">
        <f>IF(SUM(#REF!,#REF!,#REF!,#REF!,#REF!,#REF!)=S548,,"")</f>
        <v>#REF!</v>
      </c>
      <c r="AB548" s="51" t="str">
        <f t="shared" si="163"/>
        <v/>
      </c>
      <c r="AC548" s="51"/>
      <c r="AD548" s="51"/>
      <c r="AE548" s="51"/>
      <c r="AF548" s="51"/>
      <c r="AG548" s="51"/>
      <c r="AH548" s="51"/>
      <c r="AI548" s="52"/>
      <c r="AJ548" s="52"/>
      <c r="AK548" s="52"/>
      <c r="AL548" s="53"/>
      <c r="AM548" s="54"/>
      <c r="AN548" s="55" t="str">
        <f>IF(P548=1,0,"")</f>
        <v/>
      </c>
      <c r="AO548" s="56" t="str">
        <f>IF(AN548=1,AB548,"")</f>
        <v/>
      </c>
      <c r="AP548" s="55" t="str">
        <f>IF(P548=1,0,"")</f>
        <v/>
      </c>
      <c r="AQ548" s="56" t="str">
        <f>IF(AP548=1,AB548,"")</f>
        <v/>
      </c>
    </row>
    <row r="549" spans="1:43" s="3" customFormat="1" x14ac:dyDescent="0.25">
      <c r="A549" s="67">
        <f t="shared" si="153"/>
        <v>2022</v>
      </c>
      <c r="B549" s="67" t="str">
        <f t="shared" si="154"/>
        <v>May</v>
      </c>
      <c r="C549" s="68">
        <f t="shared" si="164"/>
        <v>22</v>
      </c>
      <c r="D549" s="69">
        <f t="shared" si="155"/>
        <v>18</v>
      </c>
      <c r="E549" s="70">
        <f t="shared" si="156"/>
        <v>1</v>
      </c>
      <c r="F549" s="74"/>
      <c r="G549" s="77"/>
      <c r="H549" s="63" t="e">
        <f t="shared" si="165"/>
        <v>#VALUE!</v>
      </c>
      <c r="I549" s="64">
        <f t="shared" ref="I549:N564" si="168">I548</f>
        <v>1</v>
      </c>
      <c r="J549" s="71" t="str">
        <f t="shared" si="168"/>
        <v xml:space="preserve">Tolpis </v>
      </c>
      <c r="K549" s="71" t="str">
        <f t="shared" si="168"/>
        <v>umbellata</v>
      </c>
      <c r="L549" s="72">
        <f t="shared" si="168"/>
        <v>1</v>
      </c>
      <c r="M549" s="72">
        <f t="shared" si="168"/>
        <v>0</v>
      </c>
      <c r="N549" s="66">
        <f t="shared" si="168"/>
        <v>0</v>
      </c>
      <c r="O549" s="41"/>
      <c r="P549" s="42" t="str">
        <f t="shared" si="157"/>
        <v/>
      </c>
      <c r="Q549" s="43" t="str">
        <f t="shared" si="158"/>
        <v/>
      </c>
      <c r="R549" s="44" t="e">
        <f t="shared" si="159"/>
        <v>#VALUE!</v>
      </c>
      <c r="S549" s="45" t="e">
        <f t="shared" si="152"/>
        <v>#VALUE!</v>
      </c>
      <c r="T549" s="44" t="str">
        <f t="shared" si="160"/>
        <v/>
      </c>
      <c r="U549" s="46"/>
      <c r="V549" s="47"/>
      <c r="W549" s="48" t="e">
        <f t="shared" si="161"/>
        <v>#VALUE!</v>
      </c>
      <c r="X549" s="49"/>
      <c r="Y549" s="44" t="e">
        <f>INDEX(VISITORS[INSECT ORDER], MATCH(X549,VISITORS[NAME USED],0))</f>
        <v>#N/A</v>
      </c>
      <c r="Z549" s="44" t="e">
        <f t="shared" si="162"/>
        <v>#N/A</v>
      </c>
      <c r="AA549" s="50" t="e">
        <f>IF(SUM(#REF!,#REF!,#REF!,#REF!,#REF!,#REF!)=S549,,"")</f>
        <v>#REF!</v>
      </c>
      <c r="AB549" s="51" t="str">
        <f t="shared" si="163"/>
        <v/>
      </c>
      <c r="AC549" s="51"/>
      <c r="AD549" s="51"/>
      <c r="AE549" s="51"/>
      <c r="AF549" s="51"/>
      <c r="AG549" s="51"/>
      <c r="AH549" s="51"/>
      <c r="AI549" s="52"/>
      <c r="AJ549" s="52"/>
      <c r="AK549" s="52"/>
      <c r="AL549" s="53"/>
      <c r="AM549" s="54"/>
      <c r="AN549" s="55" t="str">
        <f>IF(P549=1,0,"")</f>
        <v/>
      </c>
      <c r="AO549" s="56" t="str">
        <f>IF(AN549=1,AB549,"")</f>
        <v/>
      </c>
      <c r="AP549" s="55" t="str">
        <f>IF(P549=1,0,"")</f>
        <v/>
      </c>
      <c r="AQ549" s="56" t="str">
        <f>IF(AP549=1,AB549,"")</f>
        <v/>
      </c>
    </row>
    <row r="550" spans="1:43" s="3" customFormat="1" x14ac:dyDescent="0.25">
      <c r="A550" s="67">
        <f t="shared" si="153"/>
        <v>2022</v>
      </c>
      <c r="B550" s="67" t="str">
        <f t="shared" si="154"/>
        <v>May</v>
      </c>
      <c r="C550" s="68">
        <f t="shared" si="164"/>
        <v>22</v>
      </c>
      <c r="D550" s="69">
        <f t="shared" si="155"/>
        <v>18</v>
      </c>
      <c r="E550" s="70">
        <f t="shared" si="156"/>
        <v>2</v>
      </c>
      <c r="F550" s="74"/>
      <c r="G550" s="77"/>
      <c r="H550" s="63" t="e">
        <f t="shared" si="165"/>
        <v>#VALUE!</v>
      </c>
      <c r="I550" s="64">
        <f t="shared" si="168"/>
        <v>1</v>
      </c>
      <c r="J550" s="71" t="str">
        <f t="shared" si="168"/>
        <v xml:space="preserve">Tolpis </v>
      </c>
      <c r="K550" s="71" t="str">
        <f t="shared" si="168"/>
        <v>umbellata</v>
      </c>
      <c r="L550" s="72">
        <f t="shared" si="168"/>
        <v>1</v>
      </c>
      <c r="M550" s="72">
        <f t="shared" si="168"/>
        <v>0</v>
      </c>
      <c r="N550" s="66">
        <f t="shared" si="168"/>
        <v>0</v>
      </c>
      <c r="O550" s="41"/>
      <c r="P550" s="42" t="str">
        <f t="shared" si="157"/>
        <v/>
      </c>
      <c r="Q550" s="43" t="str">
        <f t="shared" si="158"/>
        <v/>
      </c>
      <c r="R550" s="44" t="e">
        <f t="shared" si="159"/>
        <v>#VALUE!</v>
      </c>
      <c r="S550" s="45" t="e">
        <f t="shared" si="152"/>
        <v>#VALUE!</v>
      </c>
      <c r="T550" s="44" t="str">
        <f t="shared" si="160"/>
        <v/>
      </c>
      <c r="U550" s="46"/>
      <c r="V550" s="47"/>
      <c r="W550" s="48" t="e">
        <f t="shared" si="161"/>
        <v>#VALUE!</v>
      </c>
      <c r="X550" s="49"/>
      <c r="Y550" s="44" t="e">
        <f>INDEX(VISITORS[INSECT ORDER], MATCH(X550,VISITORS[NAME USED],0))</f>
        <v>#N/A</v>
      </c>
      <c r="Z550" s="44" t="e">
        <f t="shared" si="162"/>
        <v>#N/A</v>
      </c>
      <c r="AA550" s="50" t="e">
        <f>IF(SUM(#REF!,#REF!,#REF!,#REF!,#REF!,#REF!)=S550,,"")</f>
        <v>#REF!</v>
      </c>
      <c r="AB550" s="51" t="str">
        <f t="shared" si="163"/>
        <v/>
      </c>
      <c r="AC550" s="51"/>
      <c r="AD550" s="51"/>
      <c r="AE550" s="51"/>
      <c r="AF550" s="51"/>
      <c r="AG550" s="51"/>
      <c r="AH550" s="51"/>
      <c r="AI550" s="52"/>
      <c r="AJ550" s="52"/>
      <c r="AK550" s="52"/>
      <c r="AL550" s="53"/>
      <c r="AM550" s="54"/>
      <c r="AN550" s="55" t="str">
        <f>IF(P550=1,0,"")</f>
        <v/>
      </c>
      <c r="AO550" s="56" t="str">
        <f>IF(AN550=1,AB550,"")</f>
        <v/>
      </c>
      <c r="AP550" s="55" t="str">
        <f>IF(P550=1,0,"")</f>
        <v/>
      </c>
      <c r="AQ550" s="56" t="str">
        <f>IF(AP550=1,AB550,"")</f>
        <v/>
      </c>
    </row>
    <row r="551" spans="1:43" s="3" customFormat="1" x14ac:dyDescent="0.25">
      <c r="A551" s="67">
        <f t="shared" si="153"/>
        <v>2022</v>
      </c>
      <c r="B551" s="67" t="str">
        <f t="shared" si="154"/>
        <v>May</v>
      </c>
      <c r="C551" s="68">
        <f t="shared" si="164"/>
        <v>22</v>
      </c>
      <c r="D551" s="69">
        <f t="shared" si="155"/>
        <v>18</v>
      </c>
      <c r="E551" s="70">
        <f t="shared" si="156"/>
        <v>3</v>
      </c>
      <c r="F551" s="74"/>
      <c r="G551" s="77"/>
      <c r="H551" s="63" t="e">
        <f t="shared" si="165"/>
        <v>#VALUE!</v>
      </c>
      <c r="I551" s="64">
        <f t="shared" si="168"/>
        <v>1</v>
      </c>
      <c r="J551" s="71" t="str">
        <f t="shared" si="168"/>
        <v xml:space="preserve">Tolpis </v>
      </c>
      <c r="K551" s="71" t="str">
        <f t="shared" si="168"/>
        <v>umbellata</v>
      </c>
      <c r="L551" s="72">
        <f t="shared" si="168"/>
        <v>1</v>
      </c>
      <c r="M551" s="72">
        <f t="shared" si="168"/>
        <v>0</v>
      </c>
      <c r="N551" s="66">
        <f t="shared" si="168"/>
        <v>0</v>
      </c>
      <c r="O551" s="41"/>
      <c r="P551" s="42" t="str">
        <f t="shared" si="157"/>
        <v/>
      </c>
      <c r="Q551" s="43" t="str">
        <f t="shared" si="158"/>
        <v/>
      </c>
      <c r="R551" s="44" t="e">
        <f t="shared" si="159"/>
        <v>#VALUE!</v>
      </c>
      <c r="S551" s="45" t="e">
        <f t="shared" si="152"/>
        <v>#VALUE!</v>
      </c>
      <c r="T551" s="44" t="str">
        <f t="shared" si="160"/>
        <v/>
      </c>
      <c r="U551" s="46"/>
      <c r="V551" s="47"/>
      <c r="W551" s="48" t="e">
        <f t="shared" si="161"/>
        <v>#VALUE!</v>
      </c>
      <c r="X551" s="49"/>
      <c r="Y551" s="44" t="e">
        <f>INDEX(VISITORS[INSECT ORDER], MATCH(X551,VISITORS[NAME USED],0))</f>
        <v>#N/A</v>
      </c>
      <c r="Z551" s="44" t="e">
        <f t="shared" si="162"/>
        <v>#N/A</v>
      </c>
      <c r="AA551" s="50" t="e">
        <f>IF(SUM(#REF!,#REF!,#REF!,#REF!,#REF!,#REF!)=S551,,"")</f>
        <v>#REF!</v>
      </c>
      <c r="AB551" s="51" t="str">
        <f t="shared" si="163"/>
        <v/>
      </c>
      <c r="AC551" s="51"/>
      <c r="AD551" s="51"/>
      <c r="AE551" s="51"/>
      <c r="AF551" s="51"/>
      <c r="AG551" s="51"/>
      <c r="AH551" s="51"/>
      <c r="AI551" s="52"/>
      <c r="AJ551" s="52"/>
      <c r="AK551" s="52"/>
      <c r="AL551" s="53"/>
      <c r="AM551" s="54"/>
      <c r="AN551" s="55" t="str">
        <f>IF(P551=1,0,"")</f>
        <v/>
      </c>
      <c r="AO551" s="56" t="str">
        <f>IF(AN551=1,AB551,"")</f>
        <v/>
      </c>
      <c r="AP551" s="55" t="str">
        <f>IF(P551=1,0,"")</f>
        <v/>
      </c>
      <c r="AQ551" s="56" t="str">
        <f>IF(AP551=1,AB551,"")</f>
        <v/>
      </c>
    </row>
    <row r="552" spans="1:43" s="3" customFormat="1" x14ac:dyDescent="0.25">
      <c r="A552" s="67">
        <f t="shared" si="153"/>
        <v>2022</v>
      </c>
      <c r="B552" s="67" t="str">
        <f t="shared" si="154"/>
        <v>May</v>
      </c>
      <c r="C552" s="68">
        <f t="shared" si="164"/>
        <v>22</v>
      </c>
      <c r="D552" s="69">
        <f t="shared" si="155"/>
        <v>18</v>
      </c>
      <c r="E552" s="70">
        <f t="shared" si="156"/>
        <v>4</v>
      </c>
      <c r="F552" s="74"/>
      <c r="G552" s="77"/>
      <c r="H552" s="63" t="e">
        <f t="shared" si="165"/>
        <v>#VALUE!</v>
      </c>
      <c r="I552" s="64">
        <f t="shared" si="168"/>
        <v>1</v>
      </c>
      <c r="J552" s="71" t="str">
        <f t="shared" si="168"/>
        <v xml:space="preserve">Tolpis </v>
      </c>
      <c r="K552" s="71" t="str">
        <f t="shared" si="168"/>
        <v>umbellata</v>
      </c>
      <c r="L552" s="72">
        <f t="shared" si="168"/>
        <v>1</v>
      </c>
      <c r="M552" s="72">
        <f t="shared" si="168"/>
        <v>0</v>
      </c>
      <c r="N552" s="66">
        <f t="shared" si="168"/>
        <v>0</v>
      </c>
      <c r="O552" s="41"/>
      <c r="P552" s="42" t="str">
        <f t="shared" si="157"/>
        <v/>
      </c>
      <c r="Q552" s="43" t="str">
        <f t="shared" si="158"/>
        <v/>
      </c>
      <c r="R552" s="44" t="e">
        <f t="shared" si="159"/>
        <v>#VALUE!</v>
      </c>
      <c r="S552" s="45" t="e">
        <f t="shared" si="152"/>
        <v>#VALUE!</v>
      </c>
      <c r="T552" s="44" t="str">
        <f t="shared" si="160"/>
        <v/>
      </c>
      <c r="U552" s="46"/>
      <c r="V552" s="47"/>
      <c r="W552" s="48" t="e">
        <f t="shared" si="161"/>
        <v>#VALUE!</v>
      </c>
      <c r="X552" s="49"/>
      <c r="Y552" s="44" t="e">
        <f>INDEX(VISITORS[INSECT ORDER], MATCH(X552,VISITORS[NAME USED],0))</f>
        <v>#N/A</v>
      </c>
      <c r="Z552" s="44" t="e">
        <f t="shared" si="162"/>
        <v>#N/A</v>
      </c>
      <c r="AA552" s="50" t="e">
        <f>IF(SUM(#REF!,#REF!,#REF!,#REF!,#REF!,#REF!)=S552,,"")</f>
        <v>#REF!</v>
      </c>
      <c r="AB552" s="51" t="str">
        <f t="shared" si="163"/>
        <v/>
      </c>
      <c r="AC552" s="51"/>
      <c r="AD552" s="51"/>
      <c r="AE552" s="51"/>
      <c r="AF552" s="51"/>
      <c r="AG552" s="51"/>
      <c r="AH552" s="51"/>
      <c r="AI552" s="52"/>
      <c r="AJ552" s="52"/>
      <c r="AK552" s="52"/>
      <c r="AL552" s="53"/>
      <c r="AM552" s="54"/>
      <c r="AN552" s="55" t="str">
        <f>IF(P552=1,0,"")</f>
        <v/>
      </c>
      <c r="AO552" s="56" t="str">
        <f>IF(AN552=1,AB552,"")</f>
        <v/>
      </c>
      <c r="AP552" s="55" t="str">
        <f>IF(P552=1,0,"")</f>
        <v/>
      </c>
      <c r="AQ552" s="56" t="str">
        <f>IF(AP552=1,AB552,"")</f>
        <v/>
      </c>
    </row>
    <row r="553" spans="1:43" s="3" customFormat="1" x14ac:dyDescent="0.25">
      <c r="A553" s="67">
        <f t="shared" si="153"/>
        <v>2022</v>
      </c>
      <c r="B553" s="67" t="str">
        <f t="shared" si="154"/>
        <v>May</v>
      </c>
      <c r="C553" s="68">
        <f t="shared" si="164"/>
        <v>22</v>
      </c>
      <c r="D553" s="69">
        <f t="shared" si="155"/>
        <v>18</v>
      </c>
      <c r="E553" s="70">
        <f t="shared" si="156"/>
        <v>5</v>
      </c>
      <c r="F553" s="74"/>
      <c r="G553" s="77"/>
      <c r="H553" s="63" t="e">
        <f t="shared" si="165"/>
        <v>#VALUE!</v>
      </c>
      <c r="I553" s="64">
        <f t="shared" si="168"/>
        <v>1</v>
      </c>
      <c r="J553" s="71" t="str">
        <f t="shared" si="168"/>
        <v xml:space="preserve">Tolpis </v>
      </c>
      <c r="K553" s="71" t="str">
        <f t="shared" si="168"/>
        <v>umbellata</v>
      </c>
      <c r="L553" s="72">
        <f t="shared" si="168"/>
        <v>1</v>
      </c>
      <c r="M553" s="72">
        <f t="shared" si="168"/>
        <v>0</v>
      </c>
      <c r="N553" s="66">
        <f t="shared" si="168"/>
        <v>0</v>
      </c>
      <c r="O553" s="41"/>
      <c r="P553" s="42" t="str">
        <f t="shared" si="157"/>
        <v/>
      </c>
      <c r="Q553" s="43" t="str">
        <f t="shared" si="158"/>
        <v/>
      </c>
      <c r="R553" s="44" t="e">
        <f t="shared" si="159"/>
        <v>#VALUE!</v>
      </c>
      <c r="S553" s="45" t="e">
        <f t="shared" si="152"/>
        <v>#VALUE!</v>
      </c>
      <c r="T553" s="44" t="str">
        <f t="shared" si="160"/>
        <v/>
      </c>
      <c r="U553" s="46"/>
      <c r="V553" s="47"/>
      <c r="W553" s="48" t="e">
        <f t="shared" si="161"/>
        <v>#VALUE!</v>
      </c>
      <c r="X553" s="49"/>
      <c r="Y553" s="44" t="e">
        <f>INDEX(VISITORS[INSECT ORDER], MATCH(X553,VISITORS[NAME USED],0))</f>
        <v>#N/A</v>
      </c>
      <c r="Z553" s="44" t="e">
        <f t="shared" si="162"/>
        <v>#N/A</v>
      </c>
      <c r="AA553" s="50" t="e">
        <f>IF(SUM(#REF!,#REF!,#REF!,#REF!,#REF!,#REF!)=S553,,"")</f>
        <v>#REF!</v>
      </c>
      <c r="AB553" s="51" t="str">
        <f t="shared" si="163"/>
        <v/>
      </c>
      <c r="AC553" s="51"/>
      <c r="AD553" s="51"/>
      <c r="AE553" s="51"/>
      <c r="AF553" s="51"/>
      <c r="AG553" s="51"/>
      <c r="AH553" s="51"/>
      <c r="AI553" s="52"/>
      <c r="AJ553" s="52"/>
      <c r="AK553" s="52"/>
      <c r="AL553" s="53"/>
      <c r="AM553" s="54"/>
      <c r="AN553" s="55" t="str">
        <f>IF(P553=1,0,"")</f>
        <v/>
      </c>
      <c r="AO553" s="56" t="str">
        <f>IF(AN553=1,AB553,"")</f>
        <v/>
      </c>
      <c r="AP553" s="55" t="str">
        <f>IF(P553=1,0,"")</f>
        <v/>
      </c>
      <c r="AQ553" s="56" t="str">
        <f>IF(AP553=1,AB553,"")</f>
        <v/>
      </c>
    </row>
    <row r="554" spans="1:43" s="3" customFormat="1" x14ac:dyDescent="0.25">
      <c r="A554" s="67">
        <f t="shared" si="153"/>
        <v>2022</v>
      </c>
      <c r="B554" s="67" t="str">
        <f t="shared" si="154"/>
        <v>May</v>
      </c>
      <c r="C554" s="68">
        <f t="shared" si="164"/>
        <v>22</v>
      </c>
      <c r="D554" s="69">
        <f t="shared" si="155"/>
        <v>18</v>
      </c>
      <c r="E554" s="70">
        <f t="shared" si="156"/>
        <v>6</v>
      </c>
      <c r="F554" s="74"/>
      <c r="G554" s="77"/>
      <c r="H554" s="63" t="e">
        <f t="shared" si="165"/>
        <v>#VALUE!</v>
      </c>
      <c r="I554" s="64">
        <f t="shared" si="168"/>
        <v>1</v>
      </c>
      <c r="J554" s="71" t="str">
        <f t="shared" si="168"/>
        <v xml:space="preserve">Tolpis </v>
      </c>
      <c r="K554" s="71" t="str">
        <f t="shared" si="168"/>
        <v>umbellata</v>
      </c>
      <c r="L554" s="72">
        <f t="shared" si="168"/>
        <v>1</v>
      </c>
      <c r="M554" s="72">
        <f t="shared" si="168"/>
        <v>0</v>
      </c>
      <c r="N554" s="66">
        <f t="shared" si="168"/>
        <v>0</v>
      </c>
      <c r="O554" s="41"/>
      <c r="P554" s="42" t="str">
        <f t="shared" si="157"/>
        <v/>
      </c>
      <c r="Q554" s="43" t="str">
        <f t="shared" si="158"/>
        <v/>
      </c>
      <c r="R554" s="44" t="e">
        <f t="shared" si="159"/>
        <v>#VALUE!</v>
      </c>
      <c r="S554" s="45" t="e">
        <f t="shared" si="152"/>
        <v>#VALUE!</v>
      </c>
      <c r="T554" s="44" t="str">
        <f t="shared" si="160"/>
        <v/>
      </c>
      <c r="U554" s="46"/>
      <c r="V554" s="47"/>
      <c r="W554" s="48" t="e">
        <f t="shared" si="161"/>
        <v>#VALUE!</v>
      </c>
      <c r="X554" s="49"/>
      <c r="Y554" s="44" t="e">
        <f>INDEX(VISITORS[INSECT ORDER], MATCH(X554,VISITORS[NAME USED],0))</f>
        <v>#N/A</v>
      </c>
      <c r="Z554" s="44" t="e">
        <f t="shared" si="162"/>
        <v>#N/A</v>
      </c>
      <c r="AA554" s="50" t="e">
        <f>IF(SUM(#REF!,#REF!,#REF!,#REF!,#REF!,#REF!)=S554,,"")</f>
        <v>#REF!</v>
      </c>
      <c r="AB554" s="51" t="str">
        <f t="shared" si="163"/>
        <v/>
      </c>
      <c r="AC554" s="51"/>
      <c r="AD554" s="51"/>
      <c r="AE554" s="51"/>
      <c r="AF554" s="51"/>
      <c r="AG554" s="51"/>
      <c r="AH554" s="51"/>
      <c r="AI554" s="52"/>
      <c r="AJ554" s="52"/>
      <c r="AK554" s="52"/>
      <c r="AL554" s="53"/>
      <c r="AM554" s="54"/>
      <c r="AN554" s="55" t="str">
        <f>IF(P554=1,0,"")</f>
        <v/>
      </c>
      <c r="AO554" s="56" t="str">
        <f>IF(AN554=1,AB554,"")</f>
        <v/>
      </c>
      <c r="AP554" s="55" t="str">
        <f>IF(P554=1,0,"")</f>
        <v/>
      </c>
      <c r="AQ554" s="56" t="str">
        <f>IF(AP554=1,AB554,"")</f>
        <v/>
      </c>
    </row>
    <row r="555" spans="1:43" s="3" customFormat="1" x14ac:dyDescent="0.25">
      <c r="A555" s="67">
        <f t="shared" si="153"/>
        <v>2022</v>
      </c>
      <c r="B555" s="67" t="str">
        <f t="shared" si="154"/>
        <v>May</v>
      </c>
      <c r="C555" s="68">
        <f t="shared" si="164"/>
        <v>22</v>
      </c>
      <c r="D555" s="69">
        <f t="shared" si="155"/>
        <v>18</v>
      </c>
      <c r="E555" s="70">
        <f t="shared" si="156"/>
        <v>7</v>
      </c>
      <c r="F555" s="74"/>
      <c r="G555" s="77"/>
      <c r="H555" s="63" t="e">
        <f t="shared" si="165"/>
        <v>#VALUE!</v>
      </c>
      <c r="I555" s="64">
        <f t="shared" si="168"/>
        <v>1</v>
      </c>
      <c r="J555" s="71" t="str">
        <f t="shared" si="168"/>
        <v xml:space="preserve">Tolpis </v>
      </c>
      <c r="K555" s="71" t="str">
        <f t="shared" si="168"/>
        <v>umbellata</v>
      </c>
      <c r="L555" s="72">
        <f t="shared" si="168"/>
        <v>1</v>
      </c>
      <c r="M555" s="72">
        <f t="shared" si="168"/>
        <v>0</v>
      </c>
      <c r="N555" s="66">
        <f t="shared" si="168"/>
        <v>0</v>
      </c>
      <c r="O555" s="41"/>
      <c r="P555" s="42" t="str">
        <f t="shared" si="157"/>
        <v/>
      </c>
      <c r="Q555" s="43" t="str">
        <f t="shared" si="158"/>
        <v/>
      </c>
      <c r="R555" s="44" t="e">
        <f t="shared" si="159"/>
        <v>#VALUE!</v>
      </c>
      <c r="S555" s="45" t="e">
        <f t="shared" si="152"/>
        <v>#VALUE!</v>
      </c>
      <c r="T555" s="44" t="str">
        <f t="shared" si="160"/>
        <v/>
      </c>
      <c r="U555" s="46"/>
      <c r="V555" s="47"/>
      <c r="W555" s="48" t="e">
        <f t="shared" si="161"/>
        <v>#VALUE!</v>
      </c>
      <c r="X555" s="49"/>
      <c r="Y555" s="44" t="e">
        <f>INDEX(VISITORS[INSECT ORDER], MATCH(X555,VISITORS[NAME USED],0))</f>
        <v>#N/A</v>
      </c>
      <c r="Z555" s="44" t="e">
        <f t="shared" si="162"/>
        <v>#N/A</v>
      </c>
      <c r="AA555" s="50" t="e">
        <f>IF(SUM(#REF!,#REF!,#REF!,#REF!,#REF!,#REF!)=S555,,"")</f>
        <v>#REF!</v>
      </c>
      <c r="AB555" s="51" t="str">
        <f t="shared" si="163"/>
        <v/>
      </c>
      <c r="AC555" s="51"/>
      <c r="AD555" s="51"/>
      <c r="AE555" s="51"/>
      <c r="AF555" s="51"/>
      <c r="AG555" s="51"/>
      <c r="AH555" s="51"/>
      <c r="AI555" s="52"/>
      <c r="AJ555" s="52"/>
      <c r="AK555" s="52"/>
      <c r="AL555" s="53"/>
      <c r="AM555" s="54"/>
      <c r="AN555" s="55" t="str">
        <f>IF(P555=1,0,"")</f>
        <v/>
      </c>
      <c r="AO555" s="56" t="str">
        <f>IF(AN555=1,AB555,"")</f>
        <v/>
      </c>
      <c r="AP555" s="55" t="str">
        <f>IF(P555=1,0,"")</f>
        <v/>
      </c>
      <c r="AQ555" s="56" t="str">
        <f>IF(AP555=1,AB555,"")</f>
        <v/>
      </c>
    </row>
    <row r="556" spans="1:43" s="3" customFormat="1" x14ac:dyDescent="0.25">
      <c r="A556" s="67">
        <f t="shared" si="153"/>
        <v>2022</v>
      </c>
      <c r="B556" s="67" t="str">
        <f t="shared" si="154"/>
        <v>May</v>
      </c>
      <c r="C556" s="68">
        <f t="shared" si="164"/>
        <v>22</v>
      </c>
      <c r="D556" s="69">
        <f t="shared" si="155"/>
        <v>18</v>
      </c>
      <c r="E556" s="70">
        <f t="shared" si="156"/>
        <v>8</v>
      </c>
      <c r="F556" s="74"/>
      <c r="G556" s="77"/>
      <c r="H556" s="63" t="e">
        <f t="shared" si="165"/>
        <v>#VALUE!</v>
      </c>
      <c r="I556" s="64">
        <f t="shared" si="168"/>
        <v>1</v>
      </c>
      <c r="J556" s="71" t="str">
        <f t="shared" si="168"/>
        <v xml:space="preserve">Tolpis </v>
      </c>
      <c r="K556" s="71" t="str">
        <f t="shared" si="168"/>
        <v>umbellata</v>
      </c>
      <c r="L556" s="72">
        <f t="shared" si="168"/>
        <v>1</v>
      </c>
      <c r="M556" s="72">
        <f t="shared" si="168"/>
        <v>0</v>
      </c>
      <c r="N556" s="66">
        <f t="shared" si="168"/>
        <v>0</v>
      </c>
      <c r="O556" s="41"/>
      <c r="P556" s="42" t="str">
        <f t="shared" si="157"/>
        <v/>
      </c>
      <c r="Q556" s="43" t="str">
        <f t="shared" si="158"/>
        <v/>
      </c>
      <c r="R556" s="44" t="e">
        <f t="shared" si="159"/>
        <v>#VALUE!</v>
      </c>
      <c r="S556" s="45" t="e">
        <f t="shared" si="152"/>
        <v>#VALUE!</v>
      </c>
      <c r="T556" s="44" t="str">
        <f t="shared" si="160"/>
        <v/>
      </c>
      <c r="U556" s="46"/>
      <c r="V556" s="47"/>
      <c r="W556" s="48" t="e">
        <f t="shared" si="161"/>
        <v>#VALUE!</v>
      </c>
      <c r="X556" s="49"/>
      <c r="Y556" s="44" t="e">
        <f>INDEX(VISITORS[INSECT ORDER], MATCH(X556,VISITORS[NAME USED],0))</f>
        <v>#N/A</v>
      </c>
      <c r="Z556" s="44" t="e">
        <f t="shared" si="162"/>
        <v>#N/A</v>
      </c>
      <c r="AA556" s="50" t="e">
        <f>IF(SUM(#REF!,#REF!,#REF!,#REF!,#REF!,#REF!)=S556,,"")</f>
        <v>#REF!</v>
      </c>
      <c r="AB556" s="51" t="str">
        <f t="shared" si="163"/>
        <v/>
      </c>
      <c r="AC556" s="51"/>
      <c r="AD556" s="51"/>
      <c r="AE556" s="51"/>
      <c r="AF556" s="51"/>
      <c r="AG556" s="51"/>
      <c r="AH556" s="51"/>
      <c r="AI556" s="52"/>
      <c r="AJ556" s="52"/>
      <c r="AK556" s="52"/>
      <c r="AL556" s="53"/>
      <c r="AM556" s="54"/>
      <c r="AN556" s="55" t="str">
        <f>IF(P556=1,0,"")</f>
        <v/>
      </c>
      <c r="AO556" s="56" t="str">
        <f>IF(AN556=1,AB556,"")</f>
        <v/>
      </c>
      <c r="AP556" s="55" t="str">
        <f>IF(P556=1,0,"")</f>
        <v/>
      </c>
      <c r="AQ556" s="56" t="str">
        <f>IF(AP556=1,AB556,"")</f>
        <v/>
      </c>
    </row>
    <row r="557" spans="1:43" s="3" customFormat="1" x14ac:dyDescent="0.25">
      <c r="A557" s="67">
        <f t="shared" si="153"/>
        <v>2022</v>
      </c>
      <c r="B557" s="67" t="str">
        <f t="shared" si="154"/>
        <v>May</v>
      </c>
      <c r="C557" s="68">
        <f t="shared" si="164"/>
        <v>22</v>
      </c>
      <c r="D557" s="69">
        <f t="shared" si="155"/>
        <v>18</v>
      </c>
      <c r="E557" s="70">
        <f t="shared" si="156"/>
        <v>9</v>
      </c>
      <c r="F557" s="74"/>
      <c r="G557" s="77"/>
      <c r="H557" s="63" t="e">
        <f t="shared" si="165"/>
        <v>#VALUE!</v>
      </c>
      <c r="I557" s="64">
        <f t="shared" si="168"/>
        <v>1</v>
      </c>
      <c r="J557" s="71" t="str">
        <f t="shared" si="168"/>
        <v xml:space="preserve">Tolpis </v>
      </c>
      <c r="K557" s="71" t="str">
        <f t="shared" si="168"/>
        <v>umbellata</v>
      </c>
      <c r="L557" s="72">
        <f t="shared" si="168"/>
        <v>1</v>
      </c>
      <c r="M557" s="72">
        <f t="shared" si="168"/>
        <v>0</v>
      </c>
      <c r="N557" s="66">
        <f t="shared" si="168"/>
        <v>0</v>
      </c>
      <c r="O557" s="41"/>
      <c r="P557" s="42" t="str">
        <f t="shared" si="157"/>
        <v/>
      </c>
      <c r="Q557" s="43" t="str">
        <f t="shared" si="158"/>
        <v/>
      </c>
      <c r="R557" s="44" t="e">
        <f t="shared" si="159"/>
        <v>#VALUE!</v>
      </c>
      <c r="S557" s="45" t="e">
        <f t="shared" si="152"/>
        <v>#VALUE!</v>
      </c>
      <c r="T557" s="44" t="str">
        <f t="shared" si="160"/>
        <v/>
      </c>
      <c r="U557" s="46"/>
      <c r="V557" s="47"/>
      <c r="W557" s="48" t="e">
        <f t="shared" si="161"/>
        <v>#VALUE!</v>
      </c>
      <c r="X557" s="49"/>
      <c r="Y557" s="44" t="e">
        <f>INDEX(VISITORS[INSECT ORDER], MATCH(X557,VISITORS[NAME USED],0))</f>
        <v>#N/A</v>
      </c>
      <c r="Z557" s="44" t="e">
        <f t="shared" si="162"/>
        <v>#N/A</v>
      </c>
      <c r="AA557" s="50" t="e">
        <f>IF(SUM(#REF!,#REF!,#REF!,#REF!,#REF!,#REF!)=S557,,"")</f>
        <v>#REF!</v>
      </c>
      <c r="AB557" s="51" t="str">
        <f t="shared" si="163"/>
        <v/>
      </c>
      <c r="AC557" s="51"/>
      <c r="AD557" s="51"/>
      <c r="AE557" s="51"/>
      <c r="AF557" s="51"/>
      <c r="AG557" s="51"/>
      <c r="AH557" s="51"/>
      <c r="AI557" s="52"/>
      <c r="AJ557" s="52"/>
      <c r="AK557" s="52"/>
      <c r="AL557" s="53"/>
      <c r="AM557" s="54"/>
      <c r="AN557" s="55" t="str">
        <f>IF(P557=1,0,"")</f>
        <v/>
      </c>
      <c r="AO557" s="56" t="str">
        <f>IF(AN557=1,AB557,"")</f>
        <v/>
      </c>
      <c r="AP557" s="55" t="str">
        <f>IF(P557=1,0,"")</f>
        <v/>
      </c>
      <c r="AQ557" s="56" t="str">
        <f>IF(AP557=1,AB557,"")</f>
        <v/>
      </c>
    </row>
    <row r="558" spans="1:43" s="3" customFormat="1" x14ac:dyDescent="0.25">
      <c r="A558" s="67">
        <f t="shared" si="153"/>
        <v>2022</v>
      </c>
      <c r="B558" s="67" t="str">
        <f t="shared" si="154"/>
        <v>May</v>
      </c>
      <c r="C558" s="68">
        <f t="shared" si="164"/>
        <v>22</v>
      </c>
      <c r="D558" s="69">
        <f t="shared" si="155"/>
        <v>18</v>
      </c>
      <c r="E558" s="70">
        <f t="shared" si="156"/>
        <v>10</v>
      </c>
      <c r="F558" s="74"/>
      <c r="G558" s="77"/>
      <c r="H558" s="63" t="e">
        <f t="shared" si="165"/>
        <v>#VALUE!</v>
      </c>
      <c r="I558" s="64">
        <f t="shared" si="168"/>
        <v>1</v>
      </c>
      <c r="J558" s="71" t="str">
        <f t="shared" si="168"/>
        <v xml:space="preserve">Tolpis </v>
      </c>
      <c r="K558" s="71" t="str">
        <f t="shared" si="168"/>
        <v>umbellata</v>
      </c>
      <c r="L558" s="72">
        <f t="shared" si="168"/>
        <v>1</v>
      </c>
      <c r="M558" s="72">
        <f t="shared" si="168"/>
        <v>0</v>
      </c>
      <c r="N558" s="66">
        <f t="shared" si="168"/>
        <v>0</v>
      </c>
      <c r="O558" s="41"/>
      <c r="P558" s="42" t="str">
        <f t="shared" si="157"/>
        <v/>
      </c>
      <c r="Q558" s="43" t="str">
        <f t="shared" si="158"/>
        <v/>
      </c>
      <c r="R558" s="44" t="e">
        <f t="shared" si="159"/>
        <v>#VALUE!</v>
      </c>
      <c r="S558" s="45" t="e">
        <f t="shared" si="152"/>
        <v>#VALUE!</v>
      </c>
      <c r="T558" s="44" t="str">
        <f t="shared" si="160"/>
        <v/>
      </c>
      <c r="U558" s="46"/>
      <c r="V558" s="47"/>
      <c r="W558" s="48" t="e">
        <f t="shared" si="161"/>
        <v>#VALUE!</v>
      </c>
      <c r="X558" s="49"/>
      <c r="Y558" s="44" t="e">
        <f>INDEX(VISITORS[INSECT ORDER], MATCH(X558,VISITORS[NAME USED],0))</f>
        <v>#N/A</v>
      </c>
      <c r="Z558" s="44" t="e">
        <f t="shared" si="162"/>
        <v>#N/A</v>
      </c>
      <c r="AA558" s="50" t="e">
        <f>IF(SUM(#REF!,#REF!,#REF!,#REF!,#REF!,#REF!)=S558,,"")</f>
        <v>#REF!</v>
      </c>
      <c r="AB558" s="51" t="str">
        <f t="shared" si="163"/>
        <v/>
      </c>
      <c r="AC558" s="51"/>
      <c r="AD558" s="51"/>
      <c r="AE558" s="51"/>
      <c r="AF558" s="51"/>
      <c r="AG558" s="51"/>
      <c r="AH558" s="51"/>
      <c r="AI558" s="52"/>
      <c r="AJ558" s="52"/>
      <c r="AK558" s="52"/>
      <c r="AL558" s="53"/>
      <c r="AM558" s="54"/>
      <c r="AN558" s="55" t="str">
        <f>IF(P558=1,0,"")</f>
        <v/>
      </c>
      <c r="AO558" s="56" t="str">
        <f>IF(AN558=1,AB558,"")</f>
        <v/>
      </c>
      <c r="AP558" s="55" t="str">
        <f>IF(P558=1,0,"")</f>
        <v/>
      </c>
      <c r="AQ558" s="56" t="str">
        <f>IF(AP558=1,AB558,"")</f>
        <v/>
      </c>
    </row>
    <row r="559" spans="1:43" s="3" customFormat="1" x14ac:dyDescent="0.25">
      <c r="A559" s="67">
        <f t="shared" si="153"/>
        <v>2022</v>
      </c>
      <c r="B559" s="67" t="str">
        <f t="shared" si="154"/>
        <v>May</v>
      </c>
      <c r="C559" s="68">
        <f t="shared" si="164"/>
        <v>22</v>
      </c>
      <c r="D559" s="69">
        <f t="shared" si="155"/>
        <v>18</v>
      </c>
      <c r="E559" s="70">
        <f t="shared" si="156"/>
        <v>11</v>
      </c>
      <c r="F559" s="74"/>
      <c r="G559" s="77"/>
      <c r="H559" s="63" t="e">
        <f t="shared" si="165"/>
        <v>#VALUE!</v>
      </c>
      <c r="I559" s="64">
        <f t="shared" si="168"/>
        <v>1</v>
      </c>
      <c r="J559" s="71" t="str">
        <f t="shared" si="168"/>
        <v xml:space="preserve">Tolpis </v>
      </c>
      <c r="K559" s="71" t="str">
        <f t="shared" si="168"/>
        <v>umbellata</v>
      </c>
      <c r="L559" s="72">
        <f t="shared" si="168"/>
        <v>1</v>
      </c>
      <c r="M559" s="72">
        <f t="shared" si="168"/>
        <v>0</v>
      </c>
      <c r="N559" s="66">
        <f t="shared" si="168"/>
        <v>0</v>
      </c>
      <c r="O559" s="41"/>
      <c r="P559" s="42" t="str">
        <f t="shared" si="157"/>
        <v/>
      </c>
      <c r="Q559" s="43" t="str">
        <f t="shared" si="158"/>
        <v/>
      </c>
      <c r="R559" s="44" t="e">
        <f t="shared" si="159"/>
        <v>#VALUE!</v>
      </c>
      <c r="S559" s="45" t="e">
        <f t="shared" si="152"/>
        <v>#VALUE!</v>
      </c>
      <c r="T559" s="44" t="str">
        <f t="shared" si="160"/>
        <v/>
      </c>
      <c r="U559" s="46"/>
      <c r="V559" s="47"/>
      <c r="W559" s="48" t="e">
        <f t="shared" si="161"/>
        <v>#VALUE!</v>
      </c>
      <c r="X559" s="49"/>
      <c r="Y559" s="44" t="e">
        <f>INDEX(VISITORS[INSECT ORDER], MATCH(X559,VISITORS[NAME USED],0))</f>
        <v>#N/A</v>
      </c>
      <c r="Z559" s="44" t="e">
        <f t="shared" si="162"/>
        <v>#N/A</v>
      </c>
      <c r="AA559" s="50" t="e">
        <f>IF(SUM(#REF!,#REF!,#REF!,#REF!,#REF!,#REF!)=S559,,"")</f>
        <v>#REF!</v>
      </c>
      <c r="AB559" s="51" t="str">
        <f t="shared" si="163"/>
        <v/>
      </c>
      <c r="AC559" s="51"/>
      <c r="AD559" s="51"/>
      <c r="AE559" s="51"/>
      <c r="AF559" s="51"/>
      <c r="AG559" s="51"/>
      <c r="AH559" s="51"/>
      <c r="AI559" s="52"/>
      <c r="AJ559" s="52"/>
      <c r="AK559" s="52"/>
      <c r="AL559" s="53"/>
      <c r="AM559" s="54"/>
      <c r="AN559" s="55" t="str">
        <f>IF(P559=1,0,"")</f>
        <v/>
      </c>
      <c r="AO559" s="56" t="str">
        <f>IF(AN559=1,AB559,"")</f>
        <v/>
      </c>
      <c r="AP559" s="55" t="str">
        <f>IF(P559=1,0,"")</f>
        <v/>
      </c>
      <c r="AQ559" s="56" t="str">
        <f>IF(AP559=1,AB559,"")</f>
        <v/>
      </c>
    </row>
    <row r="560" spans="1:43" s="3" customFormat="1" x14ac:dyDescent="0.25">
      <c r="A560" s="67">
        <f t="shared" si="153"/>
        <v>2022</v>
      </c>
      <c r="B560" s="67" t="str">
        <f t="shared" si="154"/>
        <v>May</v>
      </c>
      <c r="C560" s="68">
        <f t="shared" si="164"/>
        <v>22</v>
      </c>
      <c r="D560" s="69">
        <f t="shared" si="155"/>
        <v>18</v>
      </c>
      <c r="E560" s="70">
        <f t="shared" si="156"/>
        <v>12</v>
      </c>
      <c r="F560" s="74"/>
      <c r="G560" s="77"/>
      <c r="H560" s="63" t="e">
        <f t="shared" si="165"/>
        <v>#VALUE!</v>
      </c>
      <c r="I560" s="64">
        <f t="shared" si="168"/>
        <v>1</v>
      </c>
      <c r="J560" s="71" t="str">
        <f t="shared" si="168"/>
        <v xml:space="preserve">Tolpis </v>
      </c>
      <c r="K560" s="71" t="str">
        <f t="shared" si="168"/>
        <v>umbellata</v>
      </c>
      <c r="L560" s="72">
        <f t="shared" si="168"/>
        <v>1</v>
      </c>
      <c r="M560" s="72">
        <f t="shared" si="168"/>
        <v>0</v>
      </c>
      <c r="N560" s="66">
        <f t="shared" si="168"/>
        <v>0</v>
      </c>
      <c r="O560" s="41"/>
      <c r="P560" s="42" t="str">
        <f t="shared" si="157"/>
        <v/>
      </c>
      <c r="Q560" s="43" t="str">
        <f t="shared" si="158"/>
        <v/>
      </c>
      <c r="R560" s="44" t="e">
        <f t="shared" si="159"/>
        <v>#VALUE!</v>
      </c>
      <c r="S560" s="45" t="e">
        <f t="shared" si="152"/>
        <v>#VALUE!</v>
      </c>
      <c r="T560" s="44" t="str">
        <f t="shared" si="160"/>
        <v/>
      </c>
      <c r="U560" s="46"/>
      <c r="V560" s="47"/>
      <c r="W560" s="48" t="e">
        <f t="shared" si="161"/>
        <v>#VALUE!</v>
      </c>
      <c r="X560" s="49"/>
      <c r="Y560" s="44" t="e">
        <f>INDEX(VISITORS[INSECT ORDER], MATCH(X560,VISITORS[NAME USED],0))</f>
        <v>#N/A</v>
      </c>
      <c r="Z560" s="44" t="e">
        <f t="shared" si="162"/>
        <v>#N/A</v>
      </c>
      <c r="AA560" s="50" t="e">
        <f>IF(SUM(#REF!,#REF!,#REF!,#REF!,#REF!,#REF!)=S560,,"")</f>
        <v>#REF!</v>
      </c>
      <c r="AB560" s="51" t="str">
        <f t="shared" si="163"/>
        <v/>
      </c>
      <c r="AC560" s="51"/>
      <c r="AD560" s="51"/>
      <c r="AE560" s="51"/>
      <c r="AF560" s="51"/>
      <c r="AG560" s="51"/>
      <c r="AH560" s="51"/>
      <c r="AI560" s="52"/>
      <c r="AJ560" s="52"/>
      <c r="AK560" s="52"/>
      <c r="AL560" s="53"/>
      <c r="AM560" s="54"/>
      <c r="AN560" s="55" t="str">
        <f>IF(P560=1,0,"")</f>
        <v/>
      </c>
      <c r="AO560" s="56" t="str">
        <f>IF(AN560=1,AB560,"")</f>
        <v/>
      </c>
      <c r="AP560" s="55" t="str">
        <f>IF(P560=1,0,"")</f>
        <v/>
      </c>
      <c r="AQ560" s="56" t="str">
        <f>IF(AP560=1,AB560,"")</f>
        <v/>
      </c>
    </row>
    <row r="561" spans="1:43" s="3" customFormat="1" x14ac:dyDescent="0.25">
      <c r="A561" s="67">
        <f t="shared" si="153"/>
        <v>2022</v>
      </c>
      <c r="B561" s="67" t="str">
        <f t="shared" si="154"/>
        <v>May</v>
      </c>
      <c r="C561" s="68">
        <f t="shared" si="164"/>
        <v>22</v>
      </c>
      <c r="D561" s="69">
        <f t="shared" si="155"/>
        <v>18</v>
      </c>
      <c r="E561" s="70">
        <f t="shared" si="156"/>
        <v>13</v>
      </c>
      <c r="F561" s="74"/>
      <c r="G561" s="77"/>
      <c r="H561" s="63" t="e">
        <f t="shared" si="165"/>
        <v>#VALUE!</v>
      </c>
      <c r="I561" s="64">
        <f t="shared" si="168"/>
        <v>1</v>
      </c>
      <c r="J561" s="71" t="str">
        <f t="shared" si="168"/>
        <v xml:space="preserve">Tolpis </v>
      </c>
      <c r="K561" s="71" t="str">
        <f t="shared" si="168"/>
        <v>umbellata</v>
      </c>
      <c r="L561" s="72">
        <f t="shared" si="168"/>
        <v>1</v>
      </c>
      <c r="M561" s="72">
        <f t="shared" si="168"/>
        <v>0</v>
      </c>
      <c r="N561" s="66">
        <f t="shared" si="168"/>
        <v>0</v>
      </c>
      <c r="O561" s="41"/>
      <c r="P561" s="42" t="str">
        <f t="shared" si="157"/>
        <v/>
      </c>
      <c r="Q561" s="43" t="str">
        <f t="shared" si="158"/>
        <v/>
      </c>
      <c r="R561" s="44" t="e">
        <f t="shared" si="159"/>
        <v>#VALUE!</v>
      </c>
      <c r="S561" s="45" t="e">
        <f t="shared" si="152"/>
        <v>#VALUE!</v>
      </c>
      <c r="T561" s="44" t="str">
        <f t="shared" si="160"/>
        <v/>
      </c>
      <c r="U561" s="46"/>
      <c r="V561" s="47"/>
      <c r="W561" s="48" t="e">
        <f t="shared" si="161"/>
        <v>#VALUE!</v>
      </c>
      <c r="X561" s="49"/>
      <c r="Y561" s="44" t="e">
        <f>INDEX(VISITORS[INSECT ORDER], MATCH(X561,VISITORS[NAME USED],0))</f>
        <v>#N/A</v>
      </c>
      <c r="Z561" s="44" t="e">
        <f t="shared" si="162"/>
        <v>#N/A</v>
      </c>
      <c r="AA561" s="50" t="e">
        <f>IF(SUM(#REF!,#REF!,#REF!,#REF!,#REF!,#REF!)=S561,,"")</f>
        <v>#REF!</v>
      </c>
      <c r="AB561" s="51" t="str">
        <f t="shared" si="163"/>
        <v/>
      </c>
      <c r="AC561" s="51"/>
      <c r="AD561" s="51"/>
      <c r="AE561" s="51"/>
      <c r="AF561" s="51"/>
      <c r="AG561" s="51"/>
      <c r="AH561" s="51"/>
      <c r="AI561" s="52"/>
      <c r="AJ561" s="52"/>
      <c r="AK561" s="52"/>
      <c r="AL561" s="53"/>
      <c r="AM561" s="54"/>
      <c r="AN561" s="55" t="str">
        <f>IF(P561=1,0,"")</f>
        <v/>
      </c>
      <c r="AO561" s="56" t="str">
        <f>IF(AN561=1,AB561,"")</f>
        <v/>
      </c>
      <c r="AP561" s="55" t="str">
        <f>IF(P561=1,0,"")</f>
        <v/>
      </c>
      <c r="AQ561" s="56" t="str">
        <f>IF(AP561=1,AB561,"")</f>
        <v/>
      </c>
    </row>
    <row r="562" spans="1:43" s="3" customFormat="1" x14ac:dyDescent="0.25">
      <c r="A562" s="67">
        <f t="shared" si="153"/>
        <v>2022</v>
      </c>
      <c r="B562" s="67" t="str">
        <f t="shared" si="154"/>
        <v>May</v>
      </c>
      <c r="C562" s="68">
        <f t="shared" si="164"/>
        <v>22</v>
      </c>
      <c r="D562" s="69">
        <f t="shared" si="155"/>
        <v>18</v>
      </c>
      <c r="E562" s="70">
        <f t="shared" si="156"/>
        <v>14</v>
      </c>
      <c r="F562" s="74"/>
      <c r="G562" s="77"/>
      <c r="H562" s="63" t="e">
        <f t="shared" si="165"/>
        <v>#VALUE!</v>
      </c>
      <c r="I562" s="64">
        <f t="shared" si="168"/>
        <v>1</v>
      </c>
      <c r="J562" s="71" t="str">
        <f t="shared" si="168"/>
        <v xml:space="preserve">Tolpis </v>
      </c>
      <c r="K562" s="71" t="str">
        <f t="shared" si="168"/>
        <v>umbellata</v>
      </c>
      <c r="L562" s="72">
        <f t="shared" si="168"/>
        <v>1</v>
      </c>
      <c r="M562" s="72">
        <f t="shared" si="168"/>
        <v>0</v>
      </c>
      <c r="N562" s="66">
        <f t="shared" si="168"/>
        <v>0</v>
      </c>
      <c r="O562" s="41"/>
      <c r="P562" s="42" t="str">
        <f t="shared" si="157"/>
        <v/>
      </c>
      <c r="Q562" s="43" t="str">
        <f t="shared" si="158"/>
        <v/>
      </c>
      <c r="R562" s="44" t="e">
        <f t="shared" si="159"/>
        <v>#VALUE!</v>
      </c>
      <c r="S562" s="45" t="e">
        <f t="shared" si="152"/>
        <v>#VALUE!</v>
      </c>
      <c r="T562" s="44" t="str">
        <f t="shared" si="160"/>
        <v/>
      </c>
      <c r="U562" s="46"/>
      <c r="V562" s="47"/>
      <c r="W562" s="48" t="e">
        <f t="shared" si="161"/>
        <v>#VALUE!</v>
      </c>
      <c r="X562" s="49"/>
      <c r="Y562" s="44" t="e">
        <f>INDEX(VISITORS[INSECT ORDER], MATCH(X562,VISITORS[NAME USED],0))</f>
        <v>#N/A</v>
      </c>
      <c r="Z562" s="44" t="e">
        <f t="shared" si="162"/>
        <v>#N/A</v>
      </c>
      <c r="AA562" s="50" t="e">
        <f>IF(SUM(#REF!,#REF!,#REF!,#REF!,#REF!,#REF!)=S562,,"")</f>
        <v>#REF!</v>
      </c>
      <c r="AB562" s="51" t="str">
        <f t="shared" si="163"/>
        <v/>
      </c>
      <c r="AC562" s="51"/>
      <c r="AD562" s="51"/>
      <c r="AE562" s="51"/>
      <c r="AF562" s="51"/>
      <c r="AG562" s="51"/>
      <c r="AH562" s="51"/>
      <c r="AI562" s="52"/>
      <c r="AJ562" s="52"/>
      <c r="AK562" s="52"/>
      <c r="AL562" s="53"/>
      <c r="AM562" s="54"/>
      <c r="AN562" s="55" t="str">
        <f>IF(P562=1,0,"")</f>
        <v/>
      </c>
      <c r="AO562" s="56" t="str">
        <f>IF(AN562=1,AB562,"")</f>
        <v/>
      </c>
      <c r="AP562" s="55" t="str">
        <f>IF(P562=1,0,"")</f>
        <v/>
      </c>
      <c r="AQ562" s="56" t="str">
        <f>IF(AP562=1,AB562,"")</f>
        <v/>
      </c>
    </row>
    <row r="563" spans="1:43" s="3" customFormat="1" x14ac:dyDescent="0.25">
      <c r="A563" s="67">
        <f t="shared" si="153"/>
        <v>2022</v>
      </c>
      <c r="B563" s="67" t="str">
        <f t="shared" si="154"/>
        <v>May</v>
      </c>
      <c r="C563" s="68">
        <f t="shared" si="164"/>
        <v>22</v>
      </c>
      <c r="D563" s="69">
        <f t="shared" si="155"/>
        <v>18</v>
      </c>
      <c r="E563" s="70">
        <f t="shared" si="156"/>
        <v>15</v>
      </c>
      <c r="F563" s="74"/>
      <c r="G563" s="77"/>
      <c r="H563" s="63" t="e">
        <f t="shared" si="165"/>
        <v>#VALUE!</v>
      </c>
      <c r="I563" s="64">
        <f t="shared" si="168"/>
        <v>1</v>
      </c>
      <c r="J563" s="71" t="str">
        <f t="shared" si="168"/>
        <v xml:space="preserve">Tolpis </v>
      </c>
      <c r="K563" s="71" t="str">
        <f t="shared" si="168"/>
        <v>umbellata</v>
      </c>
      <c r="L563" s="72">
        <f t="shared" si="168"/>
        <v>1</v>
      </c>
      <c r="M563" s="72">
        <f t="shared" si="168"/>
        <v>0</v>
      </c>
      <c r="N563" s="66">
        <f t="shared" si="168"/>
        <v>0</v>
      </c>
      <c r="O563" s="41"/>
      <c r="P563" s="42" t="str">
        <f t="shared" si="157"/>
        <v/>
      </c>
      <c r="Q563" s="43" t="str">
        <f t="shared" si="158"/>
        <v/>
      </c>
      <c r="R563" s="44" t="e">
        <f t="shared" si="159"/>
        <v>#VALUE!</v>
      </c>
      <c r="S563" s="45" t="e">
        <f t="shared" si="152"/>
        <v>#VALUE!</v>
      </c>
      <c r="T563" s="44" t="str">
        <f t="shared" si="160"/>
        <v/>
      </c>
      <c r="U563" s="46"/>
      <c r="V563" s="47"/>
      <c r="W563" s="48" t="e">
        <f t="shared" si="161"/>
        <v>#VALUE!</v>
      </c>
      <c r="X563" s="49"/>
      <c r="Y563" s="44" t="e">
        <f>INDEX(VISITORS[INSECT ORDER], MATCH(X563,VISITORS[NAME USED],0))</f>
        <v>#N/A</v>
      </c>
      <c r="Z563" s="44" t="e">
        <f t="shared" si="162"/>
        <v>#N/A</v>
      </c>
      <c r="AA563" s="50" t="e">
        <f>IF(SUM(#REF!,#REF!,#REF!,#REF!,#REF!,#REF!)=S563,,"")</f>
        <v>#REF!</v>
      </c>
      <c r="AB563" s="51" t="str">
        <f t="shared" si="163"/>
        <v/>
      </c>
      <c r="AC563" s="51"/>
      <c r="AD563" s="51"/>
      <c r="AE563" s="51"/>
      <c r="AF563" s="51"/>
      <c r="AG563" s="51"/>
      <c r="AH563" s="51"/>
      <c r="AI563" s="52"/>
      <c r="AJ563" s="52"/>
      <c r="AK563" s="52"/>
      <c r="AL563" s="53"/>
      <c r="AM563" s="54"/>
      <c r="AN563" s="55" t="str">
        <f>IF(P563=1,0,"")</f>
        <v/>
      </c>
      <c r="AO563" s="56" t="str">
        <f>IF(AN563=1,AB563,"")</f>
        <v/>
      </c>
      <c r="AP563" s="55" t="str">
        <f>IF(P563=1,0,"")</f>
        <v/>
      </c>
      <c r="AQ563" s="56" t="str">
        <f>IF(AP563=1,AB563,"")</f>
        <v/>
      </c>
    </row>
    <row r="564" spans="1:43" s="3" customFormat="1" x14ac:dyDescent="0.25">
      <c r="A564" s="67">
        <f t="shared" si="153"/>
        <v>2022</v>
      </c>
      <c r="B564" s="67" t="str">
        <f t="shared" si="154"/>
        <v>May</v>
      </c>
      <c r="C564" s="68">
        <f t="shared" si="164"/>
        <v>22</v>
      </c>
      <c r="D564" s="69">
        <f t="shared" si="155"/>
        <v>18</v>
      </c>
      <c r="E564" s="70">
        <f t="shared" si="156"/>
        <v>16</v>
      </c>
      <c r="F564" s="74"/>
      <c r="G564" s="77"/>
      <c r="H564" s="63" t="e">
        <f t="shared" si="165"/>
        <v>#VALUE!</v>
      </c>
      <c r="I564" s="64">
        <f t="shared" si="168"/>
        <v>1</v>
      </c>
      <c r="J564" s="71" t="str">
        <f t="shared" si="168"/>
        <v xml:space="preserve">Tolpis </v>
      </c>
      <c r="K564" s="71" t="str">
        <f t="shared" si="168"/>
        <v>umbellata</v>
      </c>
      <c r="L564" s="72">
        <f t="shared" si="168"/>
        <v>1</v>
      </c>
      <c r="M564" s="72">
        <f t="shared" si="168"/>
        <v>0</v>
      </c>
      <c r="N564" s="66">
        <f t="shared" si="168"/>
        <v>0</v>
      </c>
      <c r="O564" s="41"/>
      <c r="P564" s="42" t="str">
        <f t="shared" si="157"/>
        <v/>
      </c>
      <c r="Q564" s="43" t="str">
        <f t="shared" si="158"/>
        <v/>
      </c>
      <c r="R564" s="44" t="e">
        <f t="shared" si="159"/>
        <v>#VALUE!</v>
      </c>
      <c r="S564" s="45" t="e">
        <f t="shared" si="152"/>
        <v>#VALUE!</v>
      </c>
      <c r="T564" s="44" t="str">
        <f t="shared" si="160"/>
        <v/>
      </c>
      <c r="U564" s="46"/>
      <c r="V564" s="47"/>
      <c r="W564" s="48" t="e">
        <f t="shared" si="161"/>
        <v>#VALUE!</v>
      </c>
      <c r="X564" s="49"/>
      <c r="Y564" s="44" t="e">
        <f>INDEX(VISITORS[INSECT ORDER], MATCH(X564,VISITORS[NAME USED],0))</f>
        <v>#N/A</v>
      </c>
      <c r="Z564" s="44" t="e">
        <f t="shared" si="162"/>
        <v>#N/A</v>
      </c>
      <c r="AA564" s="50" t="e">
        <f>IF(SUM(#REF!,#REF!,#REF!,#REF!,#REF!,#REF!)=S564,,"")</f>
        <v>#REF!</v>
      </c>
      <c r="AB564" s="51" t="str">
        <f t="shared" si="163"/>
        <v/>
      </c>
      <c r="AC564" s="51"/>
      <c r="AD564" s="51"/>
      <c r="AE564" s="51"/>
      <c r="AF564" s="51"/>
      <c r="AG564" s="51"/>
      <c r="AH564" s="51"/>
      <c r="AI564" s="52"/>
      <c r="AJ564" s="52"/>
      <c r="AK564" s="52"/>
      <c r="AL564" s="53"/>
      <c r="AM564" s="54"/>
      <c r="AN564" s="55" t="str">
        <f>IF(P564=1,0,"")</f>
        <v/>
      </c>
      <c r="AO564" s="56" t="str">
        <f>IF(AN564=1,AB564,"")</f>
        <v/>
      </c>
      <c r="AP564" s="55" t="str">
        <f>IF(P564=1,0,"")</f>
        <v/>
      </c>
      <c r="AQ564" s="56" t="str">
        <f>IF(AP564=1,AB564,"")</f>
        <v/>
      </c>
    </row>
    <row r="565" spans="1:43" s="3" customFormat="1" x14ac:dyDescent="0.25">
      <c r="A565" s="67">
        <f t="shared" si="153"/>
        <v>2022</v>
      </c>
      <c r="B565" s="67" t="str">
        <f t="shared" si="154"/>
        <v>May</v>
      </c>
      <c r="C565" s="68">
        <f t="shared" si="164"/>
        <v>22</v>
      </c>
      <c r="D565" s="69">
        <f t="shared" si="155"/>
        <v>18</v>
      </c>
      <c r="E565" s="70">
        <f t="shared" si="156"/>
        <v>17</v>
      </c>
      <c r="F565" s="74"/>
      <c r="G565" s="77"/>
      <c r="H565" s="63" t="e">
        <f t="shared" si="165"/>
        <v>#VALUE!</v>
      </c>
      <c r="I565" s="64">
        <f t="shared" ref="I565:N580" si="169">I564</f>
        <v>1</v>
      </c>
      <c r="J565" s="71" t="str">
        <f t="shared" si="169"/>
        <v xml:space="preserve">Tolpis </v>
      </c>
      <c r="K565" s="71" t="str">
        <f t="shared" si="169"/>
        <v>umbellata</v>
      </c>
      <c r="L565" s="72">
        <f t="shared" si="169"/>
        <v>1</v>
      </c>
      <c r="M565" s="72">
        <f t="shared" si="169"/>
        <v>0</v>
      </c>
      <c r="N565" s="66">
        <f t="shared" si="169"/>
        <v>0</v>
      </c>
      <c r="O565" s="41"/>
      <c r="P565" s="42" t="str">
        <f t="shared" si="157"/>
        <v/>
      </c>
      <c r="Q565" s="43" t="str">
        <f t="shared" si="158"/>
        <v/>
      </c>
      <c r="R565" s="44" t="e">
        <f t="shared" si="159"/>
        <v>#VALUE!</v>
      </c>
      <c r="S565" s="45" t="e">
        <f t="shared" si="152"/>
        <v>#VALUE!</v>
      </c>
      <c r="T565" s="44" t="str">
        <f t="shared" si="160"/>
        <v/>
      </c>
      <c r="U565" s="46"/>
      <c r="V565" s="47"/>
      <c r="W565" s="48" t="e">
        <f t="shared" si="161"/>
        <v>#VALUE!</v>
      </c>
      <c r="X565" s="49"/>
      <c r="Y565" s="44" t="e">
        <f>INDEX(VISITORS[INSECT ORDER], MATCH(X565,VISITORS[NAME USED],0))</f>
        <v>#N/A</v>
      </c>
      <c r="Z565" s="44" t="e">
        <f t="shared" si="162"/>
        <v>#N/A</v>
      </c>
      <c r="AA565" s="50" t="e">
        <f>IF(SUM(#REF!,#REF!,#REF!,#REF!,#REF!,#REF!)=S565,,"")</f>
        <v>#REF!</v>
      </c>
      <c r="AB565" s="51" t="str">
        <f t="shared" si="163"/>
        <v/>
      </c>
      <c r="AC565" s="51"/>
      <c r="AD565" s="51"/>
      <c r="AE565" s="51"/>
      <c r="AF565" s="51"/>
      <c r="AG565" s="51"/>
      <c r="AH565" s="51"/>
      <c r="AI565" s="52"/>
      <c r="AJ565" s="52"/>
      <c r="AK565" s="52"/>
      <c r="AL565" s="53"/>
      <c r="AM565" s="54"/>
      <c r="AN565" s="55" t="str">
        <f>IF(P565=1,0,"")</f>
        <v/>
      </c>
      <c r="AO565" s="56" t="str">
        <f>IF(AN565=1,AB565,"")</f>
        <v/>
      </c>
      <c r="AP565" s="55" t="str">
        <f>IF(P565=1,0,"")</f>
        <v/>
      </c>
      <c r="AQ565" s="56" t="str">
        <f>IF(AP565=1,AB565,"")</f>
        <v/>
      </c>
    </row>
    <row r="566" spans="1:43" s="3" customFormat="1" x14ac:dyDescent="0.25">
      <c r="A566" s="67">
        <f t="shared" si="153"/>
        <v>2022</v>
      </c>
      <c r="B566" s="67" t="str">
        <f t="shared" si="154"/>
        <v>May</v>
      </c>
      <c r="C566" s="68">
        <f t="shared" si="164"/>
        <v>22</v>
      </c>
      <c r="D566" s="69">
        <f t="shared" si="155"/>
        <v>18</v>
      </c>
      <c r="E566" s="70">
        <f t="shared" si="156"/>
        <v>18</v>
      </c>
      <c r="F566" s="74"/>
      <c r="G566" s="77"/>
      <c r="H566" s="63" t="e">
        <f t="shared" si="165"/>
        <v>#VALUE!</v>
      </c>
      <c r="I566" s="64">
        <f t="shared" si="169"/>
        <v>1</v>
      </c>
      <c r="J566" s="71" t="str">
        <f t="shared" si="169"/>
        <v xml:space="preserve">Tolpis </v>
      </c>
      <c r="K566" s="71" t="str">
        <f t="shared" si="169"/>
        <v>umbellata</v>
      </c>
      <c r="L566" s="72">
        <f t="shared" si="169"/>
        <v>1</v>
      </c>
      <c r="M566" s="72">
        <f t="shared" si="169"/>
        <v>0</v>
      </c>
      <c r="N566" s="66">
        <f t="shared" si="169"/>
        <v>0</v>
      </c>
      <c r="O566" s="41"/>
      <c r="P566" s="42" t="str">
        <f t="shared" si="157"/>
        <v/>
      </c>
      <c r="Q566" s="43" t="str">
        <f t="shared" si="158"/>
        <v/>
      </c>
      <c r="R566" s="44" t="e">
        <f t="shared" si="159"/>
        <v>#VALUE!</v>
      </c>
      <c r="S566" s="45" t="e">
        <f t="shared" si="152"/>
        <v>#VALUE!</v>
      </c>
      <c r="T566" s="44" t="str">
        <f t="shared" si="160"/>
        <v/>
      </c>
      <c r="U566" s="46"/>
      <c r="V566" s="47"/>
      <c r="W566" s="48" t="e">
        <f t="shared" si="161"/>
        <v>#VALUE!</v>
      </c>
      <c r="X566" s="49"/>
      <c r="Y566" s="44" t="e">
        <f>INDEX(VISITORS[INSECT ORDER], MATCH(X566,VISITORS[NAME USED],0))</f>
        <v>#N/A</v>
      </c>
      <c r="Z566" s="44" t="e">
        <f t="shared" si="162"/>
        <v>#N/A</v>
      </c>
      <c r="AA566" s="50" t="e">
        <f>IF(SUM(#REF!,#REF!,#REF!,#REF!,#REF!,#REF!)=S566,,"")</f>
        <v>#REF!</v>
      </c>
      <c r="AB566" s="51" t="str">
        <f t="shared" si="163"/>
        <v/>
      </c>
      <c r="AC566" s="51"/>
      <c r="AD566" s="51"/>
      <c r="AE566" s="51"/>
      <c r="AF566" s="51"/>
      <c r="AG566" s="51"/>
      <c r="AH566" s="51"/>
      <c r="AI566" s="52"/>
      <c r="AJ566" s="52"/>
      <c r="AK566" s="52"/>
      <c r="AL566" s="53"/>
      <c r="AM566" s="54"/>
      <c r="AN566" s="55" t="str">
        <f>IF(P566=1,0,"")</f>
        <v/>
      </c>
      <c r="AO566" s="56" t="str">
        <f>IF(AN566=1,AB566,"")</f>
        <v/>
      </c>
      <c r="AP566" s="55" t="str">
        <f>IF(P566=1,0,"")</f>
        <v/>
      </c>
      <c r="AQ566" s="56" t="str">
        <f>IF(AP566=1,AB566,"")</f>
        <v/>
      </c>
    </row>
    <row r="567" spans="1:43" s="3" customFormat="1" x14ac:dyDescent="0.25">
      <c r="A567" s="67">
        <f t="shared" si="153"/>
        <v>2022</v>
      </c>
      <c r="B567" s="67" t="str">
        <f t="shared" si="154"/>
        <v>May</v>
      </c>
      <c r="C567" s="68">
        <f t="shared" si="164"/>
        <v>22</v>
      </c>
      <c r="D567" s="69">
        <f t="shared" si="155"/>
        <v>18</v>
      </c>
      <c r="E567" s="70">
        <f t="shared" si="156"/>
        <v>19</v>
      </c>
      <c r="F567" s="74"/>
      <c r="G567" s="77"/>
      <c r="H567" s="63" t="e">
        <f t="shared" si="165"/>
        <v>#VALUE!</v>
      </c>
      <c r="I567" s="64">
        <f t="shared" si="169"/>
        <v>1</v>
      </c>
      <c r="J567" s="71" t="str">
        <f t="shared" si="169"/>
        <v xml:space="preserve">Tolpis </v>
      </c>
      <c r="K567" s="71" t="str">
        <f t="shared" si="169"/>
        <v>umbellata</v>
      </c>
      <c r="L567" s="72">
        <f t="shared" si="169"/>
        <v>1</v>
      </c>
      <c r="M567" s="72">
        <f t="shared" si="169"/>
        <v>0</v>
      </c>
      <c r="N567" s="66">
        <f t="shared" si="169"/>
        <v>0</v>
      </c>
      <c r="O567" s="41"/>
      <c r="P567" s="42" t="str">
        <f t="shared" si="157"/>
        <v/>
      </c>
      <c r="Q567" s="43" t="str">
        <f t="shared" si="158"/>
        <v/>
      </c>
      <c r="R567" s="44" t="e">
        <f t="shared" si="159"/>
        <v>#VALUE!</v>
      </c>
      <c r="S567" s="45" t="e">
        <f t="shared" si="152"/>
        <v>#VALUE!</v>
      </c>
      <c r="T567" s="44" t="str">
        <f t="shared" si="160"/>
        <v/>
      </c>
      <c r="U567" s="46"/>
      <c r="V567" s="47"/>
      <c r="W567" s="48" t="e">
        <f t="shared" si="161"/>
        <v>#VALUE!</v>
      </c>
      <c r="X567" s="49"/>
      <c r="Y567" s="44" t="e">
        <f>INDEX(VISITORS[INSECT ORDER], MATCH(X567,VISITORS[NAME USED],0))</f>
        <v>#N/A</v>
      </c>
      <c r="Z567" s="44" t="e">
        <f t="shared" si="162"/>
        <v>#N/A</v>
      </c>
      <c r="AA567" s="50" t="e">
        <f>IF(SUM(#REF!,#REF!,#REF!,#REF!,#REF!,#REF!)=S567,,"")</f>
        <v>#REF!</v>
      </c>
      <c r="AB567" s="51" t="str">
        <f t="shared" si="163"/>
        <v/>
      </c>
      <c r="AC567" s="51"/>
      <c r="AD567" s="51"/>
      <c r="AE567" s="51"/>
      <c r="AF567" s="51"/>
      <c r="AG567" s="51"/>
      <c r="AH567" s="51"/>
      <c r="AI567" s="52"/>
      <c r="AJ567" s="52"/>
      <c r="AK567" s="52"/>
      <c r="AL567" s="53"/>
      <c r="AM567" s="54"/>
      <c r="AN567" s="55" t="str">
        <f>IF(P567=1,0,"")</f>
        <v/>
      </c>
      <c r="AO567" s="56" t="str">
        <f>IF(AN567=1,AB567,"")</f>
        <v/>
      </c>
      <c r="AP567" s="55" t="str">
        <f>IF(P567=1,0,"")</f>
        <v/>
      </c>
      <c r="AQ567" s="56" t="str">
        <f>IF(AP567=1,AB567,"")</f>
        <v/>
      </c>
    </row>
    <row r="568" spans="1:43" s="3" customFormat="1" x14ac:dyDescent="0.25">
      <c r="A568" s="67">
        <f t="shared" si="153"/>
        <v>2022</v>
      </c>
      <c r="B568" s="67" t="str">
        <f t="shared" si="154"/>
        <v>May</v>
      </c>
      <c r="C568" s="68">
        <f t="shared" si="164"/>
        <v>22</v>
      </c>
      <c r="D568" s="69">
        <f t="shared" si="155"/>
        <v>18</v>
      </c>
      <c r="E568" s="70">
        <f t="shared" si="156"/>
        <v>20</v>
      </c>
      <c r="F568" s="74"/>
      <c r="G568" s="77"/>
      <c r="H568" s="63" t="e">
        <f t="shared" si="165"/>
        <v>#VALUE!</v>
      </c>
      <c r="I568" s="64">
        <f t="shared" si="169"/>
        <v>1</v>
      </c>
      <c r="J568" s="71" t="str">
        <f t="shared" si="169"/>
        <v xml:space="preserve">Tolpis </v>
      </c>
      <c r="K568" s="71" t="str">
        <f t="shared" si="169"/>
        <v>umbellata</v>
      </c>
      <c r="L568" s="72">
        <f t="shared" si="169"/>
        <v>1</v>
      </c>
      <c r="M568" s="72">
        <f t="shared" si="169"/>
        <v>0</v>
      </c>
      <c r="N568" s="66">
        <f t="shared" si="169"/>
        <v>0</v>
      </c>
      <c r="O568" s="41"/>
      <c r="P568" s="42" t="str">
        <f t="shared" si="157"/>
        <v/>
      </c>
      <c r="Q568" s="43" t="str">
        <f t="shared" si="158"/>
        <v/>
      </c>
      <c r="R568" s="44" t="e">
        <f t="shared" si="159"/>
        <v>#VALUE!</v>
      </c>
      <c r="S568" s="45" t="e">
        <f t="shared" si="152"/>
        <v>#VALUE!</v>
      </c>
      <c r="T568" s="44" t="str">
        <f t="shared" si="160"/>
        <v/>
      </c>
      <c r="U568" s="46"/>
      <c r="V568" s="47"/>
      <c r="W568" s="48" t="e">
        <f t="shared" si="161"/>
        <v>#VALUE!</v>
      </c>
      <c r="X568" s="49"/>
      <c r="Y568" s="44" t="e">
        <f>INDEX(VISITORS[INSECT ORDER], MATCH(X568,VISITORS[NAME USED],0))</f>
        <v>#N/A</v>
      </c>
      <c r="Z568" s="44" t="e">
        <f t="shared" si="162"/>
        <v>#N/A</v>
      </c>
      <c r="AA568" s="50" t="e">
        <f>IF(SUM(#REF!,#REF!,#REF!,#REF!,#REF!,#REF!)=S568,,"")</f>
        <v>#REF!</v>
      </c>
      <c r="AB568" s="51" t="str">
        <f t="shared" si="163"/>
        <v/>
      </c>
      <c r="AC568" s="51"/>
      <c r="AD568" s="51"/>
      <c r="AE568" s="51"/>
      <c r="AF568" s="51"/>
      <c r="AG568" s="51"/>
      <c r="AH568" s="51"/>
      <c r="AI568" s="52"/>
      <c r="AJ568" s="52"/>
      <c r="AK568" s="52"/>
      <c r="AL568" s="53"/>
      <c r="AM568" s="54"/>
      <c r="AN568" s="55" t="str">
        <f>IF(P568=1,0,"")</f>
        <v/>
      </c>
      <c r="AO568" s="56" t="str">
        <f>IF(AN568=1,AB568,"")</f>
        <v/>
      </c>
      <c r="AP568" s="55" t="str">
        <f>IF(P568=1,0,"")</f>
        <v/>
      </c>
      <c r="AQ568" s="56" t="str">
        <f>IF(AP568=1,AB568,"")</f>
        <v/>
      </c>
    </row>
    <row r="569" spans="1:43" s="3" customFormat="1" x14ac:dyDescent="0.25">
      <c r="A569" s="67">
        <f t="shared" si="153"/>
        <v>2022</v>
      </c>
      <c r="B569" s="67" t="str">
        <f t="shared" si="154"/>
        <v>May</v>
      </c>
      <c r="C569" s="68">
        <f t="shared" si="164"/>
        <v>22</v>
      </c>
      <c r="D569" s="69">
        <f t="shared" si="155"/>
        <v>18</v>
      </c>
      <c r="E569" s="70">
        <f t="shared" si="156"/>
        <v>21</v>
      </c>
      <c r="F569" s="74"/>
      <c r="G569" s="77"/>
      <c r="H569" s="63" t="e">
        <f t="shared" si="165"/>
        <v>#VALUE!</v>
      </c>
      <c r="I569" s="64">
        <f t="shared" si="169"/>
        <v>1</v>
      </c>
      <c r="J569" s="71" t="str">
        <f t="shared" si="169"/>
        <v xml:space="preserve">Tolpis </v>
      </c>
      <c r="K569" s="71" t="str">
        <f t="shared" si="169"/>
        <v>umbellata</v>
      </c>
      <c r="L569" s="72">
        <f t="shared" si="169"/>
        <v>1</v>
      </c>
      <c r="M569" s="72">
        <f t="shared" si="169"/>
        <v>0</v>
      </c>
      <c r="N569" s="66">
        <f t="shared" si="169"/>
        <v>0</v>
      </c>
      <c r="O569" s="41"/>
      <c r="P569" s="42" t="str">
        <f t="shared" si="157"/>
        <v/>
      </c>
      <c r="Q569" s="43" t="str">
        <f t="shared" si="158"/>
        <v/>
      </c>
      <c r="R569" s="44" t="e">
        <f t="shared" si="159"/>
        <v>#VALUE!</v>
      </c>
      <c r="S569" s="45" t="e">
        <f t="shared" si="152"/>
        <v>#VALUE!</v>
      </c>
      <c r="T569" s="44" t="str">
        <f t="shared" si="160"/>
        <v/>
      </c>
      <c r="U569" s="46"/>
      <c r="V569" s="47"/>
      <c r="W569" s="48" t="e">
        <f t="shared" si="161"/>
        <v>#VALUE!</v>
      </c>
      <c r="X569" s="49"/>
      <c r="Y569" s="44" t="e">
        <f>INDEX(VISITORS[INSECT ORDER], MATCH(X569,VISITORS[NAME USED],0))</f>
        <v>#N/A</v>
      </c>
      <c r="Z569" s="44" t="e">
        <f t="shared" si="162"/>
        <v>#N/A</v>
      </c>
      <c r="AA569" s="50" t="e">
        <f>IF(SUM(#REF!,#REF!,#REF!,#REF!,#REF!,#REF!)=S569,,"")</f>
        <v>#REF!</v>
      </c>
      <c r="AB569" s="51" t="str">
        <f t="shared" si="163"/>
        <v/>
      </c>
      <c r="AC569" s="51"/>
      <c r="AD569" s="51"/>
      <c r="AE569" s="51"/>
      <c r="AF569" s="51"/>
      <c r="AG569" s="51"/>
      <c r="AH569" s="51"/>
      <c r="AI569" s="52"/>
      <c r="AJ569" s="52"/>
      <c r="AK569" s="52"/>
      <c r="AL569" s="53"/>
      <c r="AM569" s="54"/>
      <c r="AN569" s="55" t="str">
        <f>IF(P569=1,0,"")</f>
        <v/>
      </c>
      <c r="AO569" s="56" t="str">
        <f>IF(AN569=1,AB569,"")</f>
        <v/>
      </c>
      <c r="AP569" s="55" t="str">
        <f>IF(P569=1,0,"")</f>
        <v/>
      </c>
      <c r="AQ569" s="56" t="str">
        <f>IF(AP569=1,AB569,"")</f>
        <v/>
      </c>
    </row>
    <row r="570" spans="1:43" s="3" customFormat="1" x14ac:dyDescent="0.25">
      <c r="A570" s="67">
        <f t="shared" si="153"/>
        <v>2022</v>
      </c>
      <c r="B570" s="67" t="str">
        <f t="shared" si="154"/>
        <v>May</v>
      </c>
      <c r="C570" s="68">
        <f t="shared" si="164"/>
        <v>22</v>
      </c>
      <c r="D570" s="69">
        <f t="shared" si="155"/>
        <v>18</v>
      </c>
      <c r="E570" s="70">
        <f t="shared" si="156"/>
        <v>22</v>
      </c>
      <c r="F570" s="74"/>
      <c r="G570" s="77"/>
      <c r="H570" s="63" t="e">
        <f t="shared" si="165"/>
        <v>#VALUE!</v>
      </c>
      <c r="I570" s="64">
        <f t="shared" si="169"/>
        <v>1</v>
      </c>
      <c r="J570" s="71" t="str">
        <f t="shared" si="169"/>
        <v xml:space="preserve">Tolpis </v>
      </c>
      <c r="K570" s="71" t="str">
        <f t="shared" si="169"/>
        <v>umbellata</v>
      </c>
      <c r="L570" s="72">
        <f t="shared" si="169"/>
        <v>1</v>
      </c>
      <c r="M570" s="72">
        <f t="shared" si="169"/>
        <v>0</v>
      </c>
      <c r="N570" s="66">
        <f t="shared" si="169"/>
        <v>0</v>
      </c>
      <c r="O570" s="41"/>
      <c r="P570" s="42" t="str">
        <f t="shared" si="157"/>
        <v/>
      </c>
      <c r="Q570" s="43" t="str">
        <f t="shared" si="158"/>
        <v/>
      </c>
      <c r="R570" s="44" t="e">
        <f t="shared" si="159"/>
        <v>#VALUE!</v>
      </c>
      <c r="S570" s="45" t="e">
        <f t="shared" si="152"/>
        <v>#VALUE!</v>
      </c>
      <c r="T570" s="44" t="str">
        <f t="shared" si="160"/>
        <v/>
      </c>
      <c r="U570" s="46"/>
      <c r="V570" s="47"/>
      <c r="W570" s="48" t="e">
        <f t="shared" si="161"/>
        <v>#VALUE!</v>
      </c>
      <c r="X570" s="49"/>
      <c r="Y570" s="44" t="e">
        <f>INDEX(VISITORS[INSECT ORDER], MATCH(X570,VISITORS[NAME USED],0))</f>
        <v>#N/A</v>
      </c>
      <c r="Z570" s="44" t="e">
        <f t="shared" si="162"/>
        <v>#N/A</v>
      </c>
      <c r="AA570" s="50" t="e">
        <f>IF(SUM(#REF!,#REF!,#REF!,#REF!,#REF!,#REF!)=S570,,"")</f>
        <v>#REF!</v>
      </c>
      <c r="AB570" s="51" t="str">
        <f t="shared" si="163"/>
        <v/>
      </c>
      <c r="AC570" s="51"/>
      <c r="AD570" s="51"/>
      <c r="AE570" s="51"/>
      <c r="AF570" s="51"/>
      <c r="AG570" s="51"/>
      <c r="AH570" s="51"/>
      <c r="AI570" s="52"/>
      <c r="AJ570" s="52"/>
      <c r="AK570" s="52"/>
      <c r="AL570" s="53"/>
      <c r="AM570" s="54"/>
      <c r="AN570" s="55" t="str">
        <f>IF(P570=1,0,"")</f>
        <v/>
      </c>
      <c r="AO570" s="56" t="str">
        <f>IF(AN570=1,AB570,"")</f>
        <v/>
      </c>
      <c r="AP570" s="55" t="str">
        <f>IF(P570=1,0,"")</f>
        <v/>
      </c>
      <c r="AQ570" s="56" t="str">
        <f>IF(AP570=1,AB570,"")</f>
        <v/>
      </c>
    </row>
    <row r="571" spans="1:43" s="3" customFormat="1" x14ac:dyDescent="0.25">
      <c r="A571" s="67">
        <f t="shared" si="153"/>
        <v>2022</v>
      </c>
      <c r="B571" s="67" t="str">
        <f t="shared" si="154"/>
        <v>May</v>
      </c>
      <c r="C571" s="68">
        <f t="shared" si="164"/>
        <v>22</v>
      </c>
      <c r="D571" s="69">
        <f t="shared" si="155"/>
        <v>18</v>
      </c>
      <c r="E571" s="70">
        <f t="shared" si="156"/>
        <v>23</v>
      </c>
      <c r="F571" s="74"/>
      <c r="G571" s="77"/>
      <c r="H571" s="63" t="e">
        <f t="shared" si="165"/>
        <v>#VALUE!</v>
      </c>
      <c r="I571" s="64">
        <f t="shared" si="169"/>
        <v>1</v>
      </c>
      <c r="J571" s="71" t="str">
        <f t="shared" si="169"/>
        <v xml:space="preserve">Tolpis </v>
      </c>
      <c r="K571" s="71" t="str">
        <f t="shared" si="169"/>
        <v>umbellata</v>
      </c>
      <c r="L571" s="72">
        <f t="shared" si="169"/>
        <v>1</v>
      </c>
      <c r="M571" s="72">
        <f t="shared" si="169"/>
        <v>0</v>
      </c>
      <c r="N571" s="66">
        <f t="shared" si="169"/>
        <v>0</v>
      </c>
      <c r="O571" s="41"/>
      <c r="P571" s="42" t="str">
        <f t="shared" si="157"/>
        <v/>
      </c>
      <c r="Q571" s="43" t="str">
        <f t="shared" si="158"/>
        <v/>
      </c>
      <c r="R571" s="44" t="e">
        <f t="shared" si="159"/>
        <v>#VALUE!</v>
      </c>
      <c r="S571" s="45" t="e">
        <f t="shared" si="152"/>
        <v>#VALUE!</v>
      </c>
      <c r="T571" s="44" t="str">
        <f t="shared" si="160"/>
        <v/>
      </c>
      <c r="U571" s="46"/>
      <c r="V571" s="47"/>
      <c r="W571" s="48" t="e">
        <f t="shared" si="161"/>
        <v>#VALUE!</v>
      </c>
      <c r="X571" s="49"/>
      <c r="Y571" s="44" t="e">
        <f>INDEX(VISITORS[INSECT ORDER], MATCH(X571,VISITORS[NAME USED],0))</f>
        <v>#N/A</v>
      </c>
      <c r="Z571" s="44" t="e">
        <f t="shared" si="162"/>
        <v>#N/A</v>
      </c>
      <c r="AA571" s="50" t="e">
        <f>IF(SUM(#REF!,#REF!,#REF!,#REF!,#REF!,#REF!)=S571,,"")</f>
        <v>#REF!</v>
      </c>
      <c r="AB571" s="51" t="str">
        <f t="shared" si="163"/>
        <v/>
      </c>
      <c r="AC571" s="51"/>
      <c r="AD571" s="51"/>
      <c r="AE571" s="51"/>
      <c r="AF571" s="51"/>
      <c r="AG571" s="51"/>
      <c r="AH571" s="51"/>
      <c r="AI571" s="52"/>
      <c r="AJ571" s="52"/>
      <c r="AK571" s="52"/>
      <c r="AL571" s="53"/>
      <c r="AM571" s="54"/>
      <c r="AN571" s="55" t="str">
        <f>IF(P571=1,0,"")</f>
        <v/>
      </c>
      <c r="AO571" s="56" t="str">
        <f>IF(AN571=1,AB571,"")</f>
        <v/>
      </c>
      <c r="AP571" s="55" t="str">
        <f>IF(P571=1,0,"")</f>
        <v/>
      </c>
      <c r="AQ571" s="56" t="str">
        <f>IF(AP571=1,AB571,"")</f>
        <v/>
      </c>
    </row>
    <row r="572" spans="1:43" s="3" customFormat="1" x14ac:dyDescent="0.25">
      <c r="A572" s="67">
        <f t="shared" si="153"/>
        <v>2022</v>
      </c>
      <c r="B572" s="67" t="str">
        <f t="shared" si="154"/>
        <v>May</v>
      </c>
      <c r="C572" s="68">
        <f t="shared" si="164"/>
        <v>22</v>
      </c>
      <c r="D572" s="69">
        <f t="shared" si="155"/>
        <v>18</v>
      </c>
      <c r="E572" s="70">
        <f t="shared" si="156"/>
        <v>24</v>
      </c>
      <c r="F572" s="74"/>
      <c r="G572" s="77"/>
      <c r="H572" s="63" t="e">
        <f t="shared" si="165"/>
        <v>#VALUE!</v>
      </c>
      <c r="I572" s="64">
        <f t="shared" si="169"/>
        <v>1</v>
      </c>
      <c r="J572" s="71" t="str">
        <f t="shared" si="169"/>
        <v xml:space="preserve">Tolpis </v>
      </c>
      <c r="K572" s="71" t="str">
        <f t="shared" si="169"/>
        <v>umbellata</v>
      </c>
      <c r="L572" s="72">
        <f t="shared" si="169"/>
        <v>1</v>
      </c>
      <c r="M572" s="72">
        <f t="shared" si="169"/>
        <v>0</v>
      </c>
      <c r="N572" s="66">
        <f t="shared" si="169"/>
        <v>0</v>
      </c>
      <c r="O572" s="41"/>
      <c r="P572" s="42" t="str">
        <f t="shared" si="157"/>
        <v/>
      </c>
      <c r="Q572" s="43" t="str">
        <f t="shared" si="158"/>
        <v/>
      </c>
      <c r="R572" s="44" t="e">
        <f t="shared" si="159"/>
        <v>#VALUE!</v>
      </c>
      <c r="S572" s="45" t="e">
        <f t="shared" si="152"/>
        <v>#VALUE!</v>
      </c>
      <c r="T572" s="44" t="str">
        <f t="shared" si="160"/>
        <v/>
      </c>
      <c r="U572" s="46"/>
      <c r="V572" s="47"/>
      <c r="W572" s="48" t="e">
        <f t="shared" si="161"/>
        <v>#VALUE!</v>
      </c>
      <c r="X572" s="49"/>
      <c r="Y572" s="44" t="e">
        <f>INDEX(VISITORS[INSECT ORDER], MATCH(X572,VISITORS[NAME USED],0))</f>
        <v>#N/A</v>
      </c>
      <c r="Z572" s="44" t="e">
        <f t="shared" si="162"/>
        <v>#N/A</v>
      </c>
      <c r="AA572" s="50" t="e">
        <f>IF(SUM(#REF!,#REF!,#REF!,#REF!,#REF!,#REF!)=S572,,"")</f>
        <v>#REF!</v>
      </c>
      <c r="AB572" s="51" t="str">
        <f t="shared" si="163"/>
        <v/>
      </c>
      <c r="AC572" s="51"/>
      <c r="AD572" s="51"/>
      <c r="AE572" s="51"/>
      <c r="AF572" s="51"/>
      <c r="AG572" s="51"/>
      <c r="AH572" s="51"/>
      <c r="AI572" s="52"/>
      <c r="AJ572" s="52"/>
      <c r="AK572" s="52"/>
      <c r="AL572" s="53"/>
      <c r="AM572" s="54"/>
      <c r="AN572" s="55" t="str">
        <f>IF(P572=1,0,"")</f>
        <v/>
      </c>
      <c r="AO572" s="56" t="str">
        <f>IF(AN572=1,AB572,"")</f>
        <v/>
      </c>
      <c r="AP572" s="55" t="str">
        <f>IF(P572=1,0,"")</f>
        <v/>
      </c>
      <c r="AQ572" s="56" t="str">
        <f>IF(AP572=1,AB572,"")</f>
        <v/>
      </c>
    </row>
    <row r="573" spans="1:43" s="3" customFormat="1" x14ac:dyDescent="0.25">
      <c r="A573" s="67">
        <f t="shared" si="153"/>
        <v>2022</v>
      </c>
      <c r="B573" s="67" t="str">
        <f t="shared" si="154"/>
        <v>May</v>
      </c>
      <c r="C573" s="68">
        <f t="shared" si="164"/>
        <v>22</v>
      </c>
      <c r="D573" s="69">
        <f t="shared" si="155"/>
        <v>18</v>
      </c>
      <c r="E573" s="70">
        <f t="shared" si="156"/>
        <v>25</v>
      </c>
      <c r="F573" s="74"/>
      <c r="G573" s="77"/>
      <c r="H573" s="63" t="e">
        <f t="shared" si="165"/>
        <v>#VALUE!</v>
      </c>
      <c r="I573" s="64">
        <f t="shared" si="169"/>
        <v>1</v>
      </c>
      <c r="J573" s="71" t="str">
        <f t="shared" si="169"/>
        <v xml:space="preserve">Tolpis </v>
      </c>
      <c r="K573" s="71" t="str">
        <f t="shared" si="169"/>
        <v>umbellata</v>
      </c>
      <c r="L573" s="72">
        <f t="shared" si="169"/>
        <v>1</v>
      </c>
      <c r="M573" s="72">
        <f t="shared" si="169"/>
        <v>0</v>
      </c>
      <c r="N573" s="66">
        <f t="shared" si="169"/>
        <v>0</v>
      </c>
      <c r="O573" s="41"/>
      <c r="P573" s="42" t="str">
        <f t="shared" si="157"/>
        <v/>
      </c>
      <c r="Q573" s="43" t="str">
        <f t="shared" si="158"/>
        <v/>
      </c>
      <c r="R573" s="44" t="e">
        <f t="shared" si="159"/>
        <v>#VALUE!</v>
      </c>
      <c r="S573" s="45" t="e">
        <f t="shared" si="152"/>
        <v>#VALUE!</v>
      </c>
      <c r="T573" s="44" t="str">
        <f t="shared" si="160"/>
        <v/>
      </c>
      <c r="U573" s="46"/>
      <c r="V573" s="47"/>
      <c r="W573" s="48" t="e">
        <f t="shared" si="161"/>
        <v>#VALUE!</v>
      </c>
      <c r="X573" s="49"/>
      <c r="Y573" s="44" t="e">
        <f>INDEX(VISITORS[INSECT ORDER], MATCH(X573,VISITORS[NAME USED],0))</f>
        <v>#N/A</v>
      </c>
      <c r="Z573" s="44" t="e">
        <f t="shared" si="162"/>
        <v>#N/A</v>
      </c>
      <c r="AA573" s="50" t="e">
        <f>IF(SUM(#REF!,#REF!,#REF!,#REF!,#REF!,#REF!)=S573,,"")</f>
        <v>#REF!</v>
      </c>
      <c r="AB573" s="51" t="str">
        <f t="shared" si="163"/>
        <v/>
      </c>
      <c r="AC573" s="51"/>
      <c r="AD573" s="51"/>
      <c r="AE573" s="51"/>
      <c r="AF573" s="51"/>
      <c r="AG573" s="51"/>
      <c r="AH573" s="51"/>
      <c r="AI573" s="52"/>
      <c r="AJ573" s="52"/>
      <c r="AK573" s="52"/>
      <c r="AL573" s="53"/>
      <c r="AM573" s="54"/>
      <c r="AN573" s="55" t="str">
        <f>IF(P573=1,0,"")</f>
        <v/>
      </c>
      <c r="AO573" s="56" t="str">
        <f>IF(AN573=1,AB573,"")</f>
        <v/>
      </c>
      <c r="AP573" s="55" t="str">
        <f>IF(P573=1,0,"")</f>
        <v/>
      </c>
      <c r="AQ573" s="56" t="str">
        <f>IF(AP573=1,AB573,"")</f>
        <v/>
      </c>
    </row>
    <row r="574" spans="1:43" s="3" customFormat="1" x14ac:dyDescent="0.25">
      <c r="A574" s="67">
        <f t="shared" si="153"/>
        <v>2022</v>
      </c>
      <c r="B574" s="67" t="str">
        <f t="shared" si="154"/>
        <v>May</v>
      </c>
      <c r="C574" s="68">
        <f t="shared" si="164"/>
        <v>22</v>
      </c>
      <c r="D574" s="69">
        <f t="shared" si="155"/>
        <v>18</v>
      </c>
      <c r="E574" s="70">
        <f t="shared" si="156"/>
        <v>26</v>
      </c>
      <c r="F574" s="74"/>
      <c r="G574" s="77"/>
      <c r="H574" s="63" t="e">
        <f t="shared" si="165"/>
        <v>#VALUE!</v>
      </c>
      <c r="I574" s="64">
        <f t="shared" si="169"/>
        <v>1</v>
      </c>
      <c r="J574" s="71" t="str">
        <f t="shared" si="169"/>
        <v xml:space="preserve">Tolpis </v>
      </c>
      <c r="K574" s="71" t="str">
        <f t="shared" si="169"/>
        <v>umbellata</v>
      </c>
      <c r="L574" s="72">
        <f t="shared" si="169"/>
        <v>1</v>
      </c>
      <c r="M574" s="72">
        <f t="shared" si="169"/>
        <v>0</v>
      </c>
      <c r="N574" s="66">
        <f t="shared" si="169"/>
        <v>0</v>
      </c>
      <c r="O574" s="41"/>
      <c r="P574" s="42" t="str">
        <f t="shared" si="157"/>
        <v/>
      </c>
      <c r="Q574" s="43" t="str">
        <f t="shared" si="158"/>
        <v/>
      </c>
      <c r="R574" s="44" t="e">
        <f t="shared" si="159"/>
        <v>#VALUE!</v>
      </c>
      <c r="S574" s="45" t="e">
        <f t="shared" si="152"/>
        <v>#VALUE!</v>
      </c>
      <c r="T574" s="44" t="str">
        <f t="shared" si="160"/>
        <v/>
      </c>
      <c r="U574" s="46"/>
      <c r="V574" s="47"/>
      <c r="W574" s="48" t="e">
        <f t="shared" si="161"/>
        <v>#VALUE!</v>
      </c>
      <c r="X574" s="49"/>
      <c r="Y574" s="44" t="e">
        <f>INDEX(VISITORS[INSECT ORDER], MATCH(X574,VISITORS[NAME USED],0))</f>
        <v>#N/A</v>
      </c>
      <c r="Z574" s="44" t="e">
        <f t="shared" si="162"/>
        <v>#N/A</v>
      </c>
      <c r="AA574" s="50" t="e">
        <f>IF(SUM(#REF!,#REF!,#REF!,#REF!,#REF!,#REF!)=S574,,"")</f>
        <v>#REF!</v>
      </c>
      <c r="AB574" s="51" t="str">
        <f t="shared" si="163"/>
        <v/>
      </c>
      <c r="AC574" s="51"/>
      <c r="AD574" s="51"/>
      <c r="AE574" s="51"/>
      <c r="AF574" s="51"/>
      <c r="AG574" s="51"/>
      <c r="AH574" s="51"/>
      <c r="AI574" s="52"/>
      <c r="AJ574" s="52"/>
      <c r="AK574" s="52"/>
      <c r="AL574" s="53"/>
      <c r="AM574" s="54"/>
      <c r="AN574" s="55" t="str">
        <f>IF(P574=1,0,"")</f>
        <v/>
      </c>
      <c r="AO574" s="56" t="str">
        <f>IF(AN574=1,AB574,"")</f>
        <v/>
      </c>
      <c r="AP574" s="55" t="str">
        <f>IF(P574=1,0,"")</f>
        <v/>
      </c>
      <c r="AQ574" s="56" t="str">
        <f>IF(AP574=1,AB574,"")</f>
        <v/>
      </c>
    </row>
    <row r="575" spans="1:43" s="3" customFormat="1" x14ac:dyDescent="0.25">
      <c r="A575" s="67">
        <f t="shared" si="153"/>
        <v>2022</v>
      </c>
      <c r="B575" s="67" t="str">
        <f t="shared" si="154"/>
        <v>May</v>
      </c>
      <c r="C575" s="68">
        <f t="shared" si="164"/>
        <v>22</v>
      </c>
      <c r="D575" s="69">
        <f t="shared" si="155"/>
        <v>18</v>
      </c>
      <c r="E575" s="70">
        <f t="shared" si="156"/>
        <v>27</v>
      </c>
      <c r="F575" s="74"/>
      <c r="G575" s="77"/>
      <c r="H575" s="63" t="e">
        <f t="shared" si="165"/>
        <v>#VALUE!</v>
      </c>
      <c r="I575" s="64">
        <f t="shared" si="169"/>
        <v>1</v>
      </c>
      <c r="J575" s="71" t="str">
        <f t="shared" si="169"/>
        <v xml:space="preserve">Tolpis </v>
      </c>
      <c r="K575" s="71" t="str">
        <f t="shared" si="169"/>
        <v>umbellata</v>
      </c>
      <c r="L575" s="72">
        <f t="shared" si="169"/>
        <v>1</v>
      </c>
      <c r="M575" s="72">
        <f t="shared" si="169"/>
        <v>0</v>
      </c>
      <c r="N575" s="66">
        <f t="shared" si="169"/>
        <v>0</v>
      </c>
      <c r="O575" s="41"/>
      <c r="P575" s="42" t="str">
        <f t="shared" si="157"/>
        <v/>
      </c>
      <c r="Q575" s="43" t="str">
        <f t="shared" si="158"/>
        <v/>
      </c>
      <c r="R575" s="44" t="e">
        <f t="shared" si="159"/>
        <v>#VALUE!</v>
      </c>
      <c r="S575" s="45" t="e">
        <f t="shared" si="152"/>
        <v>#VALUE!</v>
      </c>
      <c r="T575" s="44" t="str">
        <f t="shared" si="160"/>
        <v/>
      </c>
      <c r="U575" s="46"/>
      <c r="V575" s="47"/>
      <c r="W575" s="48" t="e">
        <f t="shared" si="161"/>
        <v>#VALUE!</v>
      </c>
      <c r="X575" s="49"/>
      <c r="Y575" s="44" t="e">
        <f>INDEX(VISITORS[INSECT ORDER], MATCH(X575,VISITORS[NAME USED],0))</f>
        <v>#N/A</v>
      </c>
      <c r="Z575" s="44" t="e">
        <f t="shared" si="162"/>
        <v>#N/A</v>
      </c>
      <c r="AA575" s="50" t="e">
        <f>IF(SUM(#REF!,#REF!,#REF!,#REF!,#REF!,#REF!)=S575,,"")</f>
        <v>#REF!</v>
      </c>
      <c r="AB575" s="51" t="str">
        <f t="shared" si="163"/>
        <v/>
      </c>
      <c r="AC575" s="51"/>
      <c r="AD575" s="51"/>
      <c r="AE575" s="51"/>
      <c r="AF575" s="51"/>
      <c r="AG575" s="51"/>
      <c r="AH575" s="51"/>
      <c r="AI575" s="52"/>
      <c r="AJ575" s="52"/>
      <c r="AK575" s="52"/>
      <c r="AL575" s="53"/>
      <c r="AM575" s="54"/>
      <c r="AN575" s="55" t="str">
        <f>IF(P575=1,0,"")</f>
        <v/>
      </c>
      <c r="AO575" s="56" t="str">
        <f>IF(AN575=1,AB575,"")</f>
        <v/>
      </c>
      <c r="AP575" s="55" t="str">
        <f>IF(P575=1,0,"")</f>
        <v/>
      </c>
      <c r="AQ575" s="56" t="str">
        <f>IF(AP575=1,AB575,"")</f>
        <v/>
      </c>
    </row>
    <row r="576" spans="1:43" s="3" customFormat="1" x14ac:dyDescent="0.25">
      <c r="A576" s="67">
        <f t="shared" si="153"/>
        <v>2022</v>
      </c>
      <c r="B576" s="67" t="str">
        <f t="shared" si="154"/>
        <v>May</v>
      </c>
      <c r="C576" s="68">
        <f t="shared" si="164"/>
        <v>22</v>
      </c>
      <c r="D576" s="69">
        <f t="shared" si="155"/>
        <v>18</v>
      </c>
      <c r="E576" s="70">
        <f t="shared" si="156"/>
        <v>28</v>
      </c>
      <c r="F576" s="74"/>
      <c r="G576" s="77"/>
      <c r="H576" s="63" t="e">
        <f t="shared" si="165"/>
        <v>#VALUE!</v>
      </c>
      <c r="I576" s="64">
        <f t="shared" si="169"/>
        <v>1</v>
      </c>
      <c r="J576" s="71" t="str">
        <f t="shared" si="169"/>
        <v xml:space="preserve">Tolpis </v>
      </c>
      <c r="K576" s="71" t="str">
        <f t="shared" si="169"/>
        <v>umbellata</v>
      </c>
      <c r="L576" s="72">
        <f t="shared" si="169"/>
        <v>1</v>
      </c>
      <c r="M576" s="72">
        <f t="shared" si="169"/>
        <v>0</v>
      </c>
      <c r="N576" s="66">
        <f t="shared" si="169"/>
        <v>0</v>
      </c>
      <c r="O576" s="41"/>
      <c r="P576" s="42" t="str">
        <f t="shared" si="157"/>
        <v/>
      </c>
      <c r="Q576" s="43" t="str">
        <f t="shared" si="158"/>
        <v/>
      </c>
      <c r="R576" s="44" t="e">
        <f t="shared" si="159"/>
        <v>#VALUE!</v>
      </c>
      <c r="S576" s="45" t="e">
        <f t="shared" si="152"/>
        <v>#VALUE!</v>
      </c>
      <c r="T576" s="44" t="str">
        <f t="shared" si="160"/>
        <v/>
      </c>
      <c r="U576" s="46"/>
      <c r="V576" s="47"/>
      <c r="W576" s="48" t="e">
        <f t="shared" si="161"/>
        <v>#VALUE!</v>
      </c>
      <c r="X576" s="49"/>
      <c r="Y576" s="44" t="e">
        <f>INDEX(VISITORS[INSECT ORDER], MATCH(X576,VISITORS[NAME USED],0))</f>
        <v>#N/A</v>
      </c>
      <c r="Z576" s="44" t="e">
        <f t="shared" si="162"/>
        <v>#N/A</v>
      </c>
      <c r="AA576" s="50" t="e">
        <f>IF(SUM(#REF!,#REF!,#REF!,#REF!,#REF!,#REF!)=S576,,"")</f>
        <v>#REF!</v>
      </c>
      <c r="AB576" s="51" t="str">
        <f t="shared" si="163"/>
        <v/>
      </c>
      <c r="AC576" s="51"/>
      <c r="AD576" s="51"/>
      <c r="AE576" s="51"/>
      <c r="AF576" s="51"/>
      <c r="AG576" s="51"/>
      <c r="AH576" s="51"/>
      <c r="AI576" s="52"/>
      <c r="AJ576" s="52"/>
      <c r="AK576" s="52"/>
      <c r="AL576" s="53"/>
      <c r="AM576" s="54"/>
      <c r="AN576" s="55" t="str">
        <f>IF(P576=1,0,"")</f>
        <v/>
      </c>
      <c r="AO576" s="56" t="str">
        <f>IF(AN576=1,AB576,"")</f>
        <v/>
      </c>
      <c r="AP576" s="55" t="str">
        <f>IF(P576=1,0,"")</f>
        <v/>
      </c>
      <c r="AQ576" s="56" t="str">
        <f>IF(AP576=1,AB576,"")</f>
        <v/>
      </c>
    </row>
    <row r="577" spans="1:43" s="3" customFormat="1" x14ac:dyDescent="0.25">
      <c r="A577" s="67">
        <f t="shared" si="153"/>
        <v>2022</v>
      </c>
      <c r="B577" s="67" t="str">
        <f t="shared" si="154"/>
        <v>May</v>
      </c>
      <c r="C577" s="68">
        <f t="shared" si="164"/>
        <v>22</v>
      </c>
      <c r="D577" s="69">
        <f t="shared" si="155"/>
        <v>18</v>
      </c>
      <c r="E577" s="70">
        <f t="shared" si="156"/>
        <v>29</v>
      </c>
      <c r="F577" s="74"/>
      <c r="G577" s="77"/>
      <c r="H577" s="63" t="e">
        <f t="shared" si="165"/>
        <v>#VALUE!</v>
      </c>
      <c r="I577" s="64">
        <f t="shared" si="169"/>
        <v>1</v>
      </c>
      <c r="J577" s="71" t="str">
        <f t="shared" si="169"/>
        <v xml:space="preserve">Tolpis </v>
      </c>
      <c r="K577" s="71" t="str">
        <f t="shared" si="169"/>
        <v>umbellata</v>
      </c>
      <c r="L577" s="72">
        <f t="shared" si="169"/>
        <v>1</v>
      </c>
      <c r="M577" s="72">
        <f t="shared" si="169"/>
        <v>0</v>
      </c>
      <c r="N577" s="66">
        <f t="shared" si="169"/>
        <v>0</v>
      </c>
      <c r="O577" s="41"/>
      <c r="P577" s="42" t="str">
        <f t="shared" si="157"/>
        <v/>
      </c>
      <c r="Q577" s="43" t="str">
        <f t="shared" si="158"/>
        <v/>
      </c>
      <c r="R577" s="44" t="e">
        <f t="shared" si="159"/>
        <v>#VALUE!</v>
      </c>
      <c r="S577" s="45" t="e">
        <f t="shared" si="152"/>
        <v>#VALUE!</v>
      </c>
      <c r="T577" s="44" t="str">
        <f t="shared" si="160"/>
        <v/>
      </c>
      <c r="U577" s="46"/>
      <c r="V577" s="47"/>
      <c r="W577" s="48" t="e">
        <f t="shared" si="161"/>
        <v>#VALUE!</v>
      </c>
      <c r="X577" s="49"/>
      <c r="Y577" s="44" t="e">
        <f>INDEX(VISITORS[INSECT ORDER], MATCH(X577,VISITORS[NAME USED],0))</f>
        <v>#N/A</v>
      </c>
      <c r="Z577" s="44" t="e">
        <f t="shared" si="162"/>
        <v>#N/A</v>
      </c>
      <c r="AA577" s="50" t="e">
        <f>IF(SUM(#REF!,#REF!,#REF!,#REF!,#REF!,#REF!)=S577,,"")</f>
        <v>#REF!</v>
      </c>
      <c r="AB577" s="51" t="str">
        <f t="shared" si="163"/>
        <v/>
      </c>
      <c r="AC577" s="51"/>
      <c r="AD577" s="51"/>
      <c r="AE577" s="51"/>
      <c r="AF577" s="51"/>
      <c r="AG577" s="51"/>
      <c r="AH577" s="51"/>
      <c r="AI577" s="52"/>
      <c r="AJ577" s="52"/>
      <c r="AK577" s="52"/>
      <c r="AL577" s="53"/>
      <c r="AM577" s="54"/>
      <c r="AN577" s="55" t="str">
        <f>IF(P577=1,0,"")</f>
        <v/>
      </c>
      <c r="AO577" s="56" t="str">
        <f>IF(AN577=1,AB577,"")</f>
        <v/>
      </c>
      <c r="AP577" s="55" t="str">
        <f>IF(P577=1,0,"")</f>
        <v/>
      </c>
      <c r="AQ577" s="56" t="str">
        <f>IF(AP577=1,AB577,"")</f>
        <v/>
      </c>
    </row>
    <row r="578" spans="1:43" s="3" customFormat="1" x14ac:dyDescent="0.25">
      <c r="A578" s="67">
        <f t="shared" si="153"/>
        <v>2022</v>
      </c>
      <c r="B578" s="67" t="str">
        <f t="shared" si="154"/>
        <v>May</v>
      </c>
      <c r="C578" s="68">
        <f t="shared" si="164"/>
        <v>22</v>
      </c>
      <c r="D578" s="69">
        <f t="shared" si="155"/>
        <v>18</v>
      </c>
      <c r="E578" s="70">
        <f t="shared" si="156"/>
        <v>30</v>
      </c>
      <c r="F578" s="74"/>
      <c r="G578" s="77"/>
      <c r="H578" s="63" t="e">
        <f t="shared" si="165"/>
        <v>#VALUE!</v>
      </c>
      <c r="I578" s="64">
        <f t="shared" si="169"/>
        <v>1</v>
      </c>
      <c r="J578" s="71" t="str">
        <f t="shared" si="169"/>
        <v xml:space="preserve">Tolpis </v>
      </c>
      <c r="K578" s="71" t="str">
        <f t="shared" si="169"/>
        <v>umbellata</v>
      </c>
      <c r="L578" s="72">
        <f t="shared" si="169"/>
        <v>1</v>
      </c>
      <c r="M578" s="72">
        <f t="shared" si="169"/>
        <v>0</v>
      </c>
      <c r="N578" s="66">
        <f t="shared" si="169"/>
        <v>0</v>
      </c>
      <c r="O578" s="41"/>
      <c r="P578" s="42" t="str">
        <f t="shared" si="157"/>
        <v/>
      </c>
      <c r="Q578" s="43" t="str">
        <f t="shared" si="158"/>
        <v/>
      </c>
      <c r="R578" s="44" t="e">
        <f t="shared" si="159"/>
        <v>#VALUE!</v>
      </c>
      <c r="S578" s="45" t="e">
        <f t="shared" si="152"/>
        <v>#VALUE!</v>
      </c>
      <c r="T578" s="44" t="str">
        <f t="shared" si="160"/>
        <v/>
      </c>
      <c r="U578" s="46"/>
      <c r="V578" s="47"/>
      <c r="W578" s="48" t="e">
        <f t="shared" si="161"/>
        <v>#VALUE!</v>
      </c>
      <c r="X578" s="49"/>
      <c r="Y578" s="44" t="e">
        <f>INDEX(VISITORS[INSECT ORDER], MATCH(X578,VISITORS[NAME USED],0))</f>
        <v>#N/A</v>
      </c>
      <c r="Z578" s="44" t="e">
        <f t="shared" si="162"/>
        <v>#N/A</v>
      </c>
      <c r="AA578" s="50" t="e">
        <f>IF(SUM(#REF!,#REF!,#REF!,#REF!,#REF!,#REF!)=S578,,"")</f>
        <v>#REF!</v>
      </c>
      <c r="AB578" s="51" t="str">
        <f t="shared" si="163"/>
        <v/>
      </c>
      <c r="AC578" s="51"/>
      <c r="AD578" s="51"/>
      <c r="AE578" s="51"/>
      <c r="AF578" s="51"/>
      <c r="AG578" s="51"/>
      <c r="AH578" s="51"/>
      <c r="AI578" s="52"/>
      <c r="AJ578" s="52"/>
      <c r="AK578" s="52"/>
      <c r="AL578" s="53"/>
      <c r="AM578" s="54"/>
      <c r="AN578" s="55" t="str">
        <f>IF(P578=1,0,"")</f>
        <v/>
      </c>
      <c r="AO578" s="56" t="str">
        <f>IF(AN578=1,AB578,"")</f>
        <v/>
      </c>
      <c r="AP578" s="55" t="str">
        <f>IF(P578=1,0,"")</f>
        <v/>
      </c>
      <c r="AQ578" s="56" t="str">
        <f>IF(AP578=1,AB578,"")</f>
        <v/>
      </c>
    </row>
    <row r="579" spans="1:43" s="3" customFormat="1" x14ac:dyDescent="0.25">
      <c r="A579" s="67">
        <f t="shared" si="153"/>
        <v>2022</v>
      </c>
      <c r="B579" s="67" t="str">
        <f t="shared" si="154"/>
        <v>May</v>
      </c>
      <c r="C579" s="68">
        <f t="shared" si="164"/>
        <v>22</v>
      </c>
      <c r="D579" s="69">
        <f t="shared" si="155"/>
        <v>18</v>
      </c>
      <c r="E579" s="70">
        <f t="shared" si="156"/>
        <v>31</v>
      </c>
      <c r="F579" s="74"/>
      <c r="G579" s="77"/>
      <c r="H579" s="63" t="e">
        <f t="shared" si="165"/>
        <v>#VALUE!</v>
      </c>
      <c r="I579" s="64">
        <f t="shared" si="169"/>
        <v>1</v>
      </c>
      <c r="J579" s="71" t="str">
        <f t="shared" si="169"/>
        <v xml:space="preserve">Tolpis </v>
      </c>
      <c r="K579" s="71" t="str">
        <f t="shared" si="169"/>
        <v>umbellata</v>
      </c>
      <c r="L579" s="72">
        <f t="shared" si="169"/>
        <v>1</v>
      </c>
      <c r="M579" s="72">
        <f t="shared" si="169"/>
        <v>0</v>
      </c>
      <c r="N579" s="66">
        <f t="shared" si="169"/>
        <v>0</v>
      </c>
      <c r="O579" s="41"/>
      <c r="P579" s="42" t="str">
        <f t="shared" si="157"/>
        <v/>
      </c>
      <c r="Q579" s="43" t="str">
        <f t="shared" si="158"/>
        <v/>
      </c>
      <c r="R579" s="44" t="e">
        <f t="shared" si="159"/>
        <v>#VALUE!</v>
      </c>
      <c r="S579" s="45" t="e">
        <f t="shared" ref="S579:S642" si="170">IF(T579&lt;D579, (T579*3600+U579*60+V579)+((23*3600+59*60+60)-(D579*3600+E579*60+LEFT(F579,2))), (T579*3600+U579*60+V579)-(D579*3600+E579*60+LEFT(F579,2)))</f>
        <v>#VALUE!</v>
      </c>
      <c r="T579" s="44" t="str">
        <f t="shared" si="160"/>
        <v/>
      </c>
      <c r="U579" s="46"/>
      <c r="V579" s="47"/>
      <c r="W579" s="48" t="e">
        <f t="shared" si="161"/>
        <v>#VALUE!</v>
      </c>
      <c r="X579" s="49"/>
      <c r="Y579" s="44" t="e">
        <f>INDEX(VISITORS[INSECT ORDER], MATCH(X579,VISITORS[NAME USED],0))</f>
        <v>#N/A</v>
      </c>
      <c r="Z579" s="44" t="e">
        <f t="shared" si="162"/>
        <v>#N/A</v>
      </c>
      <c r="AA579" s="50" t="e">
        <f>IF(SUM(#REF!,#REF!,#REF!,#REF!,#REF!,#REF!)=S579,,"")</f>
        <v>#REF!</v>
      </c>
      <c r="AB579" s="51" t="str">
        <f t="shared" si="163"/>
        <v/>
      </c>
      <c r="AC579" s="51"/>
      <c r="AD579" s="51"/>
      <c r="AE579" s="51"/>
      <c r="AF579" s="51"/>
      <c r="AG579" s="51"/>
      <c r="AH579" s="51"/>
      <c r="AI579" s="52"/>
      <c r="AJ579" s="52"/>
      <c r="AK579" s="52"/>
      <c r="AL579" s="53"/>
      <c r="AM579" s="54"/>
      <c r="AN579" s="55" t="str">
        <f>IF(P579=1,0,"")</f>
        <v/>
      </c>
      <c r="AO579" s="56" t="str">
        <f>IF(AN579=1,AB579,"")</f>
        <v/>
      </c>
      <c r="AP579" s="55" t="str">
        <f>IF(P579=1,0,"")</f>
        <v/>
      </c>
      <c r="AQ579" s="56" t="str">
        <f>IF(AP579=1,AB579,"")</f>
        <v/>
      </c>
    </row>
    <row r="580" spans="1:43" s="3" customFormat="1" x14ac:dyDescent="0.25">
      <c r="A580" s="67">
        <f t="shared" ref="A580:A643" si="171">A579</f>
        <v>2022</v>
      </c>
      <c r="B580" s="67" t="str">
        <f t="shared" ref="B580:B643" si="172">IF(C579-C580&gt;0, TEXT(DATE(2016,(MONTH(DATEVALUE(B579&amp;"1"))+1),1),"mmm"), B579)</f>
        <v>May</v>
      </c>
      <c r="C580" s="68">
        <f t="shared" si="164"/>
        <v>22</v>
      </c>
      <c r="D580" s="69">
        <f t="shared" ref="D580:D643" si="173">IF(IF(E579=59,D579+1,D579)=24,0,IF(E579=59,D579+1,D579))</f>
        <v>18</v>
      </c>
      <c r="E580" s="70">
        <f t="shared" ref="E580:E643" si="174">IF(E579&lt;59,E579+1,0)</f>
        <v>32</v>
      </c>
      <c r="F580" s="74"/>
      <c r="G580" s="77"/>
      <c r="H580" s="63" t="e">
        <f t="shared" si="165"/>
        <v>#VALUE!</v>
      </c>
      <c r="I580" s="64">
        <f t="shared" si="169"/>
        <v>1</v>
      </c>
      <c r="J580" s="71" t="str">
        <f t="shared" si="169"/>
        <v xml:space="preserve">Tolpis </v>
      </c>
      <c r="K580" s="71" t="str">
        <f t="shared" si="169"/>
        <v>umbellata</v>
      </c>
      <c r="L580" s="72">
        <f t="shared" si="169"/>
        <v>1</v>
      </c>
      <c r="M580" s="72">
        <f t="shared" si="169"/>
        <v>0</v>
      </c>
      <c r="N580" s="66">
        <f t="shared" si="169"/>
        <v>0</v>
      </c>
      <c r="O580" s="41"/>
      <c r="P580" s="42" t="str">
        <f t="shared" ref="P580:P643" si="175">IF(F580="","",1)</f>
        <v/>
      </c>
      <c r="Q580" s="43" t="str">
        <f t="shared" ref="Q580:Q643" si="176">TEXT(IF(P580=1,CONCATENATE($D580,":",$E580,":",(LEFT($F580,2))),""),"hh:mm:ss")</f>
        <v/>
      </c>
      <c r="R580" s="44" t="e">
        <f t="shared" ref="R580:R643" si="177">TEXT(Q580-TIME(0,RIGHT($H580,2),$G$9)+(Q580&gt;TIME(0,RIGHT($H580,2),$G$9)),"mm:ss")</f>
        <v>#VALUE!</v>
      </c>
      <c r="S580" s="45" t="e">
        <f t="shared" si="170"/>
        <v>#VALUE!</v>
      </c>
      <c r="T580" s="44" t="str">
        <f t="shared" ref="T580:T643" si="178">TEXT(IF(P580=1,D580,""),"00")</f>
        <v/>
      </c>
      <c r="U580" s="46"/>
      <c r="V580" s="47"/>
      <c r="W580" s="48" t="e">
        <f t="shared" ref="W580:W643" si="179">IF(O580=0,TEXT(TIME(T580,U580,V580)-TIME(D580,E580,RIGHT(F580,2))+TIME(0,LEFT(R580,2),RIGHT(R580,2)),"mm:ss"),TEXT(TIME(T580,U580,V580)-TIME(D580,E580,RIGHT(F580,2))+TIME(0,LEFT(R580,2),RIGHT(R580,2))-TIME(0,($G$10*O580),0),"mm:ss"))</f>
        <v>#VALUE!</v>
      </c>
      <c r="X580" s="49"/>
      <c r="Y580" s="44" t="e">
        <f>INDEX(VISITORS[INSECT ORDER], MATCH(X580,VISITORS[NAME USED],0))</f>
        <v>#N/A</v>
      </c>
      <c r="Z580" s="44" t="e">
        <f t="shared" ref="Z580:Z643" si="180">IF(Y580&lt;&gt;0,"NA","")</f>
        <v>#N/A</v>
      </c>
      <c r="AA580" s="50" t="e">
        <f>IF(SUM(#REF!,#REF!,#REF!,#REF!,#REF!,#REF!)=S580,,"")</f>
        <v>#REF!</v>
      </c>
      <c r="AB580" s="51" t="str">
        <f t="shared" ref="AB580:AB643" si="181">IF(P580=1,1,"")</f>
        <v/>
      </c>
      <c r="AC580" s="51"/>
      <c r="AD580" s="51"/>
      <c r="AE580" s="51"/>
      <c r="AF580" s="51"/>
      <c r="AG580" s="51"/>
      <c r="AH580" s="51"/>
      <c r="AI580" s="52"/>
      <c r="AJ580" s="52"/>
      <c r="AK580" s="52"/>
      <c r="AL580" s="53"/>
      <c r="AM580" s="54"/>
      <c r="AN580" s="55" t="str">
        <f>IF(P580=1,0,"")</f>
        <v/>
      </c>
      <c r="AO580" s="56" t="str">
        <f>IF(AN580=1,AB580,"")</f>
        <v/>
      </c>
      <c r="AP580" s="55" t="str">
        <f>IF(P580=1,0,"")</f>
        <v/>
      </c>
      <c r="AQ580" s="56" t="str">
        <f>IF(AP580=1,AB580,"")</f>
        <v/>
      </c>
    </row>
    <row r="581" spans="1:43" s="3" customFormat="1" x14ac:dyDescent="0.25">
      <c r="A581" s="67">
        <f t="shared" si="171"/>
        <v>2022</v>
      </c>
      <c r="B581" s="67" t="str">
        <f t="shared" si="172"/>
        <v>May</v>
      </c>
      <c r="C581" s="68">
        <f t="shared" ref="C581:C644" si="182">IF(AND(D581=0, E581=0), IF(TEXT(C580,"dd")=TEXT(EOMONTH(DATE(A580,MONTH(DATEVALUE(B580&amp;"1")),C580),0), "dd"), 1, C580+1), C580)</f>
        <v>22</v>
      </c>
      <c r="D581" s="69">
        <f t="shared" si="173"/>
        <v>18</v>
      </c>
      <c r="E581" s="70">
        <f t="shared" si="174"/>
        <v>33</v>
      </c>
      <c r="F581" s="74"/>
      <c r="G581" s="77"/>
      <c r="H581" s="63" t="e">
        <f t="shared" ref="H581:H644" si="183">IF(AND(OR(E580=$G$3,E580=$G$4,E580=$G$5,E580=$G$6,E580=$G$7,E580=$G$8),E580&lt;&gt;RIGHT(H580,2)),CONCATENATE(LEFT(J581,3),LEFT(K581,3),L581,"_",A581,TEXT(MONTH(DATEVALUE(B581&amp;"1")),"00"),TEXT(C581,"00"),"_",TEXT(D581,"00"),"_",TEXT(E580,"00")),IF(AND(OR(E581=$G$3,E581=$G$4,E581=$G$5,E581=$G$6,E581=$G$7,E581=$G$8),OR(F581="",F581&gt;$G$9-1)),CONCATENATE(LEFT(J581,3),LEFT(K581,3),L581,"_",A581,TEXT(MONTH(DATEVALUE(B581&amp;"1")),"00"),TEXT(C581,"00"),"_",TEXT(D581,"00"),"_",TEXT(E581,"00")),H580))</f>
        <v>#VALUE!</v>
      </c>
      <c r="I581" s="64">
        <f t="shared" ref="I581:N596" si="184">I580</f>
        <v>1</v>
      </c>
      <c r="J581" s="71" t="str">
        <f t="shared" si="184"/>
        <v xml:space="preserve">Tolpis </v>
      </c>
      <c r="K581" s="71" t="str">
        <f t="shared" si="184"/>
        <v>umbellata</v>
      </c>
      <c r="L581" s="72">
        <f t="shared" si="184"/>
        <v>1</v>
      </c>
      <c r="M581" s="72">
        <f t="shared" si="184"/>
        <v>0</v>
      </c>
      <c r="N581" s="66">
        <f t="shared" si="184"/>
        <v>0</v>
      </c>
      <c r="O581" s="41"/>
      <c r="P581" s="42" t="str">
        <f t="shared" si="175"/>
        <v/>
      </c>
      <c r="Q581" s="43" t="str">
        <f t="shared" si="176"/>
        <v/>
      </c>
      <c r="R581" s="44" t="e">
        <f t="shared" si="177"/>
        <v>#VALUE!</v>
      </c>
      <c r="S581" s="45" t="e">
        <f t="shared" si="170"/>
        <v>#VALUE!</v>
      </c>
      <c r="T581" s="44" t="str">
        <f t="shared" si="178"/>
        <v/>
      </c>
      <c r="U581" s="46"/>
      <c r="V581" s="47"/>
      <c r="W581" s="48" t="e">
        <f t="shared" si="179"/>
        <v>#VALUE!</v>
      </c>
      <c r="X581" s="49"/>
      <c r="Y581" s="44" t="e">
        <f>INDEX(VISITORS[INSECT ORDER], MATCH(X581,VISITORS[NAME USED],0))</f>
        <v>#N/A</v>
      </c>
      <c r="Z581" s="44" t="e">
        <f t="shared" si="180"/>
        <v>#N/A</v>
      </c>
      <c r="AA581" s="50" t="e">
        <f>IF(SUM(#REF!,#REF!,#REF!,#REF!,#REF!,#REF!)=S581,,"")</f>
        <v>#REF!</v>
      </c>
      <c r="AB581" s="51" t="str">
        <f t="shared" si="181"/>
        <v/>
      </c>
      <c r="AC581" s="51"/>
      <c r="AD581" s="51"/>
      <c r="AE581" s="51"/>
      <c r="AF581" s="51"/>
      <c r="AG581" s="51"/>
      <c r="AH581" s="51"/>
      <c r="AI581" s="52"/>
      <c r="AJ581" s="52"/>
      <c r="AK581" s="52"/>
      <c r="AL581" s="53"/>
      <c r="AM581" s="54"/>
      <c r="AN581" s="55" t="str">
        <f>IF(P581=1,0,"")</f>
        <v/>
      </c>
      <c r="AO581" s="56" t="str">
        <f>IF(AN581=1,AB581,"")</f>
        <v/>
      </c>
      <c r="AP581" s="55" t="str">
        <f>IF(P581=1,0,"")</f>
        <v/>
      </c>
      <c r="AQ581" s="56" t="str">
        <f>IF(AP581=1,AB581,"")</f>
        <v/>
      </c>
    </row>
    <row r="582" spans="1:43" s="3" customFormat="1" x14ac:dyDescent="0.25">
      <c r="A582" s="67">
        <f t="shared" si="171"/>
        <v>2022</v>
      </c>
      <c r="B582" s="67" t="str">
        <f t="shared" si="172"/>
        <v>May</v>
      </c>
      <c r="C582" s="68">
        <f t="shared" si="182"/>
        <v>22</v>
      </c>
      <c r="D582" s="69">
        <f t="shared" si="173"/>
        <v>18</v>
      </c>
      <c r="E582" s="70">
        <f t="shared" si="174"/>
        <v>34</v>
      </c>
      <c r="F582" s="74"/>
      <c r="G582" s="77"/>
      <c r="H582" s="63" t="e">
        <f t="shared" si="183"/>
        <v>#VALUE!</v>
      </c>
      <c r="I582" s="64">
        <f t="shared" si="184"/>
        <v>1</v>
      </c>
      <c r="J582" s="71" t="str">
        <f t="shared" si="184"/>
        <v xml:space="preserve">Tolpis </v>
      </c>
      <c r="K582" s="71" t="str">
        <f t="shared" si="184"/>
        <v>umbellata</v>
      </c>
      <c r="L582" s="72">
        <f t="shared" si="184"/>
        <v>1</v>
      </c>
      <c r="M582" s="72">
        <f t="shared" si="184"/>
        <v>0</v>
      </c>
      <c r="N582" s="66">
        <f t="shared" si="184"/>
        <v>0</v>
      </c>
      <c r="O582" s="41"/>
      <c r="P582" s="42" t="str">
        <f t="shared" si="175"/>
        <v/>
      </c>
      <c r="Q582" s="43" t="str">
        <f t="shared" si="176"/>
        <v/>
      </c>
      <c r="R582" s="44" t="e">
        <f t="shared" si="177"/>
        <v>#VALUE!</v>
      </c>
      <c r="S582" s="45" t="e">
        <f t="shared" si="170"/>
        <v>#VALUE!</v>
      </c>
      <c r="T582" s="44" t="str">
        <f t="shared" si="178"/>
        <v/>
      </c>
      <c r="U582" s="46"/>
      <c r="V582" s="47"/>
      <c r="W582" s="48" t="e">
        <f t="shared" si="179"/>
        <v>#VALUE!</v>
      </c>
      <c r="X582" s="49"/>
      <c r="Y582" s="44" t="e">
        <f>INDEX(VISITORS[INSECT ORDER], MATCH(X582,VISITORS[NAME USED],0))</f>
        <v>#N/A</v>
      </c>
      <c r="Z582" s="44" t="e">
        <f t="shared" si="180"/>
        <v>#N/A</v>
      </c>
      <c r="AA582" s="50" t="e">
        <f>IF(SUM(#REF!,#REF!,#REF!,#REF!,#REF!,#REF!)=S582,,"")</f>
        <v>#REF!</v>
      </c>
      <c r="AB582" s="51" t="str">
        <f t="shared" si="181"/>
        <v/>
      </c>
      <c r="AC582" s="51"/>
      <c r="AD582" s="51"/>
      <c r="AE582" s="51"/>
      <c r="AF582" s="51"/>
      <c r="AG582" s="51"/>
      <c r="AH582" s="51"/>
      <c r="AI582" s="52"/>
      <c r="AJ582" s="52"/>
      <c r="AK582" s="52"/>
      <c r="AL582" s="53"/>
      <c r="AM582" s="54"/>
      <c r="AN582" s="55" t="str">
        <f>IF(P582=1,0,"")</f>
        <v/>
      </c>
      <c r="AO582" s="56" t="str">
        <f>IF(AN582=1,AB582,"")</f>
        <v/>
      </c>
      <c r="AP582" s="55" t="str">
        <f>IF(P582=1,0,"")</f>
        <v/>
      </c>
      <c r="AQ582" s="56" t="str">
        <f>IF(AP582=1,AB582,"")</f>
        <v/>
      </c>
    </row>
    <row r="583" spans="1:43" s="3" customFormat="1" x14ac:dyDescent="0.25">
      <c r="A583" s="67">
        <f t="shared" si="171"/>
        <v>2022</v>
      </c>
      <c r="B583" s="67" t="str">
        <f t="shared" si="172"/>
        <v>May</v>
      </c>
      <c r="C583" s="68">
        <f t="shared" si="182"/>
        <v>22</v>
      </c>
      <c r="D583" s="69">
        <f t="shared" si="173"/>
        <v>18</v>
      </c>
      <c r="E583" s="70">
        <f t="shared" si="174"/>
        <v>35</v>
      </c>
      <c r="F583" s="74"/>
      <c r="G583" s="77"/>
      <c r="H583" s="63" t="e">
        <f t="shared" si="183"/>
        <v>#VALUE!</v>
      </c>
      <c r="I583" s="64">
        <f t="shared" si="184"/>
        <v>1</v>
      </c>
      <c r="J583" s="71" t="str">
        <f t="shared" si="184"/>
        <v xml:space="preserve">Tolpis </v>
      </c>
      <c r="K583" s="71" t="str">
        <f t="shared" si="184"/>
        <v>umbellata</v>
      </c>
      <c r="L583" s="72">
        <f t="shared" si="184"/>
        <v>1</v>
      </c>
      <c r="M583" s="72">
        <f t="shared" si="184"/>
        <v>0</v>
      </c>
      <c r="N583" s="66">
        <f t="shared" si="184"/>
        <v>0</v>
      </c>
      <c r="O583" s="41"/>
      <c r="P583" s="42" t="str">
        <f t="shared" si="175"/>
        <v/>
      </c>
      <c r="Q583" s="43" t="str">
        <f t="shared" si="176"/>
        <v/>
      </c>
      <c r="R583" s="44" t="e">
        <f t="shared" si="177"/>
        <v>#VALUE!</v>
      </c>
      <c r="S583" s="45" t="e">
        <f t="shared" si="170"/>
        <v>#VALUE!</v>
      </c>
      <c r="T583" s="44" t="str">
        <f t="shared" si="178"/>
        <v/>
      </c>
      <c r="U583" s="46"/>
      <c r="V583" s="47"/>
      <c r="W583" s="48" t="e">
        <f t="shared" si="179"/>
        <v>#VALUE!</v>
      </c>
      <c r="X583" s="49"/>
      <c r="Y583" s="44" t="e">
        <f>INDEX(VISITORS[INSECT ORDER], MATCH(X583,VISITORS[NAME USED],0))</f>
        <v>#N/A</v>
      </c>
      <c r="Z583" s="44" t="e">
        <f t="shared" si="180"/>
        <v>#N/A</v>
      </c>
      <c r="AA583" s="50" t="e">
        <f>IF(SUM(#REF!,#REF!,#REF!,#REF!,#REF!,#REF!)=S583,,"")</f>
        <v>#REF!</v>
      </c>
      <c r="AB583" s="51" t="str">
        <f t="shared" si="181"/>
        <v/>
      </c>
      <c r="AC583" s="51"/>
      <c r="AD583" s="51"/>
      <c r="AE583" s="51"/>
      <c r="AF583" s="51"/>
      <c r="AG583" s="51"/>
      <c r="AH583" s="51"/>
      <c r="AI583" s="52"/>
      <c r="AJ583" s="52"/>
      <c r="AK583" s="52"/>
      <c r="AL583" s="53"/>
      <c r="AM583" s="54"/>
      <c r="AN583" s="55" t="str">
        <f>IF(P583=1,0,"")</f>
        <v/>
      </c>
      <c r="AO583" s="56" t="str">
        <f>IF(AN583=1,AB583,"")</f>
        <v/>
      </c>
      <c r="AP583" s="55" t="str">
        <f>IF(P583=1,0,"")</f>
        <v/>
      </c>
      <c r="AQ583" s="56" t="str">
        <f>IF(AP583=1,AB583,"")</f>
        <v/>
      </c>
    </row>
    <row r="584" spans="1:43" s="3" customFormat="1" x14ac:dyDescent="0.25">
      <c r="A584" s="67">
        <f t="shared" si="171"/>
        <v>2022</v>
      </c>
      <c r="B584" s="67" t="str">
        <f t="shared" si="172"/>
        <v>May</v>
      </c>
      <c r="C584" s="68">
        <f t="shared" si="182"/>
        <v>22</v>
      </c>
      <c r="D584" s="69">
        <f t="shared" si="173"/>
        <v>18</v>
      </c>
      <c r="E584" s="70">
        <f t="shared" si="174"/>
        <v>36</v>
      </c>
      <c r="F584" s="74"/>
      <c r="G584" s="77"/>
      <c r="H584" s="63" t="e">
        <f t="shared" si="183"/>
        <v>#VALUE!</v>
      </c>
      <c r="I584" s="64">
        <f t="shared" si="184"/>
        <v>1</v>
      </c>
      <c r="J584" s="71" t="str">
        <f t="shared" si="184"/>
        <v xml:space="preserve">Tolpis </v>
      </c>
      <c r="K584" s="71" t="str">
        <f t="shared" si="184"/>
        <v>umbellata</v>
      </c>
      <c r="L584" s="72">
        <f t="shared" si="184"/>
        <v>1</v>
      </c>
      <c r="M584" s="72">
        <f t="shared" si="184"/>
        <v>0</v>
      </c>
      <c r="N584" s="66">
        <f t="shared" si="184"/>
        <v>0</v>
      </c>
      <c r="O584" s="41"/>
      <c r="P584" s="42" t="str">
        <f t="shared" si="175"/>
        <v/>
      </c>
      <c r="Q584" s="43" t="str">
        <f t="shared" si="176"/>
        <v/>
      </c>
      <c r="R584" s="44" t="e">
        <f t="shared" si="177"/>
        <v>#VALUE!</v>
      </c>
      <c r="S584" s="45" t="e">
        <f t="shared" si="170"/>
        <v>#VALUE!</v>
      </c>
      <c r="T584" s="44" t="str">
        <f t="shared" si="178"/>
        <v/>
      </c>
      <c r="U584" s="46"/>
      <c r="V584" s="47"/>
      <c r="W584" s="48" t="e">
        <f t="shared" si="179"/>
        <v>#VALUE!</v>
      </c>
      <c r="X584" s="49"/>
      <c r="Y584" s="44" t="e">
        <f>INDEX(VISITORS[INSECT ORDER], MATCH(X584,VISITORS[NAME USED],0))</f>
        <v>#N/A</v>
      </c>
      <c r="Z584" s="44" t="e">
        <f t="shared" si="180"/>
        <v>#N/A</v>
      </c>
      <c r="AA584" s="50" t="e">
        <f>IF(SUM(#REF!,#REF!,#REF!,#REF!,#REF!,#REF!)=S584,,"")</f>
        <v>#REF!</v>
      </c>
      <c r="AB584" s="51" t="str">
        <f t="shared" si="181"/>
        <v/>
      </c>
      <c r="AC584" s="51"/>
      <c r="AD584" s="51"/>
      <c r="AE584" s="51"/>
      <c r="AF584" s="51"/>
      <c r="AG584" s="51"/>
      <c r="AH584" s="51"/>
      <c r="AI584" s="52"/>
      <c r="AJ584" s="52"/>
      <c r="AK584" s="52"/>
      <c r="AL584" s="53"/>
      <c r="AM584" s="54"/>
      <c r="AN584" s="55" t="str">
        <f>IF(P584=1,0,"")</f>
        <v/>
      </c>
      <c r="AO584" s="56" t="str">
        <f>IF(AN584=1,AB584,"")</f>
        <v/>
      </c>
      <c r="AP584" s="55" t="str">
        <f>IF(P584=1,0,"")</f>
        <v/>
      </c>
      <c r="AQ584" s="56" t="str">
        <f>IF(AP584=1,AB584,"")</f>
        <v/>
      </c>
    </row>
    <row r="585" spans="1:43" s="3" customFormat="1" x14ac:dyDescent="0.25">
      <c r="A585" s="67">
        <f t="shared" si="171"/>
        <v>2022</v>
      </c>
      <c r="B585" s="67" t="str">
        <f t="shared" si="172"/>
        <v>May</v>
      </c>
      <c r="C585" s="68">
        <f t="shared" si="182"/>
        <v>22</v>
      </c>
      <c r="D585" s="69">
        <f t="shared" si="173"/>
        <v>18</v>
      </c>
      <c r="E585" s="70">
        <f t="shared" si="174"/>
        <v>37</v>
      </c>
      <c r="F585" s="74"/>
      <c r="G585" s="77"/>
      <c r="H585" s="63" t="e">
        <f t="shared" si="183"/>
        <v>#VALUE!</v>
      </c>
      <c r="I585" s="64">
        <f t="shared" si="184"/>
        <v>1</v>
      </c>
      <c r="J585" s="71" t="str">
        <f t="shared" si="184"/>
        <v xml:space="preserve">Tolpis </v>
      </c>
      <c r="K585" s="71" t="str">
        <f t="shared" si="184"/>
        <v>umbellata</v>
      </c>
      <c r="L585" s="72">
        <f t="shared" si="184"/>
        <v>1</v>
      </c>
      <c r="M585" s="72">
        <f t="shared" si="184"/>
        <v>0</v>
      </c>
      <c r="N585" s="66">
        <f t="shared" si="184"/>
        <v>0</v>
      </c>
      <c r="O585" s="41"/>
      <c r="P585" s="42" t="str">
        <f t="shared" si="175"/>
        <v/>
      </c>
      <c r="Q585" s="43" t="str">
        <f t="shared" si="176"/>
        <v/>
      </c>
      <c r="R585" s="44" t="e">
        <f t="shared" si="177"/>
        <v>#VALUE!</v>
      </c>
      <c r="S585" s="45" t="e">
        <f t="shared" si="170"/>
        <v>#VALUE!</v>
      </c>
      <c r="T585" s="44" t="str">
        <f t="shared" si="178"/>
        <v/>
      </c>
      <c r="U585" s="46"/>
      <c r="V585" s="47"/>
      <c r="W585" s="48" t="e">
        <f t="shared" si="179"/>
        <v>#VALUE!</v>
      </c>
      <c r="X585" s="49"/>
      <c r="Y585" s="44" t="e">
        <f>INDEX(VISITORS[INSECT ORDER], MATCH(X585,VISITORS[NAME USED],0))</f>
        <v>#N/A</v>
      </c>
      <c r="Z585" s="44" t="e">
        <f t="shared" si="180"/>
        <v>#N/A</v>
      </c>
      <c r="AA585" s="50" t="e">
        <f>IF(SUM(#REF!,#REF!,#REF!,#REF!,#REF!,#REF!)=S585,,"")</f>
        <v>#REF!</v>
      </c>
      <c r="AB585" s="51" t="str">
        <f t="shared" si="181"/>
        <v/>
      </c>
      <c r="AC585" s="51"/>
      <c r="AD585" s="51"/>
      <c r="AE585" s="51"/>
      <c r="AF585" s="51"/>
      <c r="AG585" s="51"/>
      <c r="AH585" s="51"/>
      <c r="AI585" s="52"/>
      <c r="AJ585" s="52"/>
      <c r="AK585" s="52"/>
      <c r="AL585" s="53"/>
      <c r="AM585" s="54"/>
      <c r="AN585" s="55" t="str">
        <f>IF(P585=1,0,"")</f>
        <v/>
      </c>
      <c r="AO585" s="56" t="str">
        <f>IF(AN585=1,AB585,"")</f>
        <v/>
      </c>
      <c r="AP585" s="55" t="str">
        <f>IF(P585=1,0,"")</f>
        <v/>
      </c>
      <c r="AQ585" s="56" t="str">
        <f>IF(AP585=1,AB585,"")</f>
        <v/>
      </c>
    </row>
    <row r="586" spans="1:43" s="3" customFormat="1" x14ac:dyDescent="0.25">
      <c r="A586" s="67">
        <f t="shared" si="171"/>
        <v>2022</v>
      </c>
      <c r="B586" s="67" t="str">
        <f t="shared" si="172"/>
        <v>May</v>
      </c>
      <c r="C586" s="68">
        <f t="shared" si="182"/>
        <v>22</v>
      </c>
      <c r="D586" s="69">
        <f t="shared" si="173"/>
        <v>18</v>
      </c>
      <c r="E586" s="70">
        <f t="shared" si="174"/>
        <v>38</v>
      </c>
      <c r="F586" s="74"/>
      <c r="G586" s="77"/>
      <c r="H586" s="63" t="e">
        <f t="shared" si="183"/>
        <v>#VALUE!</v>
      </c>
      <c r="I586" s="64">
        <f t="shared" si="184"/>
        <v>1</v>
      </c>
      <c r="J586" s="71" t="str">
        <f t="shared" si="184"/>
        <v xml:space="preserve">Tolpis </v>
      </c>
      <c r="K586" s="71" t="str">
        <f t="shared" si="184"/>
        <v>umbellata</v>
      </c>
      <c r="L586" s="72">
        <f t="shared" si="184"/>
        <v>1</v>
      </c>
      <c r="M586" s="72">
        <f t="shared" si="184"/>
        <v>0</v>
      </c>
      <c r="N586" s="66">
        <f t="shared" si="184"/>
        <v>0</v>
      </c>
      <c r="O586" s="41"/>
      <c r="P586" s="42" t="str">
        <f t="shared" si="175"/>
        <v/>
      </c>
      <c r="Q586" s="43" t="str">
        <f t="shared" si="176"/>
        <v/>
      </c>
      <c r="R586" s="44" t="e">
        <f t="shared" si="177"/>
        <v>#VALUE!</v>
      </c>
      <c r="S586" s="45" t="e">
        <f t="shared" si="170"/>
        <v>#VALUE!</v>
      </c>
      <c r="T586" s="44" t="str">
        <f t="shared" si="178"/>
        <v/>
      </c>
      <c r="U586" s="46"/>
      <c r="V586" s="47"/>
      <c r="W586" s="48" t="e">
        <f t="shared" si="179"/>
        <v>#VALUE!</v>
      </c>
      <c r="X586" s="49"/>
      <c r="Y586" s="44" t="e">
        <f>INDEX(VISITORS[INSECT ORDER], MATCH(X586,VISITORS[NAME USED],0))</f>
        <v>#N/A</v>
      </c>
      <c r="Z586" s="44" t="e">
        <f t="shared" si="180"/>
        <v>#N/A</v>
      </c>
      <c r="AA586" s="50" t="e">
        <f>IF(SUM(#REF!,#REF!,#REF!,#REF!,#REF!,#REF!)=S586,,"")</f>
        <v>#REF!</v>
      </c>
      <c r="AB586" s="51" t="str">
        <f t="shared" si="181"/>
        <v/>
      </c>
      <c r="AC586" s="51"/>
      <c r="AD586" s="51"/>
      <c r="AE586" s="51"/>
      <c r="AF586" s="51"/>
      <c r="AG586" s="51"/>
      <c r="AH586" s="51"/>
      <c r="AI586" s="52"/>
      <c r="AJ586" s="52"/>
      <c r="AK586" s="52"/>
      <c r="AL586" s="53"/>
      <c r="AM586" s="54"/>
      <c r="AN586" s="55" t="str">
        <f>IF(P586=1,0,"")</f>
        <v/>
      </c>
      <c r="AO586" s="56" t="str">
        <f>IF(AN586=1,AB586,"")</f>
        <v/>
      </c>
      <c r="AP586" s="55" t="str">
        <f>IF(P586=1,0,"")</f>
        <v/>
      </c>
      <c r="AQ586" s="56" t="str">
        <f>IF(AP586=1,AB586,"")</f>
        <v/>
      </c>
    </row>
    <row r="587" spans="1:43" s="3" customFormat="1" x14ac:dyDescent="0.25">
      <c r="A587" s="67">
        <f t="shared" si="171"/>
        <v>2022</v>
      </c>
      <c r="B587" s="67" t="str">
        <f t="shared" si="172"/>
        <v>May</v>
      </c>
      <c r="C587" s="68">
        <f t="shared" si="182"/>
        <v>22</v>
      </c>
      <c r="D587" s="69">
        <f t="shared" si="173"/>
        <v>18</v>
      </c>
      <c r="E587" s="70">
        <f t="shared" si="174"/>
        <v>39</v>
      </c>
      <c r="F587" s="74"/>
      <c r="G587" s="77"/>
      <c r="H587" s="63" t="e">
        <f t="shared" si="183"/>
        <v>#VALUE!</v>
      </c>
      <c r="I587" s="64">
        <f t="shared" si="184"/>
        <v>1</v>
      </c>
      <c r="J587" s="71" t="str">
        <f t="shared" si="184"/>
        <v xml:space="preserve">Tolpis </v>
      </c>
      <c r="K587" s="71" t="str">
        <f t="shared" si="184"/>
        <v>umbellata</v>
      </c>
      <c r="L587" s="72">
        <f t="shared" si="184"/>
        <v>1</v>
      </c>
      <c r="M587" s="72">
        <f t="shared" si="184"/>
        <v>0</v>
      </c>
      <c r="N587" s="66">
        <f t="shared" si="184"/>
        <v>0</v>
      </c>
      <c r="O587" s="41"/>
      <c r="P587" s="42" t="str">
        <f t="shared" si="175"/>
        <v/>
      </c>
      <c r="Q587" s="43" t="str">
        <f t="shared" si="176"/>
        <v/>
      </c>
      <c r="R587" s="44" t="e">
        <f t="shared" si="177"/>
        <v>#VALUE!</v>
      </c>
      <c r="S587" s="45" t="e">
        <f t="shared" si="170"/>
        <v>#VALUE!</v>
      </c>
      <c r="T587" s="44" t="str">
        <f t="shared" si="178"/>
        <v/>
      </c>
      <c r="U587" s="46"/>
      <c r="V587" s="47"/>
      <c r="W587" s="48" t="e">
        <f t="shared" si="179"/>
        <v>#VALUE!</v>
      </c>
      <c r="X587" s="49"/>
      <c r="Y587" s="44" t="e">
        <f>INDEX(VISITORS[INSECT ORDER], MATCH(X587,VISITORS[NAME USED],0))</f>
        <v>#N/A</v>
      </c>
      <c r="Z587" s="44" t="e">
        <f t="shared" si="180"/>
        <v>#N/A</v>
      </c>
      <c r="AA587" s="50" t="e">
        <f>IF(SUM(#REF!,#REF!,#REF!,#REF!,#REF!,#REF!)=S587,,"")</f>
        <v>#REF!</v>
      </c>
      <c r="AB587" s="51" t="str">
        <f t="shared" si="181"/>
        <v/>
      </c>
      <c r="AC587" s="51"/>
      <c r="AD587" s="51"/>
      <c r="AE587" s="51"/>
      <c r="AF587" s="51"/>
      <c r="AG587" s="51"/>
      <c r="AH587" s="51"/>
      <c r="AI587" s="52"/>
      <c r="AJ587" s="52"/>
      <c r="AK587" s="52"/>
      <c r="AL587" s="53"/>
      <c r="AM587" s="54"/>
      <c r="AN587" s="55" t="str">
        <f>IF(P587=1,0,"")</f>
        <v/>
      </c>
      <c r="AO587" s="56" t="str">
        <f>IF(AN587=1,AB587,"")</f>
        <v/>
      </c>
      <c r="AP587" s="55" t="str">
        <f>IF(P587=1,0,"")</f>
        <v/>
      </c>
      <c r="AQ587" s="56" t="str">
        <f>IF(AP587=1,AB587,"")</f>
        <v/>
      </c>
    </row>
    <row r="588" spans="1:43" s="3" customFormat="1" x14ac:dyDescent="0.25">
      <c r="A588" s="67">
        <f t="shared" si="171"/>
        <v>2022</v>
      </c>
      <c r="B588" s="67" t="str">
        <f t="shared" si="172"/>
        <v>May</v>
      </c>
      <c r="C588" s="68">
        <f t="shared" si="182"/>
        <v>22</v>
      </c>
      <c r="D588" s="69">
        <f t="shared" si="173"/>
        <v>18</v>
      </c>
      <c r="E588" s="70">
        <f t="shared" si="174"/>
        <v>40</v>
      </c>
      <c r="F588" s="74"/>
      <c r="G588" s="77"/>
      <c r="H588" s="63" t="e">
        <f t="shared" si="183"/>
        <v>#VALUE!</v>
      </c>
      <c r="I588" s="64">
        <f t="shared" si="184"/>
        <v>1</v>
      </c>
      <c r="J588" s="71" t="str">
        <f t="shared" si="184"/>
        <v xml:space="preserve">Tolpis </v>
      </c>
      <c r="K588" s="71" t="str">
        <f t="shared" si="184"/>
        <v>umbellata</v>
      </c>
      <c r="L588" s="72">
        <f t="shared" si="184"/>
        <v>1</v>
      </c>
      <c r="M588" s="72">
        <f t="shared" si="184"/>
        <v>0</v>
      </c>
      <c r="N588" s="66">
        <f t="shared" si="184"/>
        <v>0</v>
      </c>
      <c r="O588" s="41"/>
      <c r="P588" s="42" t="str">
        <f t="shared" si="175"/>
        <v/>
      </c>
      <c r="Q588" s="43" t="str">
        <f t="shared" si="176"/>
        <v/>
      </c>
      <c r="R588" s="44" t="e">
        <f t="shared" si="177"/>
        <v>#VALUE!</v>
      </c>
      <c r="S588" s="45" t="e">
        <f t="shared" si="170"/>
        <v>#VALUE!</v>
      </c>
      <c r="T588" s="44" t="str">
        <f t="shared" si="178"/>
        <v/>
      </c>
      <c r="U588" s="46"/>
      <c r="V588" s="47"/>
      <c r="W588" s="48" t="e">
        <f t="shared" si="179"/>
        <v>#VALUE!</v>
      </c>
      <c r="X588" s="49"/>
      <c r="Y588" s="44" t="e">
        <f>INDEX(VISITORS[INSECT ORDER], MATCH(X588,VISITORS[NAME USED],0))</f>
        <v>#N/A</v>
      </c>
      <c r="Z588" s="44" t="e">
        <f t="shared" si="180"/>
        <v>#N/A</v>
      </c>
      <c r="AA588" s="50" t="e">
        <f>IF(SUM(#REF!,#REF!,#REF!,#REF!,#REF!,#REF!)=S588,,"")</f>
        <v>#REF!</v>
      </c>
      <c r="AB588" s="51" t="str">
        <f t="shared" si="181"/>
        <v/>
      </c>
      <c r="AC588" s="51"/>
      <c r="AD588" s="51"/>
      <c r="AE588" s="51"/>
      <c r="AF588" s="51"/>
      <c r="AG588" s="51"/>
      <c r="AH588" s="51"/>
      <c r="AI588" s="52"/>
      <c r="AJ588" s="52"/>
      <c r="AK588" s="52"/>
      <c r="AL588" s="53"/>
      <c r="AM588" s="54"/>
      <c r="AN588" s="55" t="str">
        <f>IF(P588=1,0,"")</f>
        <v/>
      </c>
      <c r="AO588" s="56" t="str">
        <f>IF(AN588=1,AB588,"")</f>
        <v/>
      </c>
      <c r="AP588" s="55" t="str">
        <f>IF(P588=1,0,"")</f>
        <v/>
      </c>
      <c r="AQ588" s="56" t="str">
        <f>IF(AP588=1,AB588,"")</f>
        <v/>
      </c>
    </row>
    <row r="589" spans="1:43" s="3" customFormat="1" x14ac:dyDescent="0.25">
      <c r="A589" s="67">
        <f t="shared" si="171"/>
        <v>2022</v>
      </c>
      <c r="B589" s="67" t="str">
        <f t="shared" si="172"/>
        <v>May</v>
      </c>
      <c r="C589" s="68">
        <f t="shared" si="182"/>
        <v>22</v>
      </c>
      <c r="D589" s="69">
        <f t="shared" si="173"/>
        <v>18</v>
      </c>
      <c r="E589" s="70">
        <f t="shared" si="174"/>
        <v>41</v>
      </c>
      <c r="F589" s="74"/>
      <c r="G589" s="77"/>
      <c r="H589" s="63" t="e">
        <f t="shared" si="183"/>
        <v>#VALUE!</v>
      </c>
      <c r="I589" s="64">
        <f t="shared" si="184"/>
        <v>1</v>
      </c>
      <c r="J589" s="71" t="str">
        <f t="shared" si="184"/>
        <v xml:space="preserve">Tolpis </v>
      </c>
      <c r="K589" s="71" t="str">
        <f t="shared" si="184"/>
        <v>umbellata</v>
      </c>
      <c r="L589" s="72">
        <f t="shared" si="184"/>
        <v>1</v>
      </c>
      <c r="M589" s="72">
        <f t="shared" si="184"/>
        <v>0</v>
      </c>
      <c r="N589" s="66">
        <f t="shared" si="184"/>
        <v>0</v>
      </c>
      <c r="O589" s="41"/>
      <c r="P589" s="42" t="str">
        <f t="shared" si="175"/>
        <v/>
      </c>
      <c r="Q589" s="43" t="str">
        <f t="shared" si="176"/>
        <v/>
      </c>
      <c r="R589" s="44" t="e">
        <f t="shared" si="177"/>
        <v>#VALUE!</v>
      </c>
      <c r="S589" s="45" t="e">
        <f t="shared" si="170"/>
        <v>#VALUE!</v>
      </c>
      <c r="T589" s="44" t="str">
        <f t="shared" si="178"/>
        <v/>
      </c>
      <c r="U589" s="46"/>
      <c r="V589" s="47"/>
      <c r="W589" s="48" t="e">
        <f t="shared" si="179"/>
        <v>#VALUE!</v>
      </c>
      <c r="X589" s="49"/>
      <c r="Y589" s="44" t="e">
        <f>INDEX(VISITORS[INSECT ORDER], MATCH(X589,VISITORS[NAME USED],0))</f>
        <v>#N/A</v>
      </c>
      <c r="Z589" s="44" t="e">
        <f t="shared" si="180"/>
        <v>#N/A</v>
      </c>
      <c r="AA589" s="50" t="e">
        <f>IF(SUM(#REF!,#REF!,#REF!,#REF!,#REF!,#REF!)=S589,,"")</f>
        <v>#REF!</v>
      </c>
      <c r="AB589" s="51" t="str">
        <f t="shared" si="181"/>
        <v/>
      </c>
      <c r="AC589" s="51"/>
      <c r="AD589" s="51"/>
      <c r="AE589" s="51"/>
      <c r="AF589" s="51"/>
      <c r="AG589" s="51"/>
      <c r="AH589" s="51"/>
      <c r="AI589" s="52"/>
      <c r="AJ589" s="52"/>
      <c r="AK589" s="52"/>
      <c r="AL589" s="53"/>
      <c r="AM589" s="54"/>
      <c r="AN589" s="55" t="str">
        <f>IF(P589=1,0,"")</f>
        <v/>
      </c>
      <c r="AO589" s="56" t="str">
        <f>IF(AN589=1,AB589,"")</f>
        <v/>
      </c>
      <c r="AP589" s="55" t="str">
        <f>IF(P589=1,0,"")</f>
        <v/>
      </c>
      <c r="AQ589" s="56" t="str">
        <f>IF(AP589=1,AB589,"")</f>
        <v/>
      </c>
    </row>
    <row r="590" spans="1:43" s="3" customFormat="1" x14ac:dyDescent="0.25">
      <c r="A590" s="67">
        <f t="shared" si="171"/>
        <v>2022</v>
      </c>
      <c r="B590" s="67" t="str">
        <f t="shared" si="172"/>
        <v>May</v>
      </c>
      <c r="C590" s="68">
        <f t="shared" si="182"/>
        <v>22</v>
      </c>
      <c r="D590" s="69">
        <f t="shared" si="173"/>
        <v>18</v>
      </c>
      <c r="E590" s="70">
        <f t="shared" si="174"/>
        <v>42</v>
      </c>
      <c r="F590" s="74"/>
      <c r="G590" s="77"/>
      <c r="H590" s="63" t="e">
        <f t="shared" si="183"/>
        <v>#VALUE!</v>
      </c>
      <c r="I590" s="64">
        <f t="shared" si="184"/>
        <v>1</v>
      </c>
      <c r="J590" s="71" t="str">
        <f t="shared" si="184"/>
        <v xml:space="preserve">Tolpis </v>
      </c>
      <c r="K590" s="71" t="str">
        <f t="shared" si="184"/>
        <v>umbellata</v>
      </c>
      <c r="L590" s="72">
        <f t="shared" si="184"/>
        <v>1</v>
      </c>
      <c r="M590" s="72">
        <f t="shared" si="184"/>
        <v>0</v>
      </c>
      <c r="N590" s="66">
        <f t="shared" si="184"/>
        <v>0</v>
      </c>
      <c r="O590" s="41"/>
      <c r="P590" s="42" t="str">
        <f t="shared" si="175"/>
        <v/>
      </c>
      <c r="Q590" s="43" t="str">
        <f t="shared" si="176"/>
        <v/>
      </c>
      <c r="R590" s="44" t="e">
        <f t="shared" si="177"/>
        <v>#VALUE!</v>
      </c>
      <c r="S590" s="45" t="e">
        <f t="shared" si="170"/>
        <v>#VALUE!</v>
      </c>
      <c r="T590" s="44" t="str">
        <f t="shared" si="178"/>
        <v/>
      </c>
      <c r="U590" s="46"/>
      <c r="V590" s="47"/>
      <c r="W590" s="48" t="e">
        <f t="shared" si="179"/>
        <v>#VALUE!</v>
      </c>
      <c r="X590" s="49"/>
      <c r="Y590" s="44" t="e">
        <f>INDEX(VISITORS[INSECT ORDER], MATCH(X590,VISITORS[NAME USED],0))</f>
        <v>#N/A</v>
      </c>
      <c r="Z590" s="44" t="e">
        <f t="shared" si="180"/>
        <v>#N/A</v>
      </c>
      <c r="AA590" s="50" t="e">
        <f>IF(SUM(#REF!,#REF!,#REF!,#REF!,#REF!,#REF!)=S590,,"")</f>
        <v>#REF!</v>
      </c>
      <c r="AB590" s="51" t="str">
        <f t="shared" si="181"/>
        <v/>
      </c>
      <c r="AC590" s="51"/>
      <c r="AD590" s="51"/>
      <c r="AE590" s="51"/>
      <c r="AF590" s="51"/>
      <c r="AG590" s="51"/>
      <c r="AH590" s="51"/>
      <c r="AI590" s="52"/>
      <c r="AJ590" s="52"/>
      <c r="AK590" s="52"/>
      <c r="AL590" s="53"/>
      <c r="AM590" s="54"/>
      <c r="AN590" s="55" t="str">
        <f>IF(P590=1,0,"")</f>
        <v/>
      </c>
      <c r="AO590" s="56" t="str">
        <f>IF(AN590=1,AB590,"")</f>
        <v/>
      </c>
      <c r="AP590" s="55" t="str">
        <f>IF(P590=1,0,"")</f>
        <v/>
      </c>
      <c r="AQ590" s="56" t="str">
        <f>IF(AP590=1,AB590,"")</f>
        <v/>
      </c>
    </row>
    <row r="591" spans="1:43" s="3" customFormat="1" x14ac:dyDescent="0.25">
      <c r="A591" s="67">
        <f t="shared" si="171"/>
        <v>2022</v>
      </c>
      <c r="B591" s="67" t="str">
        <f t="shared" si="172"/>
        <v>May</v>
      </c>
      <c r="C591" s="68">
        <f t="shared" si="182"/>
        <v>22</v>
      </c>
      <c r="D591" s="69">
        <f t="shared" si="173"/>
        <v>18</v>
      </c>
      <c r="E591" s="70">
        <f t="shared" si="174"/>
        <v>43</v>
      </c>
      <c r="F591" s="74"/>
      <c r="G591" s="77"/>
      <c r="H591" s="63" t="e">
        <f t="shared" si="183"/>
        <v>#VALUE!</v>
      </c>
      <c r="I591" s="64">
        <f t="shared" si="184"/>
        <v>1</v>
      </c>
      <c r="J591" s="71" t="str">
        <f t="shared" si="184"/>
        <v xml:space="preserve">Tolpis </v>
      </c>
      <c r="K591" s="71" t="str">
        <f t="shared" si="184"/>
        <v>umbellata</v>
      </c>
      <c r="L591" s="72">
        <f t="shared" si="184"/>
        <v>1</v>
      </c>
      <c r="M591" s="72">
        <f t="shared" si="184"/>
        <v>0</v>
      </c>
      <c r="N591" s="66">
        <f t="shared" si="184"/>
        <v>0</v>
      </c>
      <c r="O591" s="41"/>
      <c r="P591" s="42" t="str">
        <f t="shared" si="175"/>
        <v/>
      </c>
      <c r="Q591" s="43" t="str">
        <f t="shared" si="176"/>
        <v/>
      </c>
      <c r="R591" s="44" t="e">
        <f t="shared" si="177"/>
        <v>#VALUE!</v>
      </c>
      <c r="S591" s="45" t="e">
        <f t="shared" si="170"/>
        <v>#VALUE!</v>
      </c>
      <c r="T591" s="44" t="str">
        <f t="shared" si="178"/>
        <v/>
      </c>
      <c r="U591" s="46"/>
      <c r="V591" s="47"/>
      <c r="W591" s="48" t="e">
        <f t="shared" si="179"/>
        <v>#VALUE!</v>
      </c>
      <c r="X591" s="49"/>
      <c r="Y591" s="44" t="e">
        <f>INDEX(VISITORS[INSECT ORDER], MATCH(X591,VISITORS[NAME USED],0))</f>
        <v>#N/A</v>
      </c>
      <c r="Z591" s="44" t="e">
        <f t="shared" si="180"/>
        <v>#N/A</v>
      </c>
      <c r="AA591" s="50" t="e">
        <f>IF(SUM(#REF!,#REF!,#REF!,#REF!,#REF!,#REF!)=S591,,"")</f>
        <v>#REF!</v>
      </c>
      <c r="AB591" s="51" t="str">
        <f t="shared" si="181"/>
        <v/>
      </c>
      <c r="AC591" s="51"/>
      <c r="AD591" s="51"/>
      <c r="AE591" s="51"/>
      <c r="AF591" s="51"/>
      <c r="AG591" s="51"/>
      <c r="AH591" s="51"/>
      <c r="AI591" s="52"/>
      <c r="AJ591" s="52"/>
      <c r="AK591" s="52"/>
      <c r="AL591" s="53"/>
      <c r="AM591" s="54"/>
      <c r="AN591" s="55" t="str">
        <f>IF(P591=1,0,"")</f>
        <v/>
      </c>
      <c r="AO591" s="56" t="str">
        <f>IF(AN591=1,AB591,"")</f>
        <v/>
      </c>
      <c r="AP591" s="55" t="str">
        <f>IF(P591=1,0,"")</f>
        <v/>
      </c>
      <c r="AQ591" s="56" t="str">
        <f>IF(AP591=1,AB591,"")</f>
        <v/>
      </c>
    </row>
    <row r="592" spans="1:43" s="3" customFormat="1" x14ac:dyDescent="0.25">
      <c r="A592" s="67">
        <f t="shared" si="171"/>
        <v>2022</v>
      </c>
      <c r="B592" s="67" t="str">
        <f t="shared" si="172"/>
        <v>May</v>
      </c>
      <c r="C592" s="68">
        <f t="shared" si="182"/>
        <v>22</v>
      </c>
      <c r="D592" s="69">
        <f t="shared" si="173"/>
        <v>18</v>
      </c>
      <c r="E592" s="70">
        <f t="shared" si="174"/>
        <v>44</v>
      </c>
      <c r="F592" s="74"/>
      <c r="G592" s="77"/>
      <c r="H592" s="63" t="e">
        <f t="shared" si="183"/>
        <v>#VALUE!</v>
      </c>
      <c r="I592" s="64">
        <f t="shared" si="184"/>
        <v>1</v>
      </c>
      <c r="J592" s="71" t="str">
        <f t="shared" si="184"/>
        <v xml:space="preserve">Tolpis </v>
      </c>
      <c r="K592" s="71" t="str">
        <f t="shared" si="184"/>
        <v>umbellata</v>
      </c>
      <c r="L592" s="72">
        <f t="shared" si="184"/>
        <v>1</v>
      </c>
      <c r="M592" s="72">
        <f t="shared" si="184"/>
        <v>0</v>
      </c>
      <c r="N592" s="66">
        <f t="shared" si="184"/>
        <v>0</v>
      </c>
      <c r="O592" s="41"/>
      <c r="P592" s="42" t="str">
        <f t="shared" si="175"/>
        <v/>
      </c>
      <c r="Q592" s="43" t="str">
        <f t="shared" si="176"/>
        <v/>
      </c>
      <c r="R592" s="44" t="e">
        <f t="shared" si="177"/>
        <v>#VALUE!</v>
      </c>
      <c r="S592" s="45" t="e">
        <f t="shared" si="170"/>
        <v>#VALUE!</v>
      </c>
      <c r="T592" s="44" t="str">
        <f t="shared" si="178"/>
        <v/>
      </c>
      <c r="U592" s="46"/>
      <c r="V592" s="47"/>
      <c r="W592" s="48" t="e">
        <f t="shared" si="179"/>
        <v>#VALUE!</v>
      </c>
      <c r="X592" s="49"/>
      <c r="Y592" s="44" t="e">
        <f>INDEX(VISITORS[INSECT ORDER], MATCH(X592,VISITORS[NAME USED],0))</f>
        <v>#N/A</v>
      </c>
      <c r="Z592" s="44" t="e">
        <f t="shared" si="180"/>
        <v>#N/A</v>
      </c>
      <c r="AA592" s="50" t="e">
        <f>IF(SUM(#REF!,#REF!,#REF!,#REF!,#REF!,#REF!)=S592,,"")</f>
        <v>#REF!</v>
      </c>
      <c r="AB592" s="51" t="str">
        <f t="shared" si="181"/>
        <v/>
      </c>
      <c r="AC592" s="51"/>
      <c r="AD592" s="51"/>
      <c r="AE592" s="51"/>
      <c r="AF592" s="51"/>
      <c r="AG592" s="51"/>
      <c r="AH592" s="51"/>
      <c r="AI592" s="52"/>
      <c r="AJ592" s="52"/>
      <c r="AK592" s="52"/>
      <c r="AL592" s="53"/>
      <c r="AM592" s="54"/>
      <c r="AN592" s="55" t="str">
        <f>IF(P592=1,0,"")</f>
        <v/>
      </c>
      <c r="AO592" s="56" t="str">
        <f>IF(AN592=1,AB592,"")</f>
        <v/>
      </c>
      <c r="AP592" s="55" t="str">
        <f>IF(P592=1,0,"")</f>
        <v/>
      </c>
      <c r="AQ592" s="56" t="str">
        <f>IF(AP592=1,AB592,"")</f>
        <v/>
      </c>
    </row>
    <row r="593" spans="1:43" s="3" customFormat="1" x14ac:dyDescent="0.25">
      <c r="A593" s="67">
        <f t="shared" si="171"/>
        <v>2022</v>
      </c>
      <c r="B593" s="67" t="str">
        <f t="shared" si="172"/>
        <v>May</v>
      </c>
      <c r="C593" s="68">
        <f t="shared" si="182"/>
        <v>22</v>
      </c>
      <c r="D593" s="69">
        <f t="shared" si="173"/>
        <v>18</v>
      </c>
      <c r="E593" s="70">
        <f t="shared" si="174"/>
        <v>45</v>
      </c>
      <c r="F593" s="74"/>
      <c r="G593" s="77"/>
      <c r="H593" s="63" t="e">
        <f t="shared" si="183"/>
        <v>#VALUE!</v>
      </c>
      <c r="I593" s="64">
        <f t="shared" si="184"/>
        <v>1</v>
      </c>
      <c r="J593" s="71" t="str">
        <f t="shared" si="184"/>
        <v xml:space="preserve">Tolpis </v>
      </c>
      <c r="K593" s="71" t="str">
        <f t="shared" si="184"/>
        <v>umbellata</v>
      </c>
      <c r="L593" s="72">
        <f t="shared" si="184"/>
        <v>1</v>
      </c>
      <c r="M593" s="72">
        <f t="shared" si="184"/>
        <v>0</v>
      </c>
      <c r="N593" s="66">
        <f t="shared" si="184"/>
        <v>0</v>
      </c>
      <c r="O593" s="41"/>
      <c r="P593" s="42" t="str">
        <f t="shared" si="175"/>
        <v/>
      </c>
      <c r="Q593" s="43" t="str">
        <f t="shared" si="176"/>
        <v/>
      </c>
      <c r="R593" s="44" t="e">
        <f t="shared" si="177"/>
        <v>#VALUE!</v>
      </c>
      <c r="S593" s="45" t="e">
        <f t="shared" si="170"/>
        <v>#VALUE!</v>
      </c>
      <c r="T593" s="44" t="str">
        <f t="shared" si="178"/>
        <v/>
      </c>
      <c r="U593" s="46"/>
      <c r="V593" s="47"/>
      <c r="W593" s="48" t="e">
        <f t="shared" si="179"/>
        <v>#VALUE!</v>
      </c>
      <c r="X593" s="49"/>
      <c r="Y593" s="44" t="e">
        <f>INDEX(VISITORS[INSECT ORDER], MATCH(X593,VISITORS[NAME USED],0))</f>
        <v>#N/A</v>
      </c>
      <c r="Z593" s="44" t="e">
        <f t="shared" si="180"/>
        <v>#N/A</v>
      </c>
      <c r="AA593" s="50" t="e">
        <f>IF(SUM(#REF!,#REF!,#REF!,#REF!,#REF!,#REF!)=S593,,"")</f>
        <v>#REF!</v>
      </c>
      <c r="AB593" s="51" t="str">
        <f t="shared" si="181"/>
        <v/>
      </c>
      <c r="AC593" s="51"/>
      <c r="AD593" s="51"/>
      <c r="AE593" s="51"/>
      <c r="AF593" s="51"/>
      <c r="AG593" s="51"/>
      <c r="AH593" s="51"/>
      <c r="AI593" s="52"/>
      <c r="AJ593" s="52"/>
      <c r="AK593" s="52"/>
      <c r="AL593" s="53"/>
      <c r="AM593" s="54"/>
      <c r="AN593" s="55" t="str">
        <f>IF(P593=1,0,"")</f>
        <v/>
      </c>
      <c r="AO593" s="56" t="str">
        <f>IF(AN593=1,AB593,"")</f>
        <v/>
      </c>
      <c r="AP593" s="55" t="str">
        <f>IF(P593=1,0,"")</f>
        <v/>
      </c>
      <c r="AQ593" s="56" t="str">
        <f>IF(AP593=1,AB593,"")</f>
        <v/>
      </c>
    </row>
    <row r="594" spans="1:43" s="3" customFormat="1" x14ac:dyDescent="0.25">
      <c r="A594" s="67">
        <f t="shared" si="171"/>
        <v>2022</v>
      </c>
      <c r="B594" s="67" t="str">
        <f t="shared" si="172"/>
        <v>May</v>
      </c>
      <c r="C594" s="68">
        <f t="shared" si="182"/>
        <v>22</v>
      </c>
      <c r="D594" s="69">
        <f t="shared" si="173"/>
        <v>18</v>
      </c>
      <c r="E594" s="70">
        <f t="shared" si="174"/>
        <v>46</v>
      </c>
      <c r="F594" s="74"/>
      <c r="G594" s="77"/>
      <c r="H594" s="63" t="e">
        <f t="shared" si="183"/>
        <v>#VALUE!</v>
      </c>
      <c r="I594" s="64">
        <f t="shared" si="184"/>
        <v>1</v>
      </c>
      <c r="J594" s="71" t="str">
        <f t="shared" si="184"/>
        <v xml:space="preserve">Tolpis </v>
      </c>
      <c r="K594" s="71" t="str">
        <f t="shared" si="184"/>
        <v>umbellata</v>
      </c>
      <c r="L594" s="72">
        <f t="shared" si="184"/>
        <v>1</v>
      </c>
      <c r="M594" s="72">
        <f t="shared" si="184"/>
        <v>0</v>
      </c>
      <c r="N594" s="66">
        <f t="shared" si="184"/>
        <v>0</v>
      </c>
      <c r="O594" s="41"/>
      <c r="P594" s="42" t="str">
        <f t="shared" si="175"/>
        <v/>
      </c>
      <c r="Q594" s="43" t="str">
        <f t="shared" si="176"/>
        <v/>
      </c>
      <c r="R594" s="44" t="e">
        <f t="shared" si="177"/>
        <v>#VALUE!</v>
      </c>
      <c r="S594" s="45" t="e">
        <f t="shared" si="170"/>
        <v>#VALUE!</v>
      </c>
      <c r="T594" s="44" t="str">
        <f t="shared" si="178"/>
        <v/>
      </c>
      <c r="U594" s="46"/>
      <c r="V594" s="47"/>
      <c r="W594" s="48" t="e">
        <f t="shared" si="179"/>
        <v>#VALUE!</v>
      </c>
      <c r="X594" s="49"/>
      <c r="Y594" s="44" t="e">
        <f>INDEX(VISITORS[INSECT ORDER], MATCH(X594,VISITORS[NAME USED],0))</f>
        <v>#N/A</v>
      </c>
      <c r="Z594" s="44" t="e">
        <f t="shared" si="180"/>
        <v>#N/A</v>
      </c>
      <c r="AA594" s="50" t="e">
        <f>IF(SUM(#REF!,#REF!,#REF!,#REF!,#REF!,#REF!)=S594,,"")</f>
        <v>#REF!</v>
      </c>
      <c r="AB594" s="51" t="str">
        <f t="shared" si="181"/>
        <v/>
      </c>
      <c r="AC594" s="51"/>
      <c r="AD594" s="51"/>
      <c r="AE594" s="51"/>
      <c r="AF594" s="51"/>
      <c r="AG594" s="51"/>
      <c r="AH594" s="51"/>
      <c r="AI594" s="52"/>
      <c r="AJ594" s="52"/>
      <c r="AK594" s="52"/>
      <c r="AL594" s="53"/>
      <c r="AM594" s="54"/>
      <c r="AN594" s="55" t="str">
        <f>IF(P594=1,0,"")</f>
        <v/>
      </c>
      <c r="AO594" s="56" t="str">
        <f>IF(AN594=1,AB594,"")</f>
        <v/>
      </c>
      <c r="AP594" s="55" t="str">
        <f>IF(P594=1,0,"")</f>
        <v/>
      </c>
      <c r="AQ594" s="56" t="str">
        <f>IF(AP594=1,AB594,"")</f>
        <v/>
      </c>
    </row>
    <row r="595" spans="1:43" s="3" customFormat="1" x14ac:dyDescent="0.25">
      <c r="A595" s="67">
        <f t="shared" si="171"/>
        <v>2022</v>
      </c>
      <c r="B595" s="67" t="str">
        <f t="shared" si="172"/>
        <v>May</v>
      </c>
      <c r="C595" s="68">
        <f t="shared" si="182"/>
        <v>22</v>
      </c>
      <c r="D595" s="69">
        <f t="shared" si="173"/>
        <v>18</v>
      </c>
      <c r="E595" s="70">
        <f t="shared" si="174"/>
        <v>47</v>
      </c>
      <c r="F595" s="74"/>
      <c r="G595" s="77"/>
      <c r="H595" s="63" t="e">
        <f t="shared" si="183"/>
        <v>#VALUE!</v>
      </c>
      <c r="I595" s="64">
        <f t="shared" si="184"/>
        <v>1</v>
      </c>
      <c r="J595" s="71" t="str">
        <f t="shared" si="184"/>
        <v xml:space="preserve">Tolpis </v>
      </c>
      <c r="K595" s="71" t="str">
        <f t="shared" si="184"/>
        <v>umbellata</v>
      </c>
      <c r="L595" s="72">
        <f t="shared" si="184"/>
        <v>1</v>
      </c>
      <c r="M595" s="72">
        <f t="shared" si="184"/>
        <v>0</v>
      </c>
      <c r="N595" s="66">
        <f t="shared" si="184"/>
        <v>0</v>
      </c>
      <c r="O595" s="41"/>
      <c r="P595" s="42" t="str">
        <f t="shared" si="175"/>
        <v/>
      </c>
      <c r="Q595" s="43" t="str">
        <f t="shared" si="176"/>
        <v/>
      </c>
      <c r="R595" s="44" t="e">
        <f t="shared" si="177"/>
        <v>#VALUE!</v>
      </c>
      <c r="S595" s="45" t="e">
        <f t="shared" si="170"/>
        <v>#VALUE!</v>
      </c>
      <c r="T595" s="44" t="str">
        <f t="shared" si="178"/>
        <v/>
      </c>
      <c r="U595" s="46"/>
      <c r="V595" s="47"/>
      <c r="W595" s="48" t="e">
        <f t="shared" si="179"/>
        <v>#VALUE!</v>
      </c>
      <c r="X595" s="49"/>
      <c r="Y595" s="44" t="e">
        <f>INDEX(VISITORS[INSECT ORDER], MATCH(X595,VISITORS[NAME USED],0))</f>
        <v>#N/A</v>
      </c>
      <c r="Z595" s="44" t="e">
        <f t="shared" si="180"/>
        <v>#N/A</v>
      </c>
      <c r="AA595" s="50" t="e">
        <f>IF(SUM(#REF!,#REF!,#REF!,#REF!,#REF!,#REF!)=S595,,"")</f>
        <v>#REF!</v>
      </c>
      <c r="AB595" s="51" t="str">
        <f t="shared" si="181"/>
        <v/>
      </c>
      <c r="AC595" s="51"/>
      <c r="AD595" s="51"/>
      <c r="AE595" s="51"/>
      <c r="AF595" s="51"/>
      <c r="AG595" s="51"/>
      <c r="AH595" s="51"/>
      <c r="AI595" s="52"/>
      <c r="AJ595" s="52"/>
      <c r="AK595" s="52"/>
      <c r="AL595" s="53"/>
      <c r="AM595" s="54"/>
      <c r="AN595" s="55" t="str">
        <f>IF(P595=1,0,"")</f>
        <v/>
      </c>
      <c r="AO595" s="56" t="str">
        <f>IF(AN595=1,AB595,"")</f>
        <v/>
      </c>
      <c r="AP595" s="55" t="str">
        <f>IF(P595=1,0,"")</f>
        <v/>
      </c>
      <c r="AQ595" s="56" t="str">
        <f>IF(AP595=1,AB595,"")</f>
        <v/>
      </c>
    </row>
    <row r="596" spans="1:43" s="3" customFormat="1" x14ac:dyDescent="0.25">
      <c r="A596" s="67">
        <f t="shared" si="171"/>
        <v>2022</v>
      </c>
      <c r="B596" s="67" t="str">
        <f t="shared" si="172"/>
        <v>May</v>
      </c>
      <c r="C596" s="68">
        <f t="shared" si="182"/>
        <v>22</v>
      </c>
      <c r="D596" s="69">
        <f t="shared" si="173"/>
        <v>18</v>
      </c>
      <c r="E596" s="70">
        <f t="shared" si="174"/>
        <v>48</v>
      </c>
      <c r="F596" s="74"/>
      <c r="G596" s="77"/>
      <c r="H596" s="63" t="e">
        <f t="shared" si="183"/>
        <v>#VALUE!</v>
      </c>
      <c r="I596" s="64">
        <f t="shared" si="184"/>
        <v>1</v>
      </c>
      <c r="J596" s="71" t="str">
        <f t="shared" si="184"/>
        <v xml:space="preserve">Tolpis </v>
      </c>
      <c r="K596" s="71" t="str">
        <f t="shared" si="184"/>
        <v>umbellata</v>
      </c>
      <c r="L596" s="72">
        <f t="shared" si="184"/>
        <v>1</v>
      </c>
      <c r="M596" s="72">
        <f t="shared" si="184"/>
        <v>0</v>
      </c>
      <c r="N596" s="66">
        <f t="shared" si="184"/>
        <v>0</v>
      </c>
      <c r="O596" s="41"/>
      <c r="P596" s="42" t="str">
        <f t="shared" si="175"/>
        <v/>
      </c>
      <c r="Q596" s="43" t="str">
        <f t="shared" si="176"/>
        <v/>
      </c>
      <c r="R596" s="44" t="e">
        <f t="shared" si="177"/>
        <v>#VALUE!</v>
      </c>
      <c r="S596" s="45" t="e">
        <f t="shared" si="170"/>
        <v>#VALUE!</v>
      </c>
      <c r="T596" s="44" t="str">
        <f t="shared" si="178"/>
        <v/>
      </c>
      <c r="U596" s="46"/>
      <c r="V596" s="47"/>
      <c r="W596" s="48" t="e">
        <f t="shared" si="179"/>
        <v>#VALUE!</v>
      </c>
      <c r="X596" s="49"/>
      <c r="Y596" s="44" t="e">
        <f>INDEX(VISITORS[INSECT ORDER], MATCH(X596,VISITORS[NAME USED],0))</f>
        <v>#N/A</v>
      </c>
      <c r="Z596" s="44" t="e">
        <f t="shared" si="180"/>
        <v>#N/A</v>
      </c>
      <c r="AA596" s="50" t="e">
        <f>IF(SUM(#REF!,#REF!,#REF!,#REF!,#REF!,#REF!)=S596,,"")</f>
        <v>#REF!</v>
      </c>
      <c r="AB596" s="51" t="str">
        <f t="shared" si="181"/>
        <v/>
      </c>
      <c r="AC596" s="51"/>
      <c r="AD596" s="51"/>
      <c r="AE596" s="51"/>
      <c r="AF596" s="51"/>
      <c r="AG596" s="51"/>
      <c r="AH596" s="51"/>
      <c r="AI596" s="52"/>
      <c r="AJ596" s="52"/>
      <c r="AK596" s="52"/>
      <c r="AL596" s="53"/>
      <c r="AM596" s="54"/>
      <c r="AN596" s="55" t="str">
        <f>IF(P596=1,0,"")</f>
        <v/>
      </c>
      <c r="AO596" s="56" t="str">
        <f>IF(AN596=1,AB596,"")</f>
        <v/>
      </c>
      <c r="AP596" s="55" t="str">
        <f>IF(P596=1,0,"")</f>
        <v/>
      </c>
      <c r="AQ596" s="56" t="str">
        <f>IF(AP596=1,AB596,"")</f>
        <v/>
      </c>
    </row>
    <row r="597" spans="1:43" s="3" customFormat="1" x14ac:dyDescent="0.25">
      <c r="A597" s="67">
        <f t="shared" si="171"/>
        <v>2022</v>
      </c>
      <c r="B597" s="67" t="str">
        <f t="shared" si="172"/>
        <v>May</v>
      </c>
      <c r="C597" s="68">
        <f t="shared" si="182"/>
        <v>22</v>
      </c>
      <c r="D597" s="69">
        <f t="shared" si="173"/>
        <v>18</v>
      </c>
      <c r="E597" s="70">
        <f t="shared" si="174"/>
        <v>49</v>
      </c>
      <c r="F597" s="74"/>
      <c r="G597" s="77"/>
      <c r="H597" s="63" t="e">
        <f t="shared" si="183"/>
        <v>#VALUE!</v>
      </c>
      <c r="I597" s="64">
        <f t="shared" ref="I597:N612" si="185">I596</f>
        <v>1</v>
      </c>
      <c r="J597" s="71" t="str">
        <f t="shared" si="185"/>
        <v xml:space="preserve">Tolpis </v>
      </c>
      <c r="K597" s="71" t="str">
        <f t="shared" si="185"/>
        <v>umbellata</v>
      </c>
      <c r="L597" s="72">
        <f t="shared" si="185"/>
        <v>1</v>
      </c>
      <c r="M597" s="72">
        <f t="shared" si="185"/>
        <v>0</v>
      </c>
      <c r="N597" s="66">
        <f t="shared" si="185"/>
        <v>0</v>
      </c>
      <c r="O597" s="41"/>
      <c r="P597" s="42" t="str">
        <f t="shared" si="175"/>
        <v/>
      </c>
      <c r="Q597" s="43" t="str">
        <f t="shared" si="176"/>
        <v/>
      </c>
      <c r="R597" s="44" t="e">
        <f t="shared" si="177"/>
        <v>#VALUE!</v>
      </c>
      <c r="S597" s="45" t="e">
        <f t="shared" si="170"/>
        <v>#VALUE!</v>
      </c>
      <c r="T597" s="44" t="str">
        <f t="shared" si="178"/>
        <v/>
      </c>
      <c r="U597" s="46"/>
      <c r="V597" s="47"/>
      <c r="W597" s="48" t="e">
        <f t="shared" si="179"/>
        <v>#VALUE!</v>
      </c>
      <c r="X597" s="49"/>
      <c r="Y597" s="44" t="e">
        <f>INDEX(VISITORS[INSECT ORDER], MATCH(X597,VISITORS[NAME USED],0))</f>
        <v>#N/A</v>
      </c>
      <c r="Z597" s="44" t="e">
        <f t="shared" si="180"/>
        <v>#N/A</v>
      </c>
      <c r="AA597" s="50" t="e">
        <f>IF(SUM(#REF!,#REF!,#REF!,#REF!,#REF!,#REF!)=S597,,"")</f>
        <v>#REF!</v>
      </c>
      <c r="AB597" s="51" t="str">
        <f t="shared" si="181"/>
        <v/>
      </c>
      <c r="AC597" s="51"/>
      <c r="AD597" s="51"/>
      <c r="AE597" s="51"/>
      <c r="AF597" s="51"/>
      <c r="AG597" s="51"/>
      <c r="AH597" s="51"/>
      <c r="AI597" s="52"/>
      <c r="AJ597" s="52"/>
      <c r="AK597" s="52"/>
      <c r="AL597" s="53"/>
      <c r="AM597" s="54"/>
      <c r="AN597" s="55" t="str">
        <f>IF(P597=1,0,"")</f>
        <v/>
      </c>
      <c r="AO597" s="56" t="str">
        <f>IF(AN597=1,AB597,"")</f>
        <v/>
      </c>
      <c r="AP597" s="55" t="str">
        <f>IF(P597=1,0,"")</f>
        <v/>
      </c>
      <c r="AQ597" s="56" t="str">
        <f>IF(AP597=1,AB597,"")</f>
        <v/>
      </c>
    </row>
    <row r="598" spans="1:43" s="3" customFormat="1" x14ac:dyDescent="0.25">
      <c r="A598" s="67">
        <f t="shared" si="171"/>
        <v>2022</v>
      </c>
      <c r="B598" s="67" t="str">
        <f t="shared" si="172"/>
        <v>May</v>
      </c>
      <c r="C598" s="68">
        <f t="shared" si="182"/>
        <v>22</v>
      </c>
      <c r="D598" s="69">
        <f t="shared" si="173"/>
        <v>18</v>
      </c>
      <c r="E598" s="70">
        <f t="shared" si="174"/>
        <v>50</v>
      </c>
      <c r="F598" s="74"/>
      <c r="G598" s="77"/>
      <c r="H598" s="63" t="e">
        <f t="shared" si="183"/>
        <v>#VALUE!</v>
      </c>
      <c r="I598" s="64">
        <f t="shared" si="185"/>
        <v>1</v>
      </c>
      <c r="J598" s="71" t="str">
        <f t="shared" si="185"/>
        <v xml:space="preserve">Tolpis </v>
      </c>
      <c r="K598" s="71" t="str">
        <f t="shared" si="185"/>
        <v>umbellata</v>
      </c>
      <c r="L598" s="72">
        <f t="shared" si="185"/>
        <v>1</v>
      </c>
      <c r="M598" s="72">
        <f t="shared" si="185"/>
        <v>0</v>
      </c>
      <c r="N598" s="66">
        <f t="shared" si="185"/>
        <v>0</v>
      </c>
      <c r="O598" s="41"/>
      <c r="P598" s="42" t="str">
        <f t="shared" si="175"/>
        <v/>
      </c>
      <c r="Q598" s="43" t="str">
        <f t="shared" si="176"/>
        <v/>
      </c>
      <c r="R598" s="44" t="e">
        <f t="shared" si="177"/>
        <v>#VALUE!</v>
      </c>
      <c r="S598" s="45" t="e">
        <f t="shared" si="170"/>
        <v>#VALUE!</v>
      </c>
      <c r="T598" s="44" t="str">
        <f t="shared" si="178"/>
        <v/>
      </c>
      <c r="U598" s="46"/>
      <c r="V598" s="47"/>
      <c r="W598" s="48" t="e">
        <f t="shared" si="179"/>
        <v>#VALUE!</v>
      </c>
      <c r="X598" s="49"/>
      <c r="Y598" s="44" t="e">
        <f>INDEX(VISITORS[INSECT ORDER], MATCH(X598,VISITORS[NAME USED],0))</f>
        <v>#N/A</v>
      </c>
      <c r="Z598" s="44" t="e">
        <f t="shared" si="180"/>
        <v>#N/A</v>
      </c>
      <c r="AA598" s="50" t="e">
        <f>IF(SUM(#REF!,#REF!,#REF!,#REF!,#REF!,#REF!)=S598,,"")</f>
        <v>#REF!</v>
      </c>
      <c r="AB598" s="51" t="str">
        <f t="shared" si="181"/>
        <v/>
      </c>
      <c r="AC598" s="51"/>
      <c r="AD598" s="51"/>
      <c r="AE598" s="51"/>
      <c r="AF598" s="51"/>
      <c r="AG598" s="51"/>
      <c r="AH598" s="51"/>
      <c r="AI598" s="52"/>
      <c r="AJ598" s="52"/>
      <c r="AK598" s="52"/>
      <c r="AL598" s="53"/>
      <c r="AM598" s="54"/>
      <c r="AN598" s="55" t="str">
        <f>IF(P598=1,0,"")</f>
        <v/>
      </c>
      <c r="AO598" s="56" t="str">
        <f>IF(AN598=1,AB598,"")</f>
        <v/>
      </c>
      <c r="AP598" s="55" t="str">
        <f>IF(P598=1,0,"")</f>
        <v/>
      </c>
      <c r="AQ598" s="56" t="str">
        <f>IF(AP598=1,AB598,"")</f>
        <v/>
      </c>
    </row>
    <row r="599" spans="1:43" s="3" customFormat="1" x14ac:dyDescent="0.25">
      <c r="A599" s="67">
        <f t="shared" si="171"/>
        <v>2022</v>
      </c>
      <c r="B599" s="67" t="str">
        <f t="shared" si="172"/>
        <v>May</v>
      </c>
      <c r="C599" s="68">
        <f t="shared" si="182"/>
        <v>22</v>
      </c>
      <c r="D599" s="69">
        <f t="shared" si="173"/>
        <v>18</v>
      </c>
      <c r="E599" s="70">
        <f t="shared" si="174"/>
        <v>51</v>
      </c>
      <c r="F599" s="74"/>
      <c r="G599" s="77"/>
      <c r="H599" s="63" t="e">
        <f t="shared" si="183"/>
        <v>#VALUE!</v>
      </c>
      <c r="I599" s="64">
        <f t="shared" si="185"/>
        <v>1</v>
      </c>
      <c r="J599" s="71" t="str">
        <f t="shared" si="185"/>
        <v xml:space="preserve">Tolpis </v>
      </c>
      <c r="K599" s="71" t="str">
        <f t="shared" si="185"/>
        <v>umbellata</v>
      </c>
      <c r="L599" s="72">
        <f t="shared" si="185"/>
        <v>1</v>
      </c>
      <c r="M599" s="72">
        <f t="shared" si="185"/>
        <v>0</v>
      </c>
      <c r="N599" s="66">
        <f t="shared" si="185"/>
        <v>0</v>
      </c>
      <c r="O599" s="41"/>
      <c r="P599" s="42" t="str">
        <f t="shared" si="175"/>
        <v/>
      </c>
      <c r="Q599" s="43" t="str">
        <f t="shared" si="176"/>
        <v/>
      </c>
      <c r="R599" s="44" t="e">
        <f t="shared" si="177"/>
        <v>#VALUE!</v>
      </c>
      <c r="S599" s="45" t="e">
        <f t="shared" si="170"/>
        <v>#VALUE!</v>
      </c>
      <c r="T599" s="44" t="str">
        <f t="shared" si="178"/>
        <v/>
      </c>
      <c r="U599" s="46"/>
      <c r="V599" s="47"/>
      <c r="W599" s="48" t="e">
        <f t="shared" si="179"/>
        <v>#VALUE!</v>
      </c>
      <c r="X599" s="49"/>
      <c r="Y599" s="44" t="e">
        <f>INDEX(VISITORS[INSECT ORDER], MATCH(X599,VISITORS[NAME USED],0))</f>
        <v>#N/A</v>
      </c>
      <c r="Z599" s="44" t="e">
        <f t="shared" si="180"/>
        <v>#N/A</v>
      </c>
      <c r="AA599" s="50" t="e">
        <f>IF(SUM(#REF!,#REF!,#REF!,#REF!,#REF!,#REF!)=S599,,"")</f>
        <v>#REF!</v>
      </c>
      <c r="AB599" s="51" t="str">
        <f t="shared" si="181"/>
        <v/>
      </c>
      <c r="AC599" s="51"/>
      <c r="AD599" s="51"/>
      <c r="AE599" s="51"/>
      <c r="AF599" s="51"/>
      <c r="AG599" s="51"/>
      <c r="AH599" s="51"/>
      <c r="AI599" s="52"/>
      <c r="AJ599" s="52"/>
      <c r="AK599" s="52"/>
      <c r="AL599" s="53"/>
      <c r="AM599" s="54"/>
      <c r="AN599" s="55" t="str">
        <f>IF(P599=1,0,"")</f>
        <v/>
      </c>
      <c r="AO599" s="56" t="str">
        <f>IF(AN599=1,AB599,"")</f>
        <v/>
      </c>
      <c r="AP599" s="55" t="str">
        <f>IF(P599=1,0,"")</f>
        <v/>
      </c>
      <c r="AQ599" s="56" t="str">
        <f>IF(AP599=1,AB599,"")</f>
        <v/>
      </c>
    </row>
    <row r="600" spans="1:43" s="3" customFormat="1" x14ac:dyDescent="0.25">
      <c r="A600" s="67">
        <f t="shared" si="171"/>
        <v>2022</v>
      </c>
      <c r="B600" s="67" t="str">
        <f t="shared" si="172"/>
        <v>May</v>
      </c>
      <c r="C600" s="68">
        <f t="shared" si="182"/>
        <v>22</v>
      </c>
      <c r="D600" s="69">
        <f t="shared" si="173"/>
        <v>18</v>
      </c>
      <c r="E600" s="70">
        <f t="shared" si="174"/>
        <v>52</v>
      </c>
      <c r="F600" s="74"/>
      <c r="G600" s="77"/>
      <c r="H600" s="63" t="e">
        <f t="shared" si="183"/>
        <v>#VALUE!</v>
      </c>
      <c r="I600" s="64">
        <f t="shared" si="185"/>
        <v>1</v>
      </c>
      <c r="J600" s="71" t="str">
        <f t="shared" si="185"/>
        <v xml:space="preserve">Tolpis </v>
      </c>
      <c r="K600" s="71" t="str">
        <f t="shared" si="185"/>
        <v>umbellata</v>
      </c>
      <c r="L600" s="72">
        <f t="shared" si="185"/>
        <v>1</v>
      </c>
      <c r="M600" s="72">
        <f t="shared" si="185"/>
        <v>0</v>
      </c>
      <c r="N600" s="66">
        <f t="shared" si="185"/>
        <v>0</v>
      </c>
      <c r="O600" s="41"/>
      <c r="P600" s="42" t="str">
        <f t="shared" si="175"/>
        <v/>
      </c>
      <c r="Q600" s="43" t="str">
        <f t="shared" si="176"/>
        <v/>
      </c>
      <c r="R600" s="44" t="e">
        <f t="shared" si="177"/>
        <v>#VALUE!</v>
      </c>
      <c r="S600" s="45" t="e">
        <f t="shared" si="170"/>
        <v>#VALUE!</v>
      </c>
      <c r="T600" s="44" t="str">
        <f t="shared" si="178"/>
        <v/>
      </c>
      <c r="U600" s="46"/>
      <c r="V600" s="47"/>
      <c r="W600" s="48" t="e">
        <f t="shared" si="179"/>
        <v>#VALUE!</v>
      </c>
      <c r="X600" s="49"/>
      <c r="Y600" s="44" t="e">
        <f>INDEX(VISITORS[INSECT ORDER], MATCH(X600,VISITORS[NAME USED],0))</f>
        <v>#N/A</v>
      </c>
      <c r="Z600" s="44" t="e">
        <f t="shared" si="180"/>
        <v>#N/A</v>
      </c>
      <c r="AA600" s="50" t="e">
        <f>IF(SUM(#REF!,#REF!,#REF!,#REF!,#REF!,#REF!)=S600,,"")</f>
        <v>#REF!</v>
      </c>
      <c r="AB600" s="51" t="str">
        <f t="shared" si="181"/>
        <v/>
      </c>
      <c r="AC600" s="51"/>
      <c r="AD600" s="51"/>
      <c r="AE600" s="51"/>
      <c r="AF600" s="51"/>
      <c r="AG600" s="51"/>
      <c r="AH600" s="51"/>
      <c r="AI600" s="52"/>
      <c r="AJ600" s="52"/>
      <c r="AK600" s="52"/>
      <c r="AL600" s="53"/>
      <c r="AM600" s="54"/>
      <c r="AN600" s="55" t="str">
        <f>IF(P600=1,0,"")</f>
        <v/>
      </c>
      <c r="AO600" s="56" t="str">
        <f>IF(AN600=1,AB600,"")</f>
        <v/>
      </c>
      <c r="AP600" s="55" t="str">
        <f>IF(P600=1,0,"")</f>
        <v/>
      </c>
      <c r="AQ600" s="56" t="str">
        <f>IF(AP600=1,AB600,"")</f>
        <v/>
      </c>
    </row>
    <row r="601" spans="1:43" s="3" customFormat="1" x14ac:dyDescent="0.25">
      <c r="A601" s="67">
        <f t="shared" si="171"/>
        <v>2022</v>
      </c>
      <c r="B601" s="67" t="str">
        <f t="shared" si="172"/>
        <v>May</v>
      </c>
      <c r="C601" s="68">
        <f t="shared" si="182"/>
        <v>22</v>
      </c>
      <c r="D601" s="69">
        <f t="shared" si="173"/>
        <v>18</v>
      </c>
      <c r="E601" s="70">
        <f t="shared" si="174"/>
        <v>53</v>
      </c>
      <c r="F601" s="74"/>
      <c r="G601" s="77"/>
      <c r="H601" s="63" t="e">
        <f t="shared" si="183"/>
        <v>#VALUE!</v>
      </c>
      <c r="I601" s="64">
        <f t="shared" si="185"/>
        <v>1</v>
      </c>
      <c r="J601" s="71" t="str">
        <f t="shared" si="185"/>
        <v xml:space="preserve">Tolpis </v>
      </c>
      <c r="K601" s="71" t="str">
        <f t="shared" si="185"/>
        <v>umbellata</v>
      </c>
      <c r="L601" s="72">
        <f t="shared" si="185"/>
        <v>1</v>
      </c>
      <c r="M601" s="72">
        <f t="shared" si="185"/>
        <v>0</v>
      </c>
      <c r="N601" s="66">
        <f t="shared" si="185"/>
        <v>0</v>
      </c>
      <c r="O601" s="41"/>
      <c r="P601" s="42" t="str">
        <f t="shared" si="175"/>
        <v/>
      </c>
      <c r="Q601" s="43" t="str">
        <f t="shared" si="176"/>
        <v/>
      </c>
      <c r="R601" s="44" t="e">
        <f t="shared" si="177"/>
        <v>#VALUE!</v>
      </c>
      <c r="S601" s="45" t="e">
        <f t="shared" si="170"/>
        <v>#VALUE!</v>
      </c>
      <c r="T601" s="44" t="str">
        <f t="shared" si="178"/>
        <v/>
      </c>
      <c r="U601" s="46"/>
      <c r="V601" s="47"/>
      <c r="W601" s="48" t="e">
        <f t="shared" si="179"/>
        <v>#VALUE!</v>
      </c>
      <c r="X601" s="49"/>
      <c r="Y601" s="44" t="e">
        <f>INDEX(VISITORS[INSECT ORDER], MATCH(X601,VISITORS[NAME USED],0))</f>
        <v>#N/A</v>
      </c>
      <c r="Z601" s="44" t="e">
        <f t="shared" si="180"/>
        <v>#N/A</v>
      </c>
      <c r="AA601" s="50" t="e">
        <f>IF(SUM(#REF!,#REF!,#REF!,#REF!,#REF!,#REF!)=S601,,"")</f>
        <v>#REF!</v>
      </c>
      <c r="AB601" s="51" t="str">
        <f t="shared" si="181"/>
        <v/>
      </c>
      <c r="AC601" s="51"/>
      <c r="AD601" s="51"/>
      <c r="AE601" s="51"/>
      <c r="AF601" s="51"/>
      <c r="AG601" s="51"/>
      <c r="AH601" s="51"/>
      <c r="AI601" s="52"/>
      <c r="AJ601" s="52"/>
      <c r="AK601" s="52"/>
      <c r="AL601" s="53"/>
      <c r="AM601" s="54"/>
      <c r="AN601" s="55" t="str">
        <f>IF(P601=1,0,"")</f>
        <v/>
      </c>
      <c r="AO601" s="56" t="str">
        <f>IF(AN601=1,AB601,"")</f>
        <v/>
      </c>
      <c r="AP601" s="55" t="str">
        <f>IF(P601=1,0,"")</f>
        <v/>
      </c>
      <c r="AQ601" s="56" t="str">
        <f>IF(AP601=1,AB601,"")</f>
        <v/>
      </c>
    </row>
    <row r="602" spans="1:43" s="3" customFormat="1" x14ac:dyDescent="0.25">
      <c r="A602" s="67">
        <f t="shared" si="171"/>
        <v>2022</v>
      </c>
      <c r="B602" s="67" t="str">
        <f t="shared" si="172"/>
        <v>May</v>
      </c>
      <c r="C602" s="68">
        <f t="shared" si="182"/>
        <v>22</v>
      </c>
      <c r="D602" s="69">
        <f t="shared" si="173"/>
        <v>18</v>
      </c>
      <c r="E602" s="70">
        <f t="shared" si="174"/>
        <v>54</v>
      </c>
      <c r="F602" s="74"/>
      <c r="G602" s="77"/>
      <c r="H602" s="63" t="e">
        <f t="shared" si="183"/>
        <v>#VALUE!</v>
      </c>
      <c r="I602" s="64">
        <f t="shared" si="185"/>
        <v>1</v>
      </c>
      <c r="J602" s="71" t="str">
        <f t="shared" si="185"/>
        <v xml:space="preserve">Tolpis </v>
      </c>
      <c r="K602" s="71" t="str">
        <f t="shared" si="185"/>
        <v>umbellata</v>
      </c>
      <c r="L602" s="72">
        <f t="shared" si="185"/>
        <v>1</v>
      </c>
      <c r="M602" s="72">
        <f t="shared" si="185"/>
        <v>0</v>
      </c>
      <c r="N602" s="66">
        <f t="shared" si="185"/>
        <v>0</v>
      </c>
      <c r="O602" s="41"/>
      <c r="P602" s="42" t="str">
        <f t="shared" si="175"/>
        <v/>
      </c>
      <c r="Q602" s="43" t="str">
        <f t="shared" si="176"/>
        <v/>
      </c>
      <c r="R602" s="44" t="e">
        <f t="shared" si="177"/>
        <v>#VALUE!</v>
      </c>
      <c r="S602" s="45" t="e">
        <f t="shared" si="170"/>
        <v>#VALUE!</v>
      </c>
      <c r="T602" s="44" t="str">
        <f t="shared" si="178"/>
        <v/>
      </c>
      <c r="U602" s="46"/>
      <c r="V602" s="47"/>
      <c r="W602" s="48" t="e">
        <f t="shared" si="179"/>
        <v>#VALUE!</v>
      </c>
      <c r="X602" s="49"/>
      <c r="Y602" s="44" t="e">
        <f>INDEX(VISITORS[INSECT ORDER], MATCH(X602,VISITORS[NAME USED],0))</f>
        <v>#N/A</v>
      </c>
      <c r="Z602" s="44" t="e">
        <f t="shared" si="180"/>
        <v>#N/A</v>
      </c>
      <c r="AA602" s="50" t="e">
        <f>IF(SUM(#REF!,#REF!,#REF!,#REF!,#REF!,#REF!)=S602,,"")</f>
        <v>#REF!</v>
      </c>
      <c r="AB602" s="51" t="str">
        <f t="shared" si="181"/>
        <v/>
      </c>
      <c r="AC602" s="51"/>
      <c r="AD602" s="51"/>
      <c r="AE602" s="51"/>
      <c r="AF602" s="51"/>
      <c r="AG602" s="51"/>
      <c r="AH602" s="51"/>
      <c r="AI602" s="52"/>
      <c r="AJ602" s="52"/>
      <c r="AK602" s="52"/>
      <c r="AL602" s="53"/>
      <c r="AM602" s="54"/>
      <c r="AN602" s="55" t="str">
        <f>IF(P602=1,0,"")</f>
        <v/>
      </c>
      <c r="AO602" s="56" t="str">
        <f>IF(AN602=1,AB602,"")</f>
        <v/>
      </c>
      <c r="AP602" s="55" t="str">
        <f>IF(P602=1,0,"")</f>
        <v/>
      </c>
      <c r="AQ602" s="56" t="str">
        <f>IF(AP602=1,AB602,"")</f>
        <v/>
      </c>
    </row>
    <row r="603" spans="1:43" s="3" customFormat="1" x14ac:dyDescent="0.25">
      <c r="A603" s="67">
        <f t="shared" si="171"/>
        <v>2022</v>
      </c>
      <c r="B603" s="67" t="str">
        <f t="shared" si="172"/>
        <v>May</v>
      </c>
      <c r="C603" s="68">
        <f t="shared" si="182"/>
        <v>22</v>
      </c>
      <c r="D603" s="69">
        <f t="shared" si="173"/>
        <v>18</v>
      </c>
      <c r="E603" s="70">
        <f t="shared" si="174"/>
        <v>55</v>
      </c>
      <c r="F603" s="74"/>
      <c r="G603" s="77"/>
      <c r="H603" s="63" t="e">
        <f t="shared" si="183"/>
        <v>#VALUE!</v>
      </c>
      <c r="I603" s="64">
        <f t="shared" si="185"/>
        <v>1</v>
      </c>
      <c r="J603" s="71" t="str">
        <f t="shared" si="185"/>
        <v xml:space="preserve">Tolpis </v>
      </c>
      <c r="K603" s="71" t="str">
        <f t="shared" si="185"/>
        <v>umbellata</v>
      </c>
      <c r="L603" s="72">
        <f t="shared" si="185"/>
        <v>1</v>
      </c>
      <c r="M603" s="72">
        <f t="shared" si="185"/>
        <v>0</v>
      </c>
      <c r="N603" s="66">
        <f t="shared" si="185"/>
        <v>0</v>
      </c>
      <c r="O603" s="41"/>
      <c r="P603" s="42" t="str">
        <f t="shared" si="175"/>
        <v/>
      </c>
      <c r="Q603" s="43" t="str">
        <f t="shared" si="176"/>
        <v/>
      </c>
      <c r="R603" s="44" t="e">
        <f t="shared" si="177"/>
        <v>#VALUE!</v>
      </c>
      <c r="S603" s="45" t="e">
        <f t="shared" si="170"/>
        <v>#VALUE!</v>
      </c>
      <c r="T603" s="44" t="str">
        <f t="shared" si="178"/>
        <v/>
      </c>
      <c r="U603" s="46"/>
      <c r="V603" s="47"/>
      <c r="W603" s="48" t="e">
        <f t="shared" si="179"/>
        <v>#VALUE!</v>
      </c>
      <c r="X603" s="49"/>
      <c r="Y603" s="44" t="e">
        <f>INDEX(VISITORS[INSECT ORDER], MATCH(X603,VISITORS[NAME USED],0))</f>
        <v>#N/A</v>
      </c>
      <c r="Z603" s="44" t="e">
        <f t="shared" si="180"/>
        <v>#N/A</v>
      </c>
      <c r="AA603" s="50" t="e">
        <f>IF(SUM(#REF!,#REF!,#REF!,#REF!,#REF!,#REF!)=S603,,"")</f>
        <v>#REF!</v>
      </c>
      <c r="AB603" s="51" t="str">
        <f t="shared" si="181"/>
        <v/>
      </c>
      <c r="AC603" s="51"/>
      <c r="AD603" s="51"/>
      <c r="AE603" s="51"/>
      <c r="AF603" s="51"/>
      <c r="AG603" s="51"/>
      <c r="AH603" s="51"/>
      <c r="AI603" s="52"/>
      <c r="AJ603" s="52"/>
      <c r="AK603" s="52"/>
      <c r="AL603" s="53"/>
      <c r="AM603" s="54"/>
      <c r="AN603" s="55" t="str">
        <f>IF(P603=1,0,"")</f>
        <v/>
      </c>
      <c r="AO603" s="56" t="str">
        <f>IF(AN603=1,AB603,"")</f>
        <v/>
      </c>
      <c r="AP603" s="55" t="str">
        <f>IF(P603=1,0,"")</f>
        <v/>
      </c>
      <c r="AQ603" s="56" t="str">
        <f>IF(AP603=1,AB603,"")</f>
        <v/>
      </c>
    </row>
    <row r="604" spans="1:43" s="3" customFormat="1" x14ac:dyDescent="0.25">
      <c r="A604" s="67">
        <f t="shared" si="171"/>
        <v>2022</v>
      </c>
      <c r="B604" s="67" t="str">
        <f t="shared" si="172"/>
        <v>May</v>
      </c>
      <c r="C604" s="68">
        <f t="shared" si="182"/>
        <v>22</v>
      </c>
      <c r="D604" s="69">
        <f t="shared" si="173"/>
        <v>18</v>
      </c>
      <c r="E604" s="70">
        <f t="shared" si="174"/>
        <v>56</v>
      </c>
      <c r="F604" s="74"/>
      <c r="G604" s="77"/>
      <c r="H604" s="63" t="e">
        <f t="shared" si="183"/>
        <v>#VALUE!</v>
      </c>
      <c r="I604" s="64">
        <f t="shared" si="185"/>
        <v>1</v>
      </c>
      <c r="J604" s="71" t="str">
        <f t="shared" si="185"/>
        <v xml:space="preserve">Tolpis </v>
      </c>
      <c r="K604" s="71" t="str">
        <f t="shared" si="185"/>
        <v>umbellata</v>
      </c>
      <c r="L604" s="72">
        <f t="shared" si="185"/>
        <v>1</v>
      </c>
      <c r="M604" s="72">
        <f t="shared" si="185"/>
        <v>0</v>
      </c>
      <c r="N604" s="66">
        <f t="shared" si="185"/>
        <v>0</v>
      </c>
      <c r="O604" s="41"/>
      <c r="P604" s="42" t="str">
        <f t="shared" si="175"/>
        <v/>
      </c>
      <c r="Q604" s="43" t="str">
        <f t="shared" si="176"/>
        <v/>
      </c>
      <c r="R604" s="44" t="e">
        <f t="shared" si="177"/>
        <v>#VALUE!</v>
      </c>
      <c r="S604" s="45" t="e">
        <f t="shared" si="170"/>
        <v>#VALUE!</v>
      </c>
      <c r="T604" s="44" t="str">
        <f t="shared" si="178"/>
        <v/>
      </c>
      <c r="U604" s="46"/>
      <c r="V604" s="47"/>
      <c r="W604" s="48" t="e">
        <f t="shared" si="179"/>
        <v>#VALUE!</v>
      </c>
      <c r="X604" s="49"/>
      <c r="Y604" s="44" t="e">
        <f>INDEX(VISITORS[INSECT ORDER], MATCH(X604,VISITORS[NAME USED],0))</f>
        <v>#N/A</v>
      </c>
      <c r="Z604" s="44" t="e">
        <f t="shared" si="180"/>
        <v>#N/A</v>
      </c>
      <c r="AA604" s="50" t="e">
        <f>IF(SUM(#REF!,#REF!,#REF!,#REF!,#REF!,#REF!)=S604,,"")</f>
        <v>#REF!</v>
      </c>
      <c r="AB604" s="51" t="str">
        <f t="shared" si="181"/>
        <v/>
      </c>
      <c r="AC604" s="51"/>
      <c r="AD604" s="51"/>
      <c r="AE604" s="51"/>
      <c r="AF604" s="51"/>
      <c r="AG604" s="51"/>
      <c r="AH604" s="51"/>
      <c r="AI604" s="52"/>
      <c r="AJ604" s="52"/>
      <c r="AK604" s="52"/>
      <c r="AL604" s="53"/>
      <c r="AM604" s="54"/>
      <c r="AN604" s="55" t="str">
        <f>IF(P604=1,0,"")</f>
        <v/>
      </c>
      <c r="AO604" s="56" t="str">
        <f>IF(AN604=1,AB604,"")</f>
        <v/>
      </c>
      <c r="AP604" s="55" t="str">
        <f>IF(P604=1,0,"")</f>
        <v/>
      </c>
      <c r="AQ604" s="56" t="str">
        <f>IF(AP604=1,AB604,"")</f>
        <v/>
      </c>
    </row>
    <row r="605" spans="1:43" s="3" customFormat="1" x14ac:dyDescent="0.25">
      <c r="A605" s="67">
        <f t="shared" si="171"/>
        <v>2022</v>
      </c>
      <c r="B605" s="67" t="str">
        <f t="shared" si="172"/>
        <v>May</v>
      </c>
      <c r="C605" s="68">
        <f t="shared" si="182"/>
        <v>22</v>
      </c>
      <c r="D605" s="69">
        <f t="shared" si="173"/>
        <v>18</v>
      </c>
      <c r="E605" s="70">
        <f t="shared" si="174"/>
        <v>57</v>
      </c>
      <c r="F605" s="74"/>
      <c r="G605" s="77"/>
      <c r="H605" s="63" t="e">
        <f t="shared" si="183"/>
        <v>#VALUE!</v>
      </c>
      <c r="I605" s="64">
        <f t="shared" si="185"/>
        <v>1</v>
      </c>
      <c r="J605" s="71" t="str">
        <f t="shared" si="185"/>
        <v xml:space="preserve">Tolpis </v>
      </c>
      <c r="K605" s="71" t="str">
        <f t="shared" si="185"/>
        <v>umbellata</v>
      </c>
      <c r="L605" s="72">
        <f t="shared" si="185"/>
        <v>1</v>
      </c>
      <c r="M605" s="72">
        <f t="shared" si="185"/>
        <v>0</v>
      </c>
      <c r="N605" s="66">
        <f t="shared" si="185"/>
        <v>0</v>
      </c>
      <c r="O605" s="41"/>
      <c r="P605" s="42" t="str">
        <f t="shared" si="175"/>
        <v/>
      </c>
      <c r="Q605" s="43" t="str">
        <f t="shared" si="176"/>
        <v/>
      </c>
      <c r="R605" s="44" t="e">
        <f t="shared" si="177"/>
        <v>#VALUE!</v>
      </c>
      <c r="S605" s="45" t="e">
        <f t="shared" si="170"/>
        <v>#VALUE!</v>
      </c>
      <c r="T605" s="44" t="str">
        <f t="shared" si="178"/>
        <v/>
      </c>
      <c r="U605" s="46"/>
      <c r="V605" s="47"/>
      <c r="W605" s="48" t="e">
        <f t="shared" si="179"/>
        <v>#VALUE!</v>
      </c>
      <c r="X605" s="49"/>
      <c r="Y605" s="44" t="e">
        <f>INDEX(VISITORS[INSECT ORDER], MATCH(X605,VISITORS[NAME USED],0))</f>
        <v>#N/A</v>
      </c>
      <c r="Z605" s="44" t="e">
        <f t="shared" si="180"/>
        <v>#N/A</v>
      </c>
      <c r="AA605" s="50" t="e">
        <f>IF(SUM(#REF!,#REF!,#REF!,#REF!,#REF!,#REF!)=S605,,"")</f>
        <v>#REF!</v>
      </c>
      <c r="AB605" s="51" t="str">
        <f t="shared" si="181"/>
        <v/>
      </c>
      <c r="AC605" s="51"/>
      <c r="AD605" s="51"/>
      <c r="AE605" s="51"/>
      <c r="AF605" s="51"/>
      <c r="AG605" s="51"/>
      <c r="AH605" s="51"/>
      <c r="AI605" s="52"/>
      <c r="AJ605" s="52"/>
      <c r="AK605" s="52"/>
      <c r="AL605" s="53"/>
      <c r="AM605" s="54"/>
      <c r="AN605" s="55" t="str">
        <f>IF(P605=1,0,"")</f>
        <v/>
      </c>
      <c r="AO605" s="56" t="str">
        <f>IF(AN605=1,AB605,"")</f>
        <v/>
      </c>
      <c r="AP605" s="55" t="str">
        <f>IF(P605=1,0,"")</f>
        <v/>
      </c>
      <c r="AQ605" s="56" t="str">
        <f>IF(AP605=1,AB605,"")</f>
        <v/>
      </c>
    </row>
    <row r="606" spans="1:43" s="3" customFormat="1" x14ac:dyDescent="0.25">
      <c r="A606" s="67">
        <f t="shared" si="171"/>
        <v>2022</v>
      </c>
      <c r="B606" s="67" t="str">
        <f t="shared" si="172"/>
        <v>May</v>
      </c>
      <c r="C606" s="68">
        <f t="shared" si="182"/>
        <v>22</v>
      </c>
      <c r="D606" s="69">
        <f t="shared" si="173"/>
        <v>18</v>
      </c>
      <c r="E606" s="70">
        <f t="shared" si="174"/>
        <v>58</v>
      </c>
      <c r="F606" s="74"/>
      <c r="G606" s="77"/>
      <c r="H606" s="63" t="e">
        <f t="shared" si="183"/>
        <v>#VALUE!</v>
      </c>
      <c r="I606" s="64">
        <f t="shared" si="185"/>
        <v>1</v>
      </c>
      <c r="J606" s="71" t="str">
        <f t="shared" si="185"/>
        <v xml:space="preserve">Tolpis </v>
      </c>
      <c r="K606" s="71" t="str">
        <f t="shared" si="185"/>
        <v>umbellata</v>
      </c>
      <c r="L606" s="72">
        <f t="shared" si="185"/>
        <v>1</v>
      </c>
      <c r="M606" s="72">
        <f t="shared" si="185"/>
        <v>0</v>
      </c>
      <c r="N606" s="66">
        <f t="shared" si="185"/>
        <v>0</v>
      </c>
      <c r="O606" s="41"/>
      <c r="P606" s="42" t="str">
        <f t="shared" si="175"/>
        <v/>
      </c>
      <c r="Q606" s="43" t="str">
        <f t="shared" si="176"/>
        <v/>
      </c>
      <c r="R606" s="44" t="e">
        <f t="shared" si="177"/>
        <v>#VALUE!</v>
      </c>
      <c r="S606" s="45" t="e">
        <f t="shared" si="170"/>
        <v>#VALUE!</v>
      </c>
      <c r="T606" s="44" t="str">
        <f t="shared" si="178"/>
        <v/>
      </c>
      <c r="U606" s="46"/>
      <c r="V606" s="47"/>
      <c r="W606" s="48" t="e">
        <f t="shared" si="179"/>
        <v>#VALUE!</v>
      </c>
      <c r="X606" s="49"/>
      <c r="Y606" s="44" t="e">
        <f>INDEX(VISITORS[INSECT ORDER], MATCH(X606,VISITORS[NAME USED],0))</f>
        <v>#N/A</v>
      </c>
      <c r="Z606" s="44" t="e">
        <f t="shared" si="180"/>
        <v>#N/A</v>
      </c>
      <c r="AA606" s="50" t="e">
        <f>IF(SUM(#REF!,#REF!,#REF!,#REF!,#REF!,#REF!)=S606,,"")</f>
        <v>#REF!</v>
      </c>
      <c r="AB606" s="51" t="str">
        <f t="shared" si="181"/>
        <v/>
      </c>
      <c r="AC606" s="51"/>
      <c r="AD606" s="51"/>
      <c r="AE606" s="51"/>
      <c r="AF606" s="51"/>
      <c r="AG606" s="51"/>
      <c r="AH606" s="51"/>
      <c r="AI606" s="52"/>
      <c r="AJ606" s="52"/>
      <c r="AK606" s="52"/>
      <c r="AL606" s="53"/>
      <c r="AM606" s="54"/>
      <c r="AN606" s="55" t="str">
        <f>IF(P606=1,0,"")</f>
        <v/>
      </c>
      <c r="AO606" s="56" t="str">
        <f>IF(AN606=1,AB606,"")</f>
        <v/>
      </c>
      <c r="AP606" s="55" t="str">
        <f>IF(P606=1,0,"")</f>
        <v/>
      </c>
      <c r="AQ606" s="56" t="str">
        <f>IF(AP606=1,AB606,"")</f>
        <v/>
      </c>
    </row>
    <row r="607" spans="1:43" s="3" customFormat="1" x14ac:dyDescent="0.25">
      <c r="A607" s="67">
        <f t="shared" si="171"/>
        <v>2022</v>
      </c>
      <c r="B607" s="67" t="str">
        <f t="shared" si="172"/>
        <v>May</v>
      </c>
      <c r="C607" s="68">
        <f t="shared" si="182"/>
        <v>22</v>
      </c>
      <c r="D607" s="69">
        <f t="shared" si="173"/>
        <v>18</v>
      </c>
      <c r="E607" s="70">
        <f t="shared" si="174"/>
        <v>59</v>
      </c>
      <c r="F607" s="74"/>
      <c r="G607" s="77"/>
      <c r="H607" s="63" t="e">
        <f t="shared" si="183"/>
        <v>#VALUE!</v>
      </c>
      <c r="I607" s="64">
        <f t="shared" si="185"/>
        <v>1</v>
      </c>
      <c r="J607" s="71" t="str">
        <f t="shared" si="185"/>
        <v xml:space="preserve">Tolpis </v>
      </c>
      <c r="K607" s="71" t="str">
        <f t="shared" si="185"/>
        <v>umbellata</v>
      </c>
      <c r="L607" s="72">
        <f t="shared" si="185"/>
        <v>1</v>
      </c>
      <c r="M607" s="72">
        <f t="shared" si="185"/>
        <v>0</v>
      </c>
      <c r="N607" s="66">
        <f t="shared" si="185"/>
        <v>0</v>
      </c>
      <c r="O607" s="41"/>
      <c r="P607" s="42" t="str">
        <f t="shared" si="175"/>
        <v/>
      </c>
      <c r="Q607" s="43" t="str">
        <f t="shared" si="176"/>
        <v/>
      </c>
      <c r="R607" s="44" t="e">
        <f t="shared" si="177"/>
        <v>#VALUE!</v>
      </c>
      <c r="S607" s="45" t="e">
        <f t="shared" si="170"/>
        <v>#VALUE!</v>
      </c>
      <c r="T607" s="44" t="str">
        <f t="shared" si="178"/>
        <v/>
      </c>
      <c r="U607" s="46"/>
      <c r="V607" s="47"/>
      <c r="W607" s="48" t="e">
        <f t="shared" si="179"/>
        <v>#VALUE!</v>
      </c>
      <c r="X607" s="49"/>
      <c r="Y607" s="44" t="e">
        <f>INDEX(VISITORS[INSECT ORDER], MATCH(X607,VISITORS[NAME USED],0))</f>
        <v>#N/A</v>
      </c>
      <c r="Z607" s="44" t="e">
        <f t="shared" si="180"/>
        <v>#N/A</v>
      </c>
      <c r="AA607" s="50" t="e">
        <f>IF(SUM(#REF!,#REF!,#REF!,#REF!,#REF!,#REF!)=S607,,"")</f>
        <v>#REF!</v>
      </c>
      <c r="AB607" s="51" t="str">
        <f t="shared" si="181"/>
        <v/>
      </c>
      <c r="AC607" s="51"/>
      <c r="AD607" s="51"/>
      <c r="AE607" s="51"/>
      <c r="AF607" s="51"/>
      <c r="AG607" s="51"/>
      <c r="AH607" s="51"/>
      <c r="AI607" s="52"/>
      <c r="AJ607" s="52"/>
      <c r="AK607" s="52"/>
      <c r="AL607" s="53"/>
      <c r="AM607" s="54"/>
      <c r="AN607" s="55" t="str">
        <f>IF(P607=1,0,"")</f>
        <v/>
      </c>
      <c r="AO607" s="56" t="str">
        <f>IF(AN607=1,AB607,"")</f>
        <v/>
      </c>
      <c r="AP607" s="55" t="str">
        <f>IF(P607=1,0,"")</f>
        <v/>
      </c>
      <c r="AQ607" s="56" t="str">
        <f>IF(AP607=1,AB607,"")</f>
        <v/>
      </c>
    </row>
    <row r="608" spans="1:43" s="3" customFormat="1" x14ac:dyDescent="0.25">
      <c r="A608" s="67">
        <f t="shared" si="171"/>
        <v>2022</v>
      </c>
      <c r="B608" s="67" t="str">
        <f t="shared" si="172"/>
        <v>May</v>
      </c>
      <c r="C608" s="68">
        <f t="shared" si="182"/>
        <v>22</v>
      </c>
      <c r="D608" s="69">
        <f t="shared" si="173"/>
        <v>19</v>
      </c>
      <c r="E608" s="70">
        <f t="shared" si="174"/>
        <v>0</v>
      </c>
      <c r="F608" s="74"/>
      <c r="G608" s="77"/>
      <c r="H608" s="63" t="e">
        <f t="shared" si="183"/>
        <v>#VALUE!</v>
      </c>
      <c r="I608" s="64">
        <f t="shared" si="185"/>
        <v>1</v>
      </c>
      <c r="J608" s="71" t="str">
        <f t="shared" si="185"/>
        <v xml:space="preserve">Tolpis </v>
      </c>
      <c r="K608" s="71" t="str">
        <f t="shared" si="185"/>
        <v>umbellata</v>
      </c>
      <c r="L608" s="72">
        <f t="shared" si="185"/>
        <v>1</v>
      </c>
      <c r="M608" s="72">
        <f t="shared" si="185"/>
        <v>0</v>
      </c>
      <c r="N608" s="66">
        <f t="shared" si="185"/>
        <v>0</v>
      </c>
      <c r="O608" s="41"/>
      <c r="P608" s="42" t="str">
        <f t="shared" si="175"/>
        <v/>
      </c>
      <c r="Q608" s="43" t="str">
        <f t="shared" si="176"/>
        <v/>
      </c>
      <c r="R608" s="44" t="e">
        <f t="shared" si="177"/>
        <v>#VALUE!</v>
      </c>
      <c r="S608" s="45" t="e">
        <f t="shared" si="170"/>
        <v>#VALUE!</v>
      </c>
      <c r="T608" s="44" t="str">
        <f t="shared" si="178"/>
        <v/>
      </c>
      <c r="U608" s="46"/>
      <c r="V608" s="47"/>
      <c r="W608" s="48" t="e">
        <f t="shared" si="179"/>
        <v>#VALUE!</v>
      </c>
      <c r="X608" s="49"/>
      <c r="Y608" s="44" t="e">
        <f>INDEX(VISITORS[INSECT ORDER], MATCH(X608,VISITORS[NAME USED],0))</f>
        <v>#N/A</v>
      </c>
      <c r="Z608" s="44" t="e">
        <f t="shared" si="180"/>
        <v>#N/A</v>
      </c>
      <c r="AA608" s="50" t="e">
        <f>IF(SUM(#REF!,#REF!,#REF!,#REF!,#REF!,#REF!)=S608,,"")</f>
        <v>#REF!</v>
      </c>
      <c r="AB608" s="51" t="str">
        <f t="shared" si="181"/>
        <v/>
      </c>
      <c r="AC608" s="51"/>
      <c r="AD608" s="51"/>
      <c r="AE608" s="51"/>
      <c r="AF608" s="51"/>
      <c r="AG608" s="51"/>
      <c r="AH608" s="51"/>
      <c r="AI608" s="52"/>
      <c r="AJ608" s="52"/>
      <c r="AK608" s="52"/>
      <c r="AL608" s="53"/>
      <c r="AM608" s="54"/>
      <c r="AN608" s="55" t="str">
        <f>IF(P608=1,0,"")</f>
        <v/>
      </c>
      <c r="AO608" s="56" t="str">
        <f>IF(AN608=1,AB608,"")</f>
        <v/>
      </c>
      <c r="AP608" s="55" t="str">
        <f>IF(P608=1,0,"")</f>
        <v/>
      </c>
      <c r="AQ608" s="56" t="str">
        <f>IF(AP608=1,AB608,"")</f>
        <v/>
      </c>
    </row>
    <row r="609" spans="1:43" s="3" customFormat="1" x14ac:dyDescent="0.25">
      <c r="A609" s="67">
        <f t="shared" si="171"/>
        <v>2022</v>
      </c>
      <c r="B609" s="67" t="str">
        <f t="shared" si="172"/>
        <v>May</v>
      </c>
      <c r="C609" s="68">
        <f t="shared" si="182"/>
        <v>22</v>
      </c>
      <c r="D609" s="69">
        <f t="shared" si="173"/>
        <v>19</v>
      </c>
      <c r="E609" s="70">
        <f t="shared" si="174"/>
        <v>1</v>
      </c>
      <c r="F609" s="74"/>
      <c r="G609" s="77"/>
      <c r="H609" s="63" t="e">
        <f t="shared" si="183"/>
        <v>#VALUE!</v>
      </c>
      <c r="I609" s="64">
        <f t="shared" si="185"/>
        <v>1</v>
      </c>
      <c r="J609" s="71" t="str">
        <f t="shared" si="185"/>
        <v xml:space="preserve">Tolpis </v>
      </c>
      <c r="K609" s="71" t="str">
        <f t="shared" si="185"/>
        <v>umbellata</v>
      </c>
      <c r="L609" s="72">
        <f t="shared" si="185"/>
        <v>1</v>
      </c>
      <c r="M609" s="72">
        <f t="shared" si="185"/>
        <v>0</v>
      </c>
      <c r="N609" s="66">
        <f t="shared" si="185"/>
        <v>0</v>
      </c>
      <c r="O609" s="41"/>
      <c r="P609" s="42" t="str">
        <f t="shared" si="175"/>
        <v/>
      </c>
      <c r="Q609" s="43" t="str">
        <f t="shared" si="176"/>
        <v/>
      </c>
      <c r="R609" s="44" t="e">
        <f t="shared" si="177"/>
        <v>#VALUE!</v>
      </c>
      <c r="S609" s="45" t="e">
        <f t="shared" si="170"/>
        <v>#VALUE!</v>
      </c>
      <c r="T609" s="44" t="str">
        <f t="shared" si="178"/>
        <v/>
      </c>
      <c r="U609" s="46"/>
      <c r="V609" s="47"/>
      <c r="W609" s="48" t="e">
        <f t="shared" si="179"/>
        <v>#VALUE!</v>
      </c>
      <c r="X609" s="49"/>
      <c r="Y609" s="44" t="e">
        <f>INDEX(VISITORS[INSECT ORDER], MATCH(X609,VISITORS[NAME USED],0))</f>
        <v>#N/A</v>
      </c>
      <c r="Z609" s="44" t="e">
        <f t="shared" si="180"/>
        <v>#N/A</v>
      </c>
      <c r="AA609" s="50" t="e">
        <f>IF(SUM(#REF!,#REF!,#REF!,#REF!,#REF!,#REF!)=S609,,"")</f>
        <v>#REF!</v>
      </c>
      <c r="AB609" s="51" t="str">
        <f t="shared" si="181"/>
        <v/>
      </c>
      <c r="AC609" s="51"/>
      <c r="AD609" s="51"/>
      <c r="AE609" s="51"/>
      <c r="AF609" s="51"/>
      <c r="AG609" s="51"/>
      <c r="AH609" s="51"/>
      <c r="AI609" s="52"/>
      <c r="AJ609" s="52"/>
      <c r="AK609" s="52"/>
      <c r="AL609" s="53"/>
      <c r="AM609" s="54"/>
      <c r="AN609" s="55" t="str">
        <f>IF(P609=1,0,"")</f>
        <v/>
      </c>
      <c r="AO609" s="56" t="str">
        <f>IF(AN609=1,AB609,"")</f>
        <v/>
      </c>
      <c r="AP609" s="55" t="str">
        <f>IF(P609=1,0,"")</f>
        <v/>
      </c>
      <c r="AQ609" s="56" t="str">
        <f>IF(AP609=1,AB609,"")</f>
        <v/>
      </c>
    </row>
    <row r="610" spans="1:43" s="3" customFormat="1" x14ac:dyDescent="0.25">
      <c r="A610" s="67">
        <f t="shared" si="171"/>
        <v>2022</v>
      </c>
      <c r="B610" s="67" t="str">
        <f t="shared" si="172"/>
        <v>May</v>
      </c>
      <c r="C610" s="68">
        <f t="shared" si="182"/>
        <v>22</v>
      </c>
      <c r="D610" s="69">
        <f t="shared" si="173"/>
        <v>19</v>
      </c>
      <c r="E610" s="70">
        <f t="shared" si="174"/>
        <v>2</v>
      </c>
      <c r="F610" s="74"/>
      <c r="G610" s="77"/>
      <c r="H610" s="63" t="e">
        <f t="shared" si="183"/>
        <v>#VALUE!</v>
      </c>
      <c r="I610" s="64">
        <f t="shared" si="185"/>
        <v>1</v>
      </c>
      <c r="J610" s="71" t="str">
        <f t="shared" si="185"/>
        <v xml:space="preserve">Tolpis </v>
      </c>
      <c r="K610" s="71" t="str">
        <f t="shared" si="185"/>
        <v>umbellata</v>
      </c>
      <c r="L610" s="72">
        <f t="shared" si="185"/>
        <v>1</v>
      </c>
      <c r="M610" s="72">
        <f t="shared" si="185"/>
        <v>0</v>
      </c>
      <c r="N610" s="66">
        <f t="shared" si="185"/>
        <v>0</v>
      </c>
      <c r="O610" s="41"/>
      <c r="P610" s="42" t="str">
        <f t="shared" si="175"/>
        <v/>
      </c>
      <c r="Q610" s="43" t="str">
        <f t="shared" si="176"/>
        <v/>
      </c>
      <c r="R610" s="44" t="e">
        <f t="shared" si="177"/>
        <v>#VALUE!</v>
      </c>
      <c r="S610" s="45" t="e">
        <f t="shared" si="170"/>
        <v>#VALUE!</v>
      </c>
      <c r="T610" s="44" t="str">
        <f t="shared" si="178"/>
        <v/>
      </c>
      <c r="U610" s="46"/>
      <c r="V610" s="47"/>
      <c r="W610" s="48" t="e">
        <f t="shared" si="179"/>
        <v>#VALUE!</v>
      </c>
      <c r="X610" s="49"/>
      <c r="Y610" s="44" t="e">
        <f>INDEX(VISITORS[INSECT ORDER], MATCH(X610,VISITORS[NAME USED],0))</f>
        <v>#N/A</v>
      </c>
      <c r="Z610" s="44" t="e">
        <f t="shared" si="180"/>
        <v>#N/A</v>
      </c>
      <c r="AA610" s="50" t="e">
        <f>IF(SUM(#REF!,#REF!,#REF!,#REF!,#REF!,#REF!)=S610,,"")</f>
        <v>#REF!</v>
      </c>
      <c r="AB610" s="51" t="str">
        <f t="shared" si="181"/>
        <v/>
      </c>
      <c r="AC610" s="51"/>
      <c r="AD610" s="51"/>
      <c r="AE610" s="51"/>
      <c r="AF610" s="51"/>
      <c r="AG610" s="51"/>
      <c r="AH610" s="51"/>
      <c r="AI610" s="52"/>
      <c r="AJ610" s="52"/>
      <c r="AK610" s="52"/>
      <c r="AL610" s="53"/>
      <c r="AM610" s="54"/>
      <c r="AN610" s="55" t="str">
        <f>IF(P610=1,0,"")</f>
        <v/>
      </c>
      <c r="AO610" s="56" t="str">
        <f>IF(AN610=1,AB610,"")</f>
        <v/>
      </c>
      <c r="AP610" s="55" t="str">
        <f>IF(P610=1,0,"")</f>
        <v/>
      </c>
      <c r="AQ610" s="56" t="str">
        <f>IF(AP610=1,AB610,"")</f>
        <v/>
      </c>
    </row>
    <row r="611" spans="1:43" s="3" customFormat="1" x14ac:dyDescent="0.25">
      <c r="A611" s="67">
        <f t="shared" si="171"/>
        <v>2022</v>
      </c>
      <c r="B611" s="67" t="str">
        <f t="shared" si="172"/>
        <v>May</v>
      </c>
      <c r="C611" s="68">
        <f t="shared" si="182"/>
        <v>22</v>
      </c>
      <c r="D611" s="69">
        <f t="shared" si="173"/>
        <v>19</v>
      </c>
      <c r="E611" s="70">
        <f t="shared" si="174"/>
        <v>3</v>
      </c>
      <c r="F611" s="74"/>
      <c r="G611" s="77"/>
      <c r="H611" s="63" t="e">
        <f t="shared" si="183"/>
        <v>#VALUE!</v>
      </c>
      <c r="I611" s="64">
        <f t="shared" si="185"/>
        <v>1</v>
      </c>
      <c r="J611" s="71" t="str">
        <f t="shared" si="185"/>
        <v xml:space="preserve">Tolpis </v>
      </c>
      <c r="K611" s="71" t="str">
        <f t="shared" si="185"/>
        <v>umbellata</v>
      </c>
      <c r="L611" s="72">
        <f t="shared" si="185"/>
        <v>1</v>
      </c>
      <c r="M611" s="72">
        <f t="shared" si="185"/>
        <v>0</v>
      </c>
      <c r="N611" s="66">
        <f t="shared" si="185"/>
        <v>0</v>
      </c>
      <c r="O611" s="41"/>
      <c r="P611" s="42" t="str">
        <f t="shared" si="175"/>
        <v/>
      </c>
      <c r="Q611" s="43" t="str">
        <f t="shared" si="176"/>
        <v/>
      </c>
      <c r="R611" s="44" t="e">
        <f t="shared" si="177"/>
        <v>#VALUE!</v>
      </c>
      <c r="S611" s="45" t="e">
        <f t="shared" si="170"/>
        <v>#VALUE!</v>
      </c>
      <c r="T611" s="44" t="str">
        <f t="shared" si="178"/>
        <v/>
      </c>
      <c r="U611" s="46"/>
      <c r="V611" s="47"/>
      <c r="W611" s="48" t="e">
        <f t="shared" si="179"/>
        <v>#VALUE!</v>
      </c>
      <c r="X611" s="49"/>
      <c r="Y611" s="44" t="e">
        <f>INDEX(VISITORS[INSECT ORDER], MATCH(X611,VISITORS[NAME USED],0))</f>
        <v>#N/A</v>
      </c>
      <c r="Z611" s="44" t="e">
        <f t="shared" si="180"/>
        <v>#N/A</v>
      </c>
      <c r="AA611" s="50" t="e">
        <f>IF(SUM(#REF!,#REF!,#REF!,#REF!,#REF!,#REF!)=S611,,"")</f>
        <v>#REF!</v>
      </c>
      <c r="AB611" s="51" t="str">
        <f t="shared" si="181"/>
        <v/>
      </c>
      <c r="AC611" s="51"/>
      <c r="AD611" s="51"/>
      <c r="AE611" s="51"/>
      <c r="AF611" s="51"/>
      <c r="AG611" s="51"/>
      <c r="AH611" s="51"/>
      <c r="AI611" s="52"/>
      <c r="AJ611" s="52"/>
      <c r="AK611" s="52"/>
      <c r="AL611" s="53"/>
      <c r="AM611" s="54"/>
      <c r="AN611" s="55" t="str">
        <f>IF(P611=1,0,"")</f>
        <v/>
      </c>
      <c r="AO611" s="56" t="str">
        <f>IF(AN611=1,AB611,"")</f>
        <v/>
      </c>
      <c r="AP611" s="55" t="str">
        <f>IF(P611=1,0,"")</f>
        <v/>
      </c>
      <c r="AQ611" s="56" t="str">
        <f>IF(AP611=1,AB611,"")</f>
        <v/>
      </c>
    </row>
    <row r="612" spans="1:43" s="3" customFormat="1" x14ac:dyDescent="0.25">
      <c r="A612" s="67">
        <f t="shared" si="171"/>
        <v>2022</v>
      </c>
      <c r="B612" s="67" t="str">
        <f t="shared" si="172"/>
        <v>May</v>
      </c>
      <c r="C612" s="68">
        <f t="shared" si="182"/>
        <v>22</v>
      </c>
      <c r="D612" s="69">
        <f t="shared" si="173"/>
        <v>19</v>
      </c>
      <c r="E612" s="70">
        <f t="shared" si="174"/>
        <v>4</v>
      </c>
      <c r="F612" s="74"/>
      <c r="G612" s="77"/>
      <c r="H612" s="63" t="e">
        <f t="shared" si="183"/>
        <v>#VALUE!</v>
      </c>
      <c r="I612" s="64">
        <f t="shared" si="185"/>
        <v>1</v>
      </c>
      <c r="J612" s="71" t="str">
        <f t="shared" si="185"/>
        <v xml:space="preserve">Tolpis </v>
      </c>
      <c r="K612" s="71" t="str">
        <f t="shared" si="185"/>
        <v>umbellata</v>
      </c>
      <c r="L612" s="72">
        <f t="shared" si="185"/>
        <v>1</v>
      </c>
      <c r="M612" s="72">
        <f t="shared" si="185"/>
        <v>0</v>
      </c>
      <c r="N612" s="66">
        <f t="shared" si="185"/>
        <v>0</v>
      </c>
      <c r="O612" s="41"/>
      <c r="P612" s="42" t="str">
        <f t="shared" si="175"/>
        <v/>
      </c>
      <c r="Q612" s="43" t="str">
        <f t="shared" si="176"/>
        <v/>
      </c>
      <c r="R612" s="44" t="e">
        <f t="shared" si="177"/>
        <v>#VALUE!</v>
      </c>
      <c r="S612" s="45" t="e">
        <f t="shared" si="170"/>
        <v>#VALUE!</v>
      </c>
      <c r="T612" s="44" t="str">
        <f t="shared" si="178"/>
        <v/>
      </c>
      <c r="U612" s="46"/>
      <c r="V612" s="47"/>
      <c r="W612" s="48" t="e">
        <f t="shared" si="179"/>
        <v>#VALUE!</v>
      </c>
      <c r="X612" s="49"/>
      <c r="Y612" s="44" t="e">
        <f>INDEX(VISITORS[INSECT ORDER], MATCH(X612,VISITORS[NAME USED],0))</f>
        <v>#N/A</v>
      </c>
      <c r="Z612" s="44" t="e">
        <f t="shared" si="180"/>
        <v>#N/A</v>
      </c>
      <c r="AA612" s="50" t="e">
        <f>IF(SUM(#REF!,#REF!,#REF!,#REF!,#REF!,#REF!)=S612,,"")</f>
        <v>#REF!</v>
      </c>
      <c r="AB612" s="51" t="str">
        <f t="shared" si="181"/>
        <v/>
      </c>
      <c r="AC612" s="51"/>
      <c r="AD612" s="51"/>
      <c r="AE612" s="51"/>
      <c r="AF612" s="51"/>
      <c r="AG612" s="51"/>
      <c r="AH612" s="51"/>
      <c r="AI612" s="52"/>
      <c r="AJ612" s="52"/>
      <c r="AK612" s="52"/>
      <c r="AL612" s="53"/>
      <c r="AM612" s="54"/>
      <c r="AN612" s="55" t="str">
        <f>IF(P612=1,0,"")</f>
        <v/>
      </c>
      <c r="AO612" s="56" t="str">
        <f>IF(AN612=1,AB612,"")</f>
        <v/>
      </c>
      <c r="AP612" s="55" t="str">
        <f>IF(P612=1,0,"")</f>
        <v/>
      </c>
      <c r="AQ612" s="56" t="str">
        <f>IF(AP612=1,AB612,"")</f>
        <v/>
      </c>
    </row>
    <row r="613" spans="1:43" s="3" customFormat="1" x14ac:dyDescent="0.25">
      <c r="A613" s="67">
        <f t="shared" si="171"/>
        <v>2022</v>
      </c>
      <c r="B613" s="67" t="str">
        <f t="shared" si="172"/>
        <v>May</v>
      </c>
      <c r="C613" s="68">
        <f t="shared" si="182"/>
        <v>22</v>
      </c>
      <c r="D613" s="69">
        <f t="shared" si="173"/>
        <v>19</v>
      </c>
      <c r="E613" s="70">
        <f t="shared" si="174"/>
        <v>5</v>
      </c>
      <c r="F613" s="74"/>
      <c r="G613" s="77"/>
      <c r="H613" s="63" t="e">
        <f t="shared" si="183"/>
        <v>#VALUE!</v>
      </c>
      <c r="I613" s="64">
        <f t="shared" ref="I613:N628" si="186">I612</f>
        <v>1</v>
      </c>
      <c r="J613" s="71" t="str">
        <f t="shared" si="186"/>
        <v xml:space="preserve">Tolpis </v>
      </c>
      <c r="K613" s="71" t="str">
        <f t="shared" si="186"/>
        <v>umbellata</v>
      </c>
      <c r="L613" s="72">
        <f t="shared" si="186"/>
        <v>1</v>
      </c>
      <c r="M613" s="72">
        <f t="shared" si="186"/>
        <v>0</v>
      </c>
      <c r="N613" s="66">
        <f t="shared" si="186"/>
        <v>0</v>
      </c>
      <c r="O613" s="41"/>
      <c r="P613" s="42" t="str">
        <f t="shared" si="175"/>
        <v/>
      </c>
      <c r="Q613" s="43" t="str">
        <f t="shared" si="176"/>
        <v/>
      </c>
      <c r="R613" s="44" t="e">
        <f t="shared" si="177"/>
        <v>#VALUE!</v>
      </c>
      <c r="S613" s="45" t="e">
        <f t="shared" si="170"/>
        <v>#VALUE!</v>
      </c>
      <c r="T613" s="44" t="str">
        <f t="shared" si="178"/>
        <v/>
      </c>
      <c r="U613" s="46"/>
      <c r="V613" s="47"/>
      <c r="W613" s="48" t="e">
        <f t="shared" si="179"/>
        <v>#VALUE!</v>
      </c>
      <c r="X613" s="49"/>
      <c r="Y613" s="44" t="e">
        <f>INDEX(VISITORS[INSECT ORDER], MATCH(X613,VISITORS[NAME USED],0))</f>
        <v>#N/A</v>
      </c>
      <c r="Z613" s="44" t="e">
        <f t="shared" si="180"/>
        <v>#N/A</v>
      </c>
      <c r="AA613" s="50" t="e">
        <f>IF(SUM(#REF!,#REF!,#REF!,#REF!,#REF!,#REF!)=S613,,"")</f>
        <v>#REF!</v>
      </c>
      <c r="AB613" s="51" t="str">
        <f t="shared" si="181"/>
        <v/>
      </c>
      <c r="AC613" s="51"/>
      <c r="AD613" s="51"/>
      <c r="AE613" s="51"/>
      <c r="AF613" s="51"/>
      <c r="AG613" s="51"/>
      <c r="AH613" s="51"/>
      <c r="AI613" s="52"/>
      <c r="AJ613" s="52"/>
      <c r="AK613" s="52"/>
      <c r="AL613" s="53"/>
      <c r="AM613" s="54"/>
      <c r="AN613" s="55" t="str">
        <f>IF(P613=1,0,"")</f>
        <v/>
      </c>
      <c r="AO613" s="56" t="str">
        <f>IF(AN613=1,AB613,"")</f>
        <v/>
      </c>
      <c r="AP613" s="55" t="str">
        <f>IF(P613=1,0,"")</f>
        <v/>
      </c>
      <c r="AQ613" s="56" t="str">
        <f>IF(AP613=1,AB613,"")</f>
        <v/>
      </c>
    </row>
    <row r="614" spans="1:43" s="3" customFormat="1" x14ac:dyDescent="0.25">
      <c r="A614" s="67">
        <f t="shared" si="171"/>
        <v>2022</v>
      </c>
      <c r="B614" s="67" t="str">
        <f t="shared" si="172"/>
        <v>May</v>
      </c>
      <c r="C614" s="68">
        <f t="shared" si="182"/>
        <v>22</v>
      </c>
      <c r="D614" s="69">
        <f t="shared" si="173"/>
        <v>19</v>
      </c>
      <c r="E614" s="70">
        <f t="shared" si="174"/>
        <v>6</v>
      </c>
      <c r="F614" s="74"/>
      <c r="G614" s="77"/>
      <c r="H614" s="63" t="e">
        <f t="shared" si="183"/>
        <v>#VALUE!</v>
      </c>
      <c r="I614" s="64">
        <f t="shared" si="186"/>
        <v>1</v>
      </c>
      <c r="J614" s="71" t="str">
        <f t="shared" si="186"/>
        <v xml:space="preserve">Tolpis </v>
      </c>
      <c r="K614" s="71" t="str">
        <f t="shared" si="186"/>
        <v>umbellata</v>
      </c>
      <c r="L614" s="72">
        <f t="shared" si="186"/>
        <v>1</v>
      </c>
      <c r="M614" s="72">
        <f t="shared" si="186"/>
        <v>0</v>
      </c>
      <c r="N614" s="66">
        <f t="shared" si="186"/>
        <v>0</v>
      </c>
      <c r="O614" s="41"/>
      <c r="P614" s="42" t="str">
        <f t="shared" si="175"/>
        <v/>
      </c>
      <c r="Q614" s="43" t="str">
        <f t="shared" si="176"/>
        <v/>
      </c>
      <c r="R614" s="44" t="e">
        <f t="shared" si="177"/>
        <v>#VALUE!</v>
      </c>
      <c r="S614" s="45" t="e">
        <f t="shared" si="170"/>
        <v>#VALUE!</v>
      </c>
      <c r="T614" s="44" t="str">
        <f t="shared" si="178"/>
        <v/>
      </c>
      <c r="U614" s="46"/>
      <c r="V614" s="47"/>
      <c r="W614" s="48" t="e">
        <f t="shared" si="179"/>
        <v>#VALUE!</v>
      </c>
      <c r="X614" s="49"/>
      <c r="Y614" s="44" t="e">
        <f>INDEX(VISITORS[INSECT ORDER], MATCH(X614,VISITORS[NAME USED],0))</f>
        <v>#N/A</v>
      </c>
      <c r="Z614" s="44" t="e">
        <f t="shared" si="180"/>
        <v>#N/A</v>
      </c>
      <c r="AA614" s="50" t="e">
        <f>IF(SUM(#REF!,#REF!,#REF!,#REF!,#REF!,#REF!)=S614,,"")</f>
        <v>#REF!</v>
      </c>
      <c r="AB614" s="51" t="str">
        <f t="shared" si="181"/>
        <v/>
      </c>
      <c r="AC614" s="51"/>
      <c r="AD614" s="51"/>
      <c r="AE614" s="51"/>
      <c r="AF614" s="51"/>
      <c r="AG614" s="51"/>
      <c r="AH614" s="51"/>
      <c r="AI614" s="52"/>
      <c r="AJ614" s="52"/>
      <c r="AK614" s="52"/>
      <c r="AL614" s="53"/>
      <c r="AM614" s="54"/>
      <c r="AN614" s="55" t="str">
        <f>IF(P614=1,0,"")</f>
        <v/>
      </c>
      <c r="AO614" s="56" t="str">
        <f>IF(AN614=1,AB614,"")</f>
        <v/>
      </c>
      <c r="AP614" s="55" t="str">
        <f>IF(P614=1,0,"")</f>
        <v/>
      </c>
      <c r="AQ614" s="56" t="str">
        <f>IF(AP614=1,AB614,"")</f>
        <v/>
      </c>
    </row>
    <row r="615" spans="1:43" s="3" customFormat="1" x14ac:dyDescent="0.25">
      <c r="A615" s="67">
        <f t="shared" si="171"/>
        <v>2022</v>
      </c>
      <c r="B615" s="67" t="str">
        <f t="shared" si="172"/>
        <v>May</v>
      </c>
      <c r="C615" s="68">
        <f t="shared" si="182"/>
        <v>22</v>
      </c>
      <c r="D615" s="69">
        <f t="shared" si="173"/>
        <v>19</v>
      </c>
      <c r="E615" s="70">
        <f t="shared" si="174"/>
        <v>7</v>
      </c>
      <c r="F615" s="74"/>
      <c r="G615" s="77"/>
      <c r="H615" s="63" t="e">
        <f t="shared" si="183"/>
        <v>#VALUE!</v>
      </c>
      <c r="I615" s="64">
        <f t="shared" si="186"/>
        <v>1</v>
      </c>
      <c r="J615" s="71" t="str">
        <f t="shared" si="186"/>
        <v xml:space="preserve">Tolpis </v>
      </c>
      <c r="K615" s="71" t="str">
        <f t="shared" si="186"/>
        <v>umbellata</v>
      </c>
      <c r="L615" s="72">
        <f t="shared" si="186"/>
        <v>1</v>
      </c>
      <c r="M615" s="72">
        <f t="shared" si="186"/>
        <v>0</v>
      </c>
      <c r="N615" s="66">
        <f t="shared" si="186"/>
        <v>0</v>
      </c>
      <c r="O615" s="41"/>
      <c r="P615" s="42" t="str">
        <f t="shared" si="175"/>
        <v/>
      </c>
      <c r="Q615" s="43" t="str">
        <f t="shared" si="176"/>
        <v/>
      </c>
      <c r="R615" s="44" t="e">
        <f t="shared" si="177"/>
        <v>#VALUE!</v>
      </c>
      <c r="S615" s="45" t="e">
        <f t="shared" si="170"/>
        <v>#VALUE!</v>
      </c>
      <c r="T615" s="44" t="str">
        <f t="shared" si="178"/>
        <v/>
      </c>
      <c r="U615" s="46"/>
      <c r="V615" s="47"/>
      <c r="W615" s="48" t="e">
        <f t="shared" si="179"/>
        <v>#VALUE!</v>
      </c>
      <c r="X615" s="49"/>
      <c r="Y615" s="44" t="e">
        <f>INDEX(VISITORS[INSECT ORDER], MATCH(X615,VISITORS[NAME USED],0))</f>
        <v>#N/A</v>
      </c>
      <c r="Z615" s="44" t="e">
        <f t="shared" si="180"/>
        <v>#N/A</v>
      </c>
      <c r="AA615" s="50" t="e">
        <f>IF(SUM(#REF!,#REF!,#REF!,#REF!,#REF!,#REF!)=S615,,"")</f>
        <v>#REF!</v>
      </c>
      <c r="AB615" s="51" t="str">
        <f t="shared" si="181"/>
        <v/>
      </c>
      <c r="AC615" s="51"/>
      <c r="AD615" s="51"/>
      <c r="AE615" s="51"/>
      <c r="AF615" s="51"/>
      <c r="AG615" s="51"/>
      <c r="AH615" s="51"/>
      <c r="AI615" s="52"/>
      <c r="AJ615" s="52"/>
      <c r="AK615" s="52"/>
      <c r="AL615" s="53"/>
      <c r="AM615" s="54"/>
      <c r="AN615" s="55" t="str">
        <f>IF(P615=1,0,"")</f>
        <v/>
      </c>
      <c r="AO615" s="56" t="str">
        <f>IF(AN615=1,AB615,"")</f>
        <v/>
      </c>
      <c r="AP615" s="55" t="str">
        <f>IF(P615=1,0,"")</f>
        <v/>
      </c>
      <c r="AQ615" s="56" t="str">
        <f>IF(AP615=1,AB615,"")</f>
        <v/>
      </c>
    </row>
    <row r="616" spans="1:43" s="3" customFormat="1" x14ac:dyDescent="0.25">
      <c r="A616" s="67">
        <f t="shared" si="171"/>
        <v>2022</v>
      </c>
      <c r="B616" s="67" t="str">
        <f t="shared" si="172"/>
        <v>May</v>
      </c>
      <c r="C616" s="68">
        <f t="shared" si="182"/>
        <v>22</v>
      </c>
      <c r="D616" s="69">
        <f t="shared" si="173"/>
        <v>19</v>
      </c>
      <c r="E616" s="70">
        <f t="shared" si="174"/>
        <v>8</v>
      </c>
      <c r="F616" s="74"/>
      <c r="G616" s="77"/>
      <c r="H616" s="63" t="e">
        <f t="shared" si="183"/>
        <v>#VALUE!</v>
      </c>
      <c r="I616" s="64">
        <f t="shared" si="186"/>
        <v>1</v>
      </c>
      <c r="J616" s="71" t="str">
        <f t="shared" si="186"/>
        <v xml:space="preserve">Tolpis </v>
      </c>
      <c r="K616" s="71" t="str">
        <f t="shared" si="186"/>
        <v>umbellata</v>
      </c>
      <c r="L616" s="72">
        <f t="shared" si="186"/>
        <v>1</v>
      </c>
      <c r="M616" s="72">
        <f t="shared" si="186"/>
        <v>0</v>
      </c>
      <c r="N616" s="66">
        <f t="shared" si="186"/>
        <v>0</v>
      </c>
      <c r="O616" s="41"/>
      <c r="P616" s="42" t="str">
        <f t="shared" si="175"/>
        <v/>
      </c>
      <c r="Q616" s="43" t="str">
        <f t="shared" si="176"/>
        <v/>
      </c>
      <c r="R616" s="44" t="e">
        <f t="shared" si="177"/>
        <v>#VALUE!</v>
      </c>
      <c r="S616" s="45" t="e">
        <f t="shared" si="170"/>
        <v>#VALUE!</v>
      </c>
      <c r="T616" s="44" t="str">
        <f t="shared" si="178"/>
        <v/>
      </c>
      <c r="U616" s="46"/>
      <c r="V616" s="47"/>
      <c r="W616" s="48" t="e">
        <f t="shared" si="179"/>
        <v>#VALUE!</v>
      </c>
      <c r="X616" s="49"/>
      <c r="Y616" s="44" t="e">
        <f>INDEX(VISITORS[INSECT ORDER], MATCH(X616,VISITORS[NAME USED],0))</f>
        <v>#N/A</v>
      </c>
      <c r="Z616" s="44" t="e">
        <f t="shared" si="180"/>
        <v>#N/A</v>
      </c>
      <c r="AA616" s="50" t="e">
        <f>IF(SUM(#REF!,#REF!,#REF!,#REF!,#REF!,#REF!)=S616,,"")</f>
        <v>#REF!</v>
      </c>
      <c r="AB616" s="51" t="str">
        <f t="shared" si="181"/>
        <v/>
      </c>
      <c r="AC616" s="51"/>
      <c r="AD616" s="51"/>
      <c r="AE616" s="51"/>
      <c r="AF616" s="51"/>
      <c r="AG616" s="51"/>
      <c r="AH616" s="51"/>
      <c r="AI616" s="52"/>
      <c r="AJ616" s="52"/>
      <c r="AK616" s="52"/>
      <c r="AL616" s="53"/>
      <c r="AM616" s="54"/>
      <c r="AN616" s="55" t="str">
        <f>IF(P616=1,0,"")</f>
        <v/>
      </c>
      <c r="AO616" s="56" t="str">
        <f>IF(AN616=1,AB616,"")</f>
        <v/>
      </c>
      <c r="AP616" s="55" t="str">
        <f>IF(P616=1,0,"")</f>
        <v/>
      </c>
      <c r="AQ616" s="56" t="str">
        <f>IF(AP616=1,AB616,"")</f>
        <v/>
      </c>
    </row>
    <row r="617" spans="1:43" s="3" customFormat="1" x14ac:dyDescent="0.25">
      <c r="A617" s="67">
        <f t="shared" si="171"/>
        <v>2022</v>
      </c>
      <c r="B617" s="67" t="str">
        <f t="shared" si="172"/>
        <v>May</v>
      </c>
      <c r="C617" s="68">
        <f t="shared" si="182"/>
        <v>22</v>
      </c>
      <c r="D617" s="69">
        <f t="shared" si="173"/>
        <v>19</v>
      </c>
      <c r="E617" s="70">
        <f t="shared" si="174"/>
        <v>9</v>
      </c>
      <c r="F617" s="74"/>
      <c r="G617" s="77"/>
      <c r="H617" s="63" t="e">
        <f t="shared" si="183"/>
        <v>#VALUE!</v>
      </c>
      <c r="I617" s="64">
        <f t="shared" si="186"/>
        <v>1</v>
      </c>
      <c r="J617" s="71" t="str">
        <f t="shared" si="186"/>
        <v xml:space="preserve">Tolpis </v>
      </c>
      <c r="K617" s="71" t="str">
        <f t="shared" si="186"/>
        <v>umbellata</v>
      </c>
      <c r="L617" s="72">
        <f t="shared" si="186"/>
        <v>1</v>
      </c>
      <c r="M617" s="72">
        <f t="shared" si="186"/>
        <v>0</v>
      </c>
      <c r="N617" s="66">
        <f t="shared" si="186"/>
        <v>0</v>
      </c>
      <c r="O617" s="41"/>
      <c r="P617" s="42" t="str">
        <f t="shared" si="175"/>
        <v/>
      </c>
      <c r="Q617" s="43" t="str">
        <f t="shared" si="176"/>
        <v/>
      </c>
      <c r="R617" s="44" t="e">
        <f t="shared" si="177"/>
        <v>#VALUE!</v>
      </c>
      <c r="S617" s="45" t="e">
        <f t="shared" si="170"/>
        <v>#VALUE!</v>
      </c>
      <c r="T617" s="44" t="str">
        <f t="shared" si="178"/>
        <v/>
      </c>
      <c r="U617" s="46"/>
      <c r="V617" s="47"/>
      <c r="W617" s="48" t="e">
        <f t="shared" si="179"/>
        <v>#VALUE!</v>
      </c>
      <c r="X617" s="49"/>
      <c r="Y617" s="44" t="e">
        <f>INDEX(VISITORS[INSECT ORDER], MATCH(X617,VISITORS[NAME USED],0))</f>
        <v>#N/A</v>
      </c>
      <c r="Z617" s="44" t="e">
        <f t="shared" si="180"/>
        <v>#N/A</v>
      </c>
      <c r="AA617" s="50" t="e">
        <f>IF(SUM(#REF!,#REF!,#REF!,#REF!,#REF!,#REF!)=S617,,"")</f>
        <v>#REF!</v>
      </c>
      <c r="AB617" s="51" t="str">
        <f t="shared" si="181"/>
        <v/>
      </c>
      <c r="AC617" s="51"/>
      <c r="AD617" s="51"/>
      <c r="AE617" s="51"/>
      <c r="AF617" s="51"/>
      <c r="AG617" s="51"/>
      <c r="AH617" s="51"/>
      <c r="AI617" s="52"/>
      <c r="AJ617" s="52"/>
      <c r="AK617" s="52"/>
      <c r="AL617" s="53"/>
      <c r="AM617" s="54"/>
      <c r="AN617" s="55" t="str">
        <f>IF(P617=1,0,"")</f>
        <v/>
      </c>
      <c r="AO617" s="56" t="str">
        <f>IF(AN617=1,AB617,"")</f>
        <v/>
      </c>
      <c r="AP617" s="55" t="str">
        <f>IF(P617=1,0,"")</f>
        <v/>
      </c>
      <c r="AQ617" s="56" t="str">
        <f>IF(AP617=1,AB617,"")</f>
        <v/>
      </c>
    </row>
    <row r="618" spans="1:43" s="3" customFormat="1" x14ac:dyDescent="0.25">
      <c r="A618" s="67">
        <f t="shared" si="171"/>
        <v>2022</v>
      </c>
      <c r="B618" s="67" t="str">
        <f t="shared" si="172"/>
        <v>May</v>
      </c>
      <c r="C618" s="68">
        <f t="shared" si="182"/>
        <v>22</v>
      </c>
      <c r="D618" s="69">
        <f t="shared" si="173"/>
        <v>19</v>
      </c>
      <c r="E618" s="70">
        <f t="shared" si="174"/>
        <v>10</v>
      </c>
      <c r="F618" s="74"/>
      <c r="G618" s="77"/>
      <c r="H618" s="63" t="e">
        <f t="shared" si="183"/>
        <v>#VALUE!</v>
      </c>
      <c r="I618" s="64">
        <f t="shared" si="186"/>
        <v>1</v>
      </c>
      <c r="J618" s="71" t="str">
        <f t="shared" si="186"/>
        <v xml:space="preserve">Tolpis </v>
      </c>
      <c r="K618" s="71" t="str">
        <f t="shared" si="186"/>
        <v>umbellata</v>
      </c>
      <c r="L618" s="72">
        <f t="shared" si="186"/>
        <v>1</v>
      </c>
      <c r="M618" s="72">
        <f t="shared" si="186"/>
        <v>0</v>
      </c>
      <c r="N618" s="66">
        <f t="shared" si="186"/>
        <v>0</v>
      </c>
      <c r="O618" s="41"/>
      <c r="P618" s="42" t="str">
        <f t="shared" si="175"/>
        <v/>
      </c>
      <c r="Q618" s="43" t="str">
        <f t="shared" si="176"/>
        <v/>
      </c>
      <c r="R618" s="44" t="e">
        <f t="shared" si="177"/>
        <v>#VALUE!</v>
      </c>
      <c r="S618" s="45" t="e">
        <f t="shared" si="170"/>
        <v>#VALUE!</v>
      </c>
      <c r="T618" s="44" t="str">
        <f t="shared" si="178"/>
        <v/>
      </c>
      <c r="U618" s="46"/>
      <c r="V618" s="47"/>
      <c r="W618" s="48" t="e">
        <f t="shared" si="179"/>
        <v>#VALUE!</v>
      </c>
      <c r="X618" s="49"/>
      <c r="Y618" s="44" t="e">
        <f>INDEX(VISITORS[INSECT ORDER], MATCH(X618,VISITORS[NAME USED],0))</f>
        <v>#N/A</v>
      </c>
      <c r="Z618" s="44" t="e">
        <f t="shared" si="180"/>
        <v>#N/A</v>
      </c>
      <c r="AA618" s="50" t="e">
        <f>IF(SUM(#REF!,#REF!,#REF!,#REF!,#REF!,#REF!)=S618,,"")</f>
        <v>#REF!</v>
      </c>
      <c r="AB618" s="51" t="str">
        <f t="shared" si="181"/>
        <v/>
      </c>
      <c r="AC618" s="51"/>
      <c r="AD618" s="51"/>
      <c r="AE618" s="51"/>
      <c r="AF618" s="51"/>
      <c r="AG618" s="51"/>
      <c r="AH618" s="51"/>
      <c r="AI618" s="52"/>
      <c r="AJ618" s="52"/>
      <c r="AK618" s="52"/>
      <c r="AL618" s="53"/>
      <c r="AM618" s="54"/>
      <c r="AN618" s="55" t="str">
        <f>IF(P618=1,0,"")</f>
        <v/>
      </c>
      <c r="AO618" s="56" t="str">
        <f>IF(AN618=1,AB618,"")</f>
        <v/>
      </c>
      <c r="AP618" s="55" t="str">
        <f>IF(P618=1,0,"")</f>
        <v/>
      </c>
      <c r="AQ618" s="56" t="str">
        <f>IF(AP618=1,AB618,"")</f>
        <v/>
      </c>
    </row>
    <row r="619" spans="1:43" s="3" customFormat="1" x14ac:dyDescent="0.25">
      <c r="A619" s="67">
        <f t="shared" si="171"/>
        <v>2022</v>
      </c>
      <c r="B619" s="67" t="str">
        <f t="shared" si="172"/>
        <v>May</v>
      </c>
      <c r="C619" s="68">
        <f t="shared" si="182"/>
        <v>22</v>
      </c>
      <c r="D619" s="69">
        <f t="shared" si="173"/>
        <v>19</v>
      </c>
      <c r="E619" s="70">
        <f t="shared" si="174"/>
        <v>11</v>
      </c>
      <c r="F619" s="74"/>
      <c r="G619" s="77"/>
      <c r="H619" s="63" t="e">
        <f t="shared" si="183"/>
        <v>#VALUE!</v>
      </c>
      <c r="I619" s="64">
        <f t="shared" si="186"/>
        <v>1</v>
      </c>
      <c r="J619" s="71" t="str">
        <f t="shared" si="186"/>
        <v xml:space="preserve">Tolpis </v>
      </c>
      <c r="K619" s="71" t="str">
        <f t="shared" si="186"/>
        <v>umbellata</v>
      </c>
      <c r="L619" s="72">
        <f t="shared" si="186"/>
        <v>1</v>
      </c>
      <c r="M619" s="72">
        <f t="shared" si="186"/>
        <v>0</v>
      </c>
      <c r="N619" s="66">
        <f t="shared" si="186"/>
        <v>0</v>
      </c>
      <c r="O619" s="41"/>
      <c r="P619" s="42" t="str">
        <f t="shared" si="175"/>
        <v/>
      </c>
      <c r="Q619" s="43" t="str">
        <f t="shared" si="176"/>
        <v/>
      </c>
      <c r="R619" s="44" t="e">
        <f t="shared" si="177"/>
        <v>#VALUE!</v>
      </c>
      <c r="S619" s="45" t="e">
        <f t="shared" si="170"/>
        <v>#VALUE!</v>
      </c>
      <c r="T619" s="44" t="str">
        <f t="shared" si="178"/>
        <v/>
      </c>
      <c r="U619" s="46"/>
      <c r="V619" s="47"/>
      <c r="W619" s="48" t="e">
        <f t="shared" si="179"/>
        <v>#VALUE!</v>
      </c>
      <c r="X619" s="49"/>
      <c r="Y619" s="44" t="e">
        <f>INDEX(VISITORS[INSECT ORDER], MATCH(X619,VISITORS[NAME USED],0))</f>
        <v>#N/A</v>
      </c>
      <c r="Z619" s="44" t="e">
        <f t="shared" si="180"/>
        <v>#N/A</v>
      </c>
      <c r="AA619" s="50" t="e">
        <f>IF(SUM(#REF!,#REF!,#REF!,#REF!,#REF!,#REF!)=S619,,"")</f>
        <v>#REF!</v>
      </c>
      <c r="AB619" s="51" t="str">
        <f t="shared" si="181"/>
        <v/>
      </c>
      <c r="AC619" s="51"/>
      <c r="AD619" s="51"/>
      <c r="AE619" s="51"/>
      <c r="AF619" s="51"/>
      <c r="AG619" s="51"/>
      <c r="AH619" s="51"/>
      <c r="AI619" s="52"/>
      <c r="AJ619" s="52"/>
      <c r="AK619" s="52"/>
      <c r="AL619" s="53"/>
      <c r="AM619" s="54"/>
      <c r="AN619" s="55" t="str">
        <f>IF(P619=1,0,"")</f>
        <v/>
      </c>
      <c r="AO619" s="56" t="str">
        <f>IF(AN619=1,AB619,"")</f>
        <v/>
      </c>
      <c r="AP619" s="55" t="str">
        <f>IF(P619=1,0,"")</f>
        <v/>
      </c>
      <c r="AQ619" s="56" t="str">
        <f>IF(AP619=1,AB619,"")</f>
        <v/>
      </c>
    </row>
    <row r="620" spans="1:43" s="3" customFormat="1" x14ac:dyDescent="0.25">
      <c r="A620" s="67">
        <f t="shared" si="171"/>
        <v>2022</v>
      </c>
      <c r="B620" s="67" t="str">
        <f t="shared" si="172"/>
        <v>May</v>
      </c>
      <c r="C620" s="68">
        <f t="shared" si="182"/>
        <v>22</v>
      </c>
      <c r="D620" s="69">
        <f t="shared" si="173"/>
        <v>19</v>
      </c>
      <c r="E620" s="70">
        <f t="shared" si="174"/>
        <v>12</v>
      </c>
      <c r="F620" s="74"/>
      <c r="G620" s="77"/>
      <c r="H620" s="63" t="e">
        <f t="shared" si="183"/>
        <v>#VALUE!</v>
      </c>
      <c r="I620" s="64">
        <f t="shared" si="186"/>
        <v>1</v>
      </c>
      <c r="J620" s="71" t="str">
        <f t="shared" si="186"/>
        <v xml:space="preserve">Tolpis </v>
      </c>
      <c r="K620" s="71" t="str">
        <f t="shared" si="186"/>
        <v>umbellata</v>
      </c>
      <c r="L620" s="72">
        <f t="shared" si="186"/>
        <v>1</v>
      </c>
      <c r="M620" s="72">
        <f t="shared" si="186"/>
        <v>0</v>
      </c>
      <c r="N620" s="66">
        <f t="shared" si="186"/>
        <v>0</v>
      </c>
      <c r="O620" s="41"/>
      <c r="P620" s="42" t="str">
        <f t="shared" si="175"/>
        <v/>
      </c>
      <c r="Q620" s="43" t="str">
        <f t="shared" si="176"/>
        <v/>
      </c>
      <c r="R620" s="44" t="e">
        <f t="shared" si="177"/>
        <v>#VALUE!</v>
      </c>
      <c r="S620" s="45" t="e">
        <f t="shared" si="170"/>
        <v>#VALUE!</v>
      </c>
      <c r="T620" s="44" t="str">
        <f t="shared" si="178"/>
        <v/>
      </c>
      <c r="U620" s="46"/>
      <c r="V620" s="47"/>
      <c r="W620" s="48" t="e">
        <f t="shared" si="179"/>
        <v>#VALUE!</v>
      </c>
      <c r="X620" s="49"/>
      <c r="Y620" s="44" t="e">
        <f>INDEX(VISITORS[INSECT ORDER], MATCH(X620,VISITORS[NAME USED],0))</f>
        <v>#N/A</v>
      </c>
      <c r="Z620" s="44" t="e">
        <f t="shared" si="180"/>
        <v>#N/A</v>
      </c>
      <c r="AA620" s="50" t="e">
        <f>IF(SUM(#REF!,#REF!,#REF!,#REF!,#REF!,#REF!)=S620,,"")</f>
        <v>#REF!</v>
      </c>
      <c r="AB620" s="51" t="str">
        <f t="shared" si="181"/>
        <v/>
      </c>
      <c r="AC620" s="51"/>
      <c r="AD620" s="51"/>
      <c r="AE620" s="51"/>
      <c r="AF620" s="51"/>
      <c r="AG620" s="51"/>
      <c r="AH620" s="51"/>
      <c r="AI620" s="52"/>
      <c r="AJ620" s="52"/>
      <c r="AK620" s="52"/>
      <c r="AL620" s="53"/>
      <c r="AM620" s="54"/>
      <c r="AN620" s="55" t="str">
        <f>IF(P620=1,0,"")</f>
        <v/>
      </c>
      <c r="AO620" s="56" t="str">
        <f>IF(AN620=1,AB620,"")</f>
        <v/>
      </c>
      <c r="AP620" s="55" t="str">
        <f>IF(P620=1,0,"")</f>
        <v/>
      </c>
      <c r="AQ620" s="56" t="str">
        <f>IF(AP620=1,AB620,"")</f>
        <v/>
      </c>
    </row>
    <row r="621" spans="1:43" s="3" customFormat="1" x14ac:dyDescent="0.25">
      <c r="A621" s="67">
        <f t="shared" si="171"/>
        <v>2022</v>
      </c>
      <c r="B621" s="67" t="str">
        <f t="shared" si="172"/>
        <v>May</v>
      </c>
      <c r="C621" s="68">
        <f t="shared" si="182"/>
        <v>22</v>
      </c>
      <c r="D621" s="69">
        <f t="shared" si="173"/>
        <v>19</v>
      </c>
      <c r="E621" s="70">
        <f t="shared" si="174"/>
        <v>13</v>
      </c>
      <c r="F621" s="74"/>
      <c r="G621" s="77"/>
      <c r="H621" s="63" t="e">
        <f t="shared" si="183"/>
        <v>#VALUE!</v>
      </c>
      <c r="I621" s="64">
        <f t="shared" si="186"/>
        <v>1</v>
      </c>
      <c r="J621" s="71" t="str">
        <f t="shared" si="186"/>
        <v xml:space="preserve">Tolpis </v>
      </c>
      <c r="K621" s="71" t="str">
        <f t="shared" si="186"/>
        <v>umbellata</v>
      </c>
      <c r="L621" s="72">
        <f t="shared" si="186"/>
        <v>1</v>
      </c>
      <c r="M621" s="72">
        <f t="shared" si="186"/>
        <v>0</v>
      </c>
      <c r="N621" s="66">
        <f t="shared" si="186"/>
        <v>0</v>
      </c>
      <c r="O621" s="41"/>
      <c r="P621" s="42" t="str">
        <f t="shared" si="175"/>
        <v/>
      </c>
      <c r="Q621" s="43" t="str">
        <f t="shared" si="176"/>
        <v/>
      </c>
      <c r="R621" s="44" t="e">
        <f t="shared" si="177"/>
        <v>#VALUE!</v>
      </c>
      <c r="S621" s="45" t="e">
        <f t="shared" si="170"/>
        <v>#VALUE!</v>
      </c>
      <c r="T621" s="44" t="str">
        <f t="shared" si="178"/>
        <v/>
      </c>
      <c r="U621" s="46"/>
      <c r="V621" s="47"/>
      <c r="W621" s="48" t="e">
        <f t="shared" si="179"/>
        <v>#VALUE!</v>
      </c>
      <c r="X621" s="49"/>
      <c r="Y621" s="44" t="e">
        <f>INDEX(VISITORS[INSECT ORDER], MATCH(X621,VISITORS[NAME USED],0))</f>
        <v>#N/A</v>
      </c>
      <c r="Z621" s="44" t="e">
        <f t="shared" si="180"/>
        <v>#N/A</v>
      </c>
      <c r="AA621" s="50" t="e">
        <f>IF(SUM(#REF!,#REF!,#REF!,#REF!,#REF!,#REF!)=S621,,"")</f>
        <v>#REF!</v>
      </c>
      <c r="AB621" s="51" t="str">
        <f t="shared" si="181"/>
        <v/>
      </c>
      <c r="AC621" s="51"/>
      <c r="AD621" s="51"/>
      <c r="AE621" s="51"/>
      <c r="AF621" s="51"/>
      <c r="AG621" s="51"/>
      <c r="AH621" s="51"/>
      <c r="AI621" s="52"/>
      <c r="AJ621" s="52"/>
      <c r="AK621" s="52"/>
      <c r="AL621" s="53"/>
      <c r="AM621" s="54"/>
      <c r="AN621" s="55" t="str">
        <f>IF(P621=1,0,"")</f>
        <v/>
      </c>
      <c r="AO621" s="56" t="str">
        <f>IF(AN621=1,AB621,"")</f>
        <v/>
      </c>
      <c r="AP621" s="55" t="str">
        <f>IF(P621=1,0,"")</f>
        <v/>
      </c>
      <c r="AQ621" s="56" t="str">
        <f>IF(AP621=1,AB621,"")</f>
        <v/>
      </c>
    </row>
    <row r="622" spans="1:43" s="3" customFormat="1" x14ac:dyDescent="0.25">
      <c r="A622" s="67">
        <f t="shared" si="171"/>
        <v>2022</v>
      </c>
      <c r="B622" s="67" t="str">
        <f t="shared" si="172"/>
        <v>May</v>
      </c>
      <c r="C622" s="68">
        <f t="shared" si="182"/>
        <v>22</v>
      </c>
      <c r="D622" s="69">
        <f t="shared" si="173"/>
        <v>19</v>
      </c>
      <c r="E622" s="70">
        <f t="shared" si="174"/>
        <v>14</v>
      </c>
      <c r="F622" s="74"/>
      <c r="G622" s="77"/>
      <c r="H622" s="63" t="e">
        <f t="shared" si="183"/>
        <v>#VALUE!</v>
      </c>
      <c r="I622" s="64">
        <f t="shared" si="186"/>
        <v>1</v>
      </c>
      <c r="J622" s="71" t="str">
        <f t="shared" si="186"/>
        <v xml:space="preserve">Tolpis </v>
      </c>
      <c r="K622" s="71" t="str">
        <f t="shared" si="186"/>
        <v>umbellata</v>
      </c>
      <c r="L622" s="72">
        <f t="shared" si="186"/>
        <v>1</v>
      </c>
      <c r="M622" s="72">
        <f t="shared" si="186"/>
        <v>0</v>
      </c>
      <c r="N622" s="66">
        <f t="shared" si="186"/>
        <v>0</v>
      </c>
      <c r="O622" s="41"/>
      <c r="P622" s="42" t="str">
        <f t="shared" si="175"/>
        <v/>
      </c>
      <c r="Q622" s="43" t="str">
        <f t="shared" si="176"/>
        <v/>
      </c>
      <c r="R622" s="44" t="e">
        <f t="shared" si="177"/>
        <v>#VALUE!</v>
      </c>
      <c r="S622" s="45" t="e">
        <f t="shared" si="170"/>
        <v>#VALUE!</v>
      </c>
      <c r="T622" s="44" t="str">
        <f t="shared" si="178"/>
        <v/>
      </c>
      <c r="U622" s="46"/>
      <c r="V622" s="47"/>
      <c r="W622" s="48" t="e">
        <f t="shared" si="179"/>
        <v>#VALUE!</v>
      </c>
      <c r="X622" s="49"/>
      <c r="Y622" s="44" t="e">
        <f>INDEX(VISITORS[INSECT ORDER], MATCH(X622,VISITORS[NAME USED],0))</f>
        <v>#N/A</v>
      </c>
      <c r="Z622" s="44" t="e">
        <f t="shared" si="180"/>
        <v>#N/A</v>
      </c>
      <c r="AA622" s="50" t="e">
        <f>IF(SUM(#REF!,#REF!,#REF!,#REF!,#REF!,#REF!)=S622,,"")</f>
        <v>#REF!</v>
      </c>
      <c r="AB622" s="51" t="str">
        <f t="shared" si="181"/>
        <v/>
      </c>
      <c r="AC622" s="51"/>
      <c r="AD622" s="51"/>
      <c r="AE622" s="51"/>
      <c r="AF622" s="51"/>
      <c r="AG622" s="51"/>
      <c r="AH622" s="51"/>
      <c r="AI622" s="52"/>
      <c r="AJ622" s="52"/>
      <c r="AK622" s="52"/>
      <c r="AL622" s="53"/>
      <c r="AM622" s="54"/>
      <c r="AN622" s="55" t="str">
        <f>IF(P622=1,0,"")</f>
        <v/>
      </c>
      <c r="AO622" s="56" t="str">
        <f>IF(AN622=1,AB622,"")</f>
        <v/>
      </c>
      <c r="AP622" s="55" t="str">
        <f>IF(P622=1,0,"")</f>
        <v/>
      </c>
      <c r="AQ622" s="56" t="str">
        <f>IF(AP622=1,AB622,"")</f>
        <v/>
      </c>
    </row>
    <row r="623" spans="1:43" s="3" customFormat="1" x14ac:dyDescent="0.25">
      <c r="A623" s="67">
        <f t="shared" si="171"/>
        <v>2022</v>
      </c>
      <c r="B623" s="67" t="str">
        <f t="shared" si="172"/>
        <v>May</v>
      </c>
      <c r="C623" s="68">
        <f t="shared" si="182"/>
        <v>22</v>
      </c>
      <c r="D623" s="69">
        <f t="shared" si="173"/>
        <v>19</v>
      </c>
      <c r="E623" s="70">
        <f t="shared" si="174"/>
        <v>15</v>
      </c>
      <c r="F623" s="74"/>
      <c r="G623" s="77"/>
      <c r="H623" s="63" t="e">
        <f t="shared" si="183"/>
        <v>#VALUE!</v>
      </c>
      <c r="I623" s="64">
        <f t="shared" si="186"/>
        <v>1</v>
      </c>
      <c r="J623" s="71" t="str">
        <f t="shared" si="186"/>
        <v xml:space="preserve">Tolpis </v>
      </c>
      <c r="K623" s="71" t="str">
        <f t="shared" si="186"/>
        <v>umbellata</v>
      </c>
      <c r="L623" s="72">
        <f t="shared" si="186"/>
        <v>1</v>
      </c>
      <c r="M623" s="72">
        <f t="shared" si="186"/>
        <v>0</v>
      </c>
      <c r="N623" s="66">
        <f t="shared" si="186"/>
        <v>0</v>
      </c>
      <c r="O623" s="41"/>
      <c r="P623" s="42" t="str">
        <f t="shared" si="175"/>
        <v/>
      </c>
      <c r="Q623" s="43" t="str">
        <f t="shared" si="176"/>
        <v/>
      </c>
      <c r="R623" s="44" t="e">
        <f t="shared" si="177"/>
        <v>#VALUE!</v>
      </c>
      <c r="S623" s="45" t="e">
        <f t="shared" si="170"/>
        <v>#VALUE!</v>
      </c>
      <c r="T623" s="44" t="str">
        <f t="shared" si="178"/>
        <v/>
      </c>
      <c r="U623" s="46"/>
      <c r="V623" s="47"/>
      <c r="W623" s="48" t="e">
        <f t="shared" si="179"/>
        <v>#VALUE!</v>
      </c>
      <c r="X623" s="49"/>
      <c r="Y623" s="44" t="e">
        <f>INDEX(VISITORS[INSECT ORDER], MATCH(X623,VISITORS[NAME USED],0))</f>
        <v>#N/A</v>
      </c>
      <c r="Z623" s="44" t="e">
        <f t="shared" si="180"/>
        <v>#N/A</v>
      </c>
      <c r="AA623" s="50" t="e">
        <f>IF(SUM(#REF!,#REF!,#REF!,#REF!,#REF!,#REF!)=S623,,"")</f>
        <v>#REF!</v>
      </c>
      <c r="AB623" s="51" t="str">
        <f t="shared" si="181"/>
        <v/>
      </c>
      <c r="AC623" s="51"/>
      <c r="AD623" s="51"/>
      <c r="AE623" s="51"/>
      <c r="AF623" s="51"/>
      <c r="AG623" s="51"/>
      <c r="AH623" s="51"/>
      <c r="AI623" s="52"/>
      <c r="AJ623" s="52"/>
      <c r="AK623" s="52"/>
      <c r="AL623" s="53"/>
      <c r="AM623" s="54"/>
      <c r="AN623" s="55" t="str">
        <f>IF(P623=1,0,"")</f>
        <v/>
      </c>
      <c r="AO623" s="56" t="str">
        <f>IF(AN623=1,AB623,"")</f>
        <v/>
      </c>
      <c r="AP623" s="55" t="str">
        <f>IF(P623=1,0,"")</f>
        <v/>
      </c>
      <c r="AQ623" s="56" t="str">
        <f>IF(AP623=1,AB623,"")</f>
        <v/>
      </c>
    </row>
    <row r="624" spans="1:43" s="3" customFormat="1" x14ac:dyDescent="0.25">
      <c r="A624" s="67">
        <f t="shared" si="171"/>
        <v>2022</v>
      </c>
      <c r="B624" s="67" t="str">
        <f t="shared" si="172"/>
        <v>May</v>
      </c>
      <c r="C624" s="68">
        <f t="shared" si="182"/>
        <v>22</v>
      </c>
      <c r="D624" s="69">
        <f t="shared" si="173"/>
        <v>19</v>
      </c>
      <c r="E624" s="70">
        <f t="shared" si="174"/>
        <v>16</v>
      </c>
      <c r="F624" s="74"/>
      <c r="G624" s="77"/>
      <c r="H624" s="63" t="e">
        <f t="shared" si="183"/>
        <v>#VALUE!</v>
      </c>
      <c r="I624" s="64">
        <f t="shared" si="186"/>
        <v>1</v>
      </c>
      <c r="J624" s="71" t="str">
        <f t="shared" si="186"/>
        <v xml:space="preserve">Tolpis </v>
      </c>
      <c r="K624" s="71" t="str">
        <f t="shared" si="186"/>
        <v>umbellata</v>
      </c>
      <c r="L624" s="72">
        <f t="shared" si="186"/>
        <v>1</v>
      </c>
      <c r="M624" s="72">
        <f t="shared" si="186"/>
        <v>0</v>
      </c>
      <c r="N624" s="66">
        <f t="shared" si="186"/>
        <v>0</v>
      </c>
      <c r="O624" s="41"/>
      <c r="P624" s="42" t="str">
        <f t="shared" si="175"/>
        <v/>
      </c>
      <c r="Q624" s="43" t="str">
        <f t="shared" si="176"/>
        <v/>
      </c>
      <c r="R624" s="44" t="e">
        <f t="shared" si="177"/>
        <v>#VALUE!</v>
      </c>
      <c r="S624" s="45" t="e">
        <f t="shared" si="170"/>
        <v>#VALUE!</v>
      </c>
      <c r="T624" s="44" t="str">
        <f t="shared" si="178"/>
        <v/>
      </c>
      <c r="U624" s="46"/>
      <c r="V624" s="47"/>
      <c r="W624" s="48" t="e">
        <f t="shared" si="179"/>
        <v>#VALUE!</v>
      </c>
      <c r="X624" s="49"/>
      <c r="Y624" s="44" t="e">
        <f>INDEX(VISITORS[INSECT ORDER], MATCH(X624,VISITORS[NAME USED],0))</f>
        <v>#N/A</v>
      </c>
      <c r="Z624" s="44" t="e">
        <f t="shared" si="180"/>
        <v>#N/A</v>
      </c>
      <c r="AA624" s="50" t="e">
        <f>IF(SUM(#REF!,#REF!,#REF!,#REF!,#REF!,#REF!)=S624,,"")</f>
        <v>#REF!</v>
      </c>
      <c r="AB624" s="51" t="str">
        <f t="shared" si="181"/>
        <v/>
      </c>
      <c r="AC624" s="51"/>
      <c r="AD624" s="51"/>
      <c r="AE624" s="51"/>
      <c r="AF624" s="51"/>
      <c r="AG624" s="51"/>
      <c r="AH624" s="51"/>
      <c r="AI624" s="52"/>
      <c r="AJ624" s="52"/>
      <c r="AK624" s="52"/>
      <c r="AL624" s="53"/>
      <c r="AM624" s="54"/>
      <c r="AN624" s="55" t="str">
        <f>IF(P624=1,0,"")</f>
        <v/>
      </c>
      <c r="AO624" s="56" t="str">
        <f>IF(AN624=1,AB624,"")</f>
        <v/>
      </c>
      <c r="AP624" s="55" t="str">
        <f>IF(P624=1,0,"")</f>
        <v/>
      </c>
      <c r="AQ624" s="56" t="str">
        <f>IF(AP624=1,AB624,"")</f>
        <v/>
      </c>
    </row>
    <row r="625" spans="1:43" s="3" customFormat="1" x14ac:dyDescent="0.25">
      <c r="A625" s="67">
        <f t="shared" si="171"/>
        <v>2022</v>
      </c>
      <c r="B625" s="67" t="str">
        <f t="shared" si="172"/>
        <v>May</v>
      </c>
      <c r="C625" s="68">
        <f t="shared" si="182"/>
        <v>22</v>
      </c>
      <c r="D625" s="69">
        <f t="shared" si="173"/>
        <v>19</v>
      </c>
      <c r="E625" s="70">
        <f t="shared" si="174"/>
        <v>17</v>
      </c>
      <c r="F625" s="74"/>
      <c r="G625" s="77"/>
      <c r="H625" s="63" t="e">
        <f t="shared" si="183"/>
        <v>#VALUE!</v>
      </c>
      <c r="I625" s="64">
        <f t="shared" si="186"/>
        <v>1</v>
      </c>
      <c r="J625" s="71" t="str">
        <f t="shared" si="186"/>
        <v xml:space="preserve">Tolpis </v>
      </c>
      <c r="K625" s="71" t="str">
        <f t="shared" si="186"/>
        <v>umbellata</v>
      </c>
      <c r="L625" s="72">
        <f t="shared" si="186"/>
        <v>1</v>
      </c>
      <c r="M625" s="72">
        <f t="shared" si="186"/>
        <v>0</v>
      </c>
      <c r="N625" s="66">
        <f t="shared" si="186"/>
        <v>0</v>
      </c>
      <c r="O625" s="41"/>
      <c r="P625" s="42" t="str">
        <f t="shared" si="175"/>
        <v/>
      </c>
      <c r="Q625" s="43" t="str">
        <f t="shared" si="176"/>
        <v/>
      </c>
      <c r="R625" s="44" t="e">
        <f t="shared" si="177"/>
        <v>#VALUE!</v>
      </c>
      <c r="S625" s="45" t="e">
        <f t="shared" si="170"/>
        <v>#VALUE!</v>
      </c>
      <c r="T625" s="44" t="str">
        <f t="shared" si="178"/>
        <v/>
      </c>
      <c r="U625" s="46"/>
      <c r="V625" s="47"/>
      <c r="W625" s="48" t="e">
        <f t="shared" si="179"/>
        <v>#VALUE!</v>
      </c>
      <c r="X625" s="49"/>
      <c r="Y625" s="44" t="e">
        <f>INDEX(VISITORS[INSECT ORDER], MATCH(X625,VISITORS[NAME USED],0))</f>
        <v>#N/A</v>
      </c>
      <c r="Z625" s="44" t="e">
        <f t="shared" si="180"/>
        <v>#N/A</v>
      </c>
      <c r="AA625" s="50" t="e">
        <f>IF(SUM(#REF!,#REF!,#REF!,#REF!,#REF!,#REF!)=S625,,"")</f>
        <v>#REF!</v>
      </c>
      <c r="AB625" s="51" t="str">
        <f t="shared" si="181"/>
        <v/>
      </c>
      <c r="AC625" s="51"/>
      <c r="AD625" s="51"/>
      <c r="AE625" s="51"/>
      <c r="AF625" s="51"/>
      <c r="AG625" s="51"/>
      <c r="AH625" s="51"/>
      <c r="AI625" s="52"/>
      <c r="AJ625" s="52"/>
      <c r="AK625" s="52"/>
      <c r="AL625" s="53"/>
      <c r="AM625" s="54"/>
      <c r="AN625" s="55" t="str">
        <f>IF(P625=1,0,"")</f>
        <v/>
      </c>
      <c r="AO625" s="56" t="str">
        <f>IF(AN625=1,AB625,"")</f>
        <v/>
      </c>
      <c r="AP625" s="55" t="str">
        <f>IF(P625=1,0,"")</f>
        <v/>
      </c>
      <c r="AQ625" s="56" t="str">
        <f>IF(AP625=1,AB625,"")</f>
        <v/>
      </c>
    </row>
    <row r="626" spans="1:43" s="3" customFormat="1" x14ac:dyDescent="0.25">
      <c r="A626" s="67">
        <f t="shared" si="171"/>
        <v>2022</v>
      </c>
      <c r="B626" s="67" t="str">
        <f t="shared" si="172"/>
        <v>May</v>
      </c>
      <c r="C626" s="68">
        <f t="shared" si="182"/>
        <v>22</v>
      </c>
      <c r="D626" s="69">
        <f t="shared" si="173"/>
        <v>19</v>
      </c>
      <c r="E626" s="70">
        <f t="shared" si="174"/>
        <v>18</v>
      </c>
      <c r="F626" s="74"/>
      <c r="G626" s="77"/>
      <c r="H626" s="63" t="e">
        <f t="shared" si="183"/>
        <v>#VALUE!</v>
      </c>
      <c r="I626" s="64">
        <f t="shared" si="186"/>
        <v>1</v>
      </c>
      <c r="J626" s="71" t="str">
        <f t="shared" si="186"/>
        <v xml:space="preserve">Tolpis </v>
      </c>
      <c r="K626" s="71" t="str">
        <f t="shared" si="186"/>
        <v>umbellata</v>
      </c>
      <c r="L626" s="72">
        <f t="shared" si="186"/>
        <v>1</v>
      </c>
      <c r="M626" s="72">
        <f t="shared" si="186"/>
        <v>0</v>
      </c>
      <c r="N626" s="66">
        <f t="shared" si="186"/>
        <v>0</v>
      </c>
      <c r="O626" s="41"/>
      <c r="P626" s="42" t="str">
        <f t="shared" si="175"/>
        <v/>
      </c>
      <c r="Q626" s="43" t="str">
        <f t="shared" si="176"/>
        <v/>
      </c>
      <c r="R626" s="44" t="e">
        <f t="shared" si="177"/>
        <v>#VALUE!</v>
      </c>
      <c r="S626" s="45" t="e">
        <f t="shared" si="170"/>
        <v>#VALUE!</v>
      </c>
      <c r="T626" s="44" t="str">
        <f t="shared" si="178"/>
        <v/>
      </c>
      <c r="U626" s="46"/>
      <c r="V626" s="47"/>
      <c r="W626" s="48" t="e">
        <f t="shared" si="179"/>
        <v>#VALUE!</v>
      </c>
      <c r="X626" s="49"/>
      <c r="Y626" s="44" t="e">
        <f>INDEX(VISITORS[INSECT ORDER], MATCH(X626,VISITORS[NAME USED],0))</f>
        <v>#N/A</v>
      </c>
      <c r="Z626" s="44" t="e">
        <f t="shared" si="180"/>
        <v>#N/A</v>
      </c>
      <c r="AA626" s="50" t="e">
        <f>IF(SUM(#REF!,#REF!,#REF!,#REF!,#REF!,#REF!)=S626,,"")</f>
        <v>#REF!</v>
      </c>
      <c r="AB626" s="51" t="str">
        <f t="shared" si="181"/>
        <v/>
      </c>
      <c r="AC626" s="51"/>
      <c r="AD626" s="51"/>
      <c r="AE626" s="51"/>
      <c r="AF626" s="51"/>
      <c r="AG626" s="51"/>
      <c r="AH626" s="51"/>
      <c r="AI626" s="52"/>
      <c r="AJ626" s="52"/>
      <c r="AK626" s="52"/>
      <c r="AL626" s="53"/>
      <c r="AM626" s="54"/>
      <c r="AN626" s="55" t="str">
        <f>IF(P626=1,0,"")</f>
        <v/>
      </c>
      <c r="AO626" s="56" t="str">
        <f>IF(AN626=1,AB626,"")</f>
        <v/>
      </c>
      <c r="AP626" s="55" t="str">
        <f>IF(P626=1,0,"")</f>
        <v/>
      </c>
      <c r="AQ626" s="56" t="str">
        <f>IF(AP626=1,AB626,"")</f>
        <v/>
      </c>
    </row>
    <row r="627" spans="1:43" s="3" customFormat="1" x14ac:dyDescent="0.25">
      <c r="A627" s="67">
        <f t="shared" si="171"/>
        <v>2022</v>
      </c>
      <c r="B627" s="67" t="str">
        <f t="shared" si="172"/>
        <v>May</v>
      </c>
      <c r="C627" s="68">
        <f t="shared" si="182"/>
        <v>22</v>
      </c>
      <c r="D627" s="69">
        <f t="shared" si="173"/>
        <v>19</v>
      </c>
      <c r="E627" s="70">
        <f t="shared" si="174"/>
        <v>19</v>
      </c>
      <c r="F627" s="74"/>
      <c r="G627" s="77"/>
      <c r="H627" s="63" t="e">
        <f t="shared" si="183"/>
        <v>#VALUE!</v>
      </c>
      <c r="I627" s="64">
        <f t="shared" si="186"/>
        <v>1</v>
      </c>
      <c r="J627" s="71" t="str">
        <f t="shared" si="186"/>
        <v xml:space="preserve">Tolpis </v>
      </c>
      <c r="K627" s="71" t="str">
        <f t="shared" si="186"/>
        <v>umbellata</v>
      </c>
      <c r="L627" s="72">
        <f t="shared" si="186"/>
        <v>1</v>
      </c>
      <c r="M627" s="72">
        <f t="shared" si="186"/>
        <v>0</v>
      </c>
      <c r="N627" s="66">
        <f t="shared" si="186"/>
        <v>0</v>
      </c>
      <c r="O627" s="41"/>
      <c r="P627" s="42" t="str">
        <f t="shared" si="175"/>
        <v/>
      </c>
      <c r="Q627" s="43" t="str">
        <f t="shared" si="176"/>
        <v/>
      </c>
      <c r="R627" s="44" t="e">
        <f t="shared" si="177"/>
        <v>#VALUE!</v>
      </c>
      <c r="S627" s="45" t="e">
        <f t="shared" si="170"/>
        <v>#VALUE!</v>
      </c>
      <c r="T627" s="44" t="str">
        <f t="shared" si="178"/>
        <v/>
      </c>
      <c r="U627" s="46"/>
      <c r="V627" s="47"/>
      <c r="W627" s="48" t="e">
        <f t="shared" si="179"/>
        <v>#VALUE!</v>
      </c>
      <c r="X627" s="49"/>
      <c r="Y627" s="44" t="e">
        <f>INDEX(VISITORS[INSECT ORDER], MATCH(X627,VISITORS[NAME USED],0))</f>
        <v>#N/A</v>
      </c>
      <c r="Z627" s="44" t="e">
        <f t="shared" si="180"/>
        <v>#N/A</v>
      </c>
      <c r="AA627" s="50" t="e">
        <f>IF(SUM(#REF!,#REF!,#REF!,#REF!,#REF!,#REF!)=S627,,"")</f>
        <v>#REF!</v>
      </c>
      <c r="AB627" s="51" t="str">
        <f t="shared" si="181"/>
        <v/>
      </c>
      <c r="AC627" s="51"/>
      <c r="AD627" s="51"/>
      <c r="AE627" s="51"/>
      <c r="AF627" s="51"/>
      <c r="AG627" s="51"/>
      <c r="AH627" s="51"/>
      <c r="AI627" s="52"/>
      <c r="AJ627" s="52"/>
      <c r="AK627" s="52"/>
      <c r="AL627" s="53"/>
      <c r="AM627" s="54"/>
      <c r="AN627" s="55" t="str">
        <f>IF(P627=1,0,"")</f>
        <v/>
      </c>
      <c r="AO627" s="56" t="str">
        <f>IF(AN627=1,AB627,"")</f>
        <v/>
      </c>
      <c r="AP627" s="55" t="str">
        <f>IF(P627=1,0,"")</f>
        <v/>
      </c>
      <c r="AQ627" s="56" t="str">
        <f>IF(AP627=1,AB627,"")</f>
        <v/>
      </c>
    </row>
    <row r="628" spans="1:43" s="3" customFormat="1" x14ac:dyDescent="0.25">
      <c r="A628" s="67">
        <f t="shared" si="171"/>
        <v>2022</v>
      </c>
      <c r="B628" s="67" t="str">
        <f t="shared" si="172"/>
        <v>May</v>
      </c>
      <c r="C628" s="68">
        <f t="shared" si="182"/>
        <v>22</v>
      </c>
      <c r="D628" s="69">
        <f t="shared" si="173"/>
        <v>19</v>
      </c>
      <c r="E628" s="70">
        <f t="shared" si="174"/>
        <v>20</v>
      </c>
      <c r="F628" s="74"/>
      <c r="G628" s="77"/>
      <c r="H628" s="63" t="e">
        <f t="shared" si="183"/>
        <v>#VALUE!</v>
      </c>
      <c r="I628" s="64">
        <f t="shared" si="186"/>
        <v>1</v>
      </c>
      <c r="J628" s="71" t="str">
        <f t="shared" si="186"/>
        <v xml:space="preserve">Tolpis </v>
      </c>
      <c r="K628" s="71" t="str">
        <f t="shared" si="186"/>
        <v>umbellata</v>
      </c>
      <c r="L628" s="72">
        <f t="shared" si="186"/>
        <v>1</v>
      </c>
      <c r="M628" s="72">
        <f t="shared" si="186"/>
        <v>0</v>
      </c>
      <c r="N628" s="66">
        <f t="shared" si="186"/>
        <v>0</v>
      </c>
      <c r="O628" s="41"/>
      <c r="P628" s="42" t="str">
        <f t="shared" si="175"/>
        <v/>
      </c>
      <c r="Q628" s="43" t="str">
        <f t="shared" si="176"/>
        <v/>
      </c>
      <c r="R628" s="44" t="e">
        <f t="shared" si="177"/>
        <v>#VALUE!</v>
      </c>
      <c r="S628" s="45" t="e">
        <f t="shared" si="170"/>
        <v>#VALUE!</v>
      </c>
      <c r="T628" s="44" t="str">
        <f t="shared" si="178"/>
        <v/>
      </c>
      <c r="U628" s="46"/>
      <c r="V628" s="47"/>
      <c r="W628" s="48" t="e">
        <f t="shared" si="179"/>
        <v>#VALUE!</v>
      </c>
      <c r="X628" s="49"/>
      <c r="Y628" s="44" t="e">
        <f>INDEX(VISITORS[INSECT ORDER], MATCH(X628,VISITORS[NAME USED],0))</f>
        <v>#N/A</v>
      </c>
      <c r="Z628" s="44" t="e">
        <f t="shared" si="180"/>
        <v>#N/A</v>
      </c>
      <c r="AA628" s="50" t="e">
        <f>IF(SUM(#REF!,#REF!,#REF!,#REF!,#REF!,#REF!)=S628,,"")</f>
        <v>#REF!</v>
      </c>
      <c r="AB628" s="51" t="str">
        <f t="shared" si="181"/>
        <v/>
      </c>
      <c r="AC628" s="51"/>
      <c r="AD628" s="51"/>
      <c r="AE628" s="51"/>
      <c r="AF628" s="51"/>
      <c r="AG628" s="51"/>
      <c r="AH628" s="51"/>
      <c r="AI628" s="52"/>
      <c r="AJ628" s="52"/>
      <c r="AK628" s="52"/>
      <c r="AL628" s="53"/>
      <c r="AM628" s="54"/>
      <c r="AN628" s="55" t="str">
        <f>IF(P628=1,0,"")</f>
        <v/>
      </c>
      <c r="AO628" s="56" t="str">
        <f>IF(AN628=1,AB628,"")</f>
        <v/>
      </c>
      <c r="AP628" s="55" t="str">
        <f>IF(P628=1,0,"")</f>
        <v/>
      </c>
      <c r="AQ628" s="56" t="str">
        <f>IF(AP628=1,AB628,"")</f>
        <v/>
      </c>
    </row>
    <row r="629" spans="1:43" s="3" customFormat="1" x14ac:dyDescent="0.25">
      <c r="A629" s="67">
        <f t="shared" si="171"/>
        <v>2022</v>
      </c>
      <c r="B629" s="67" t="str">
        <f t="shared" si="172"/>
        <v>May</v>
      </c>
      <c r="C629" s="68">
        <f t="shared" si="182"/>
        <v>22</v>
      </c>
      <c r="D629" s="69">
        <f t="shared" si="173"/>
        <v>19</v>
      </c>
      <c r="E629" s="70">
        <f t="shared" si="174"/>
        <v>21</v>
      </c>
      <c r="F629" s="74"/>
      <c r="G629" s="77"/>
      <c r="H629" s="63" t="e">
        <f t="shared" si="183"/>
        <v>#VALUE!</v>
      </c>
      <c r="I629" s="64">
        <f t="shared" ref="I629:N644" si="187">I628</f>
        <v>1</v>
      </c>
      <c r="J629" s="71" t="str">
        <f t="shared" si="187"/>
        <v xml:space="preserve">Tolpis </v>
      </c>
      <c r="K629" s="71" t="str">
        <f t="shared" si="187"/>
        <v>umbellata</v>
      </c>
      <c r="L629" s="72">
        <f t="shared" si="187"/>
        <v>1</v>
      </c>
      <c r="M629" s="72">
        <f t="shared" si="187"/>
        <v>0</v>
      </c>
      <c r="N629" s="66">
        <f t="shared" si="187"/>
        <v>0</v>
      </c>
      <c r="O629" s="41"/>
      <c r="P629" s="42" t="str">
        <f t="shared" si="175"/>
        <v/>
      </c>
      <c r="Q629" s="43" t="str">
        <f t="shared" si="176"/>
        <v/>
      </c>
      <c r="R629" s="44" t="e">
        <f t="shared" si="177"/>
        <v>#VALUE!</v>
      </c>
      <c r="S629" s="45" t="e">
        <f t="shared" si="170"/>
        <v>#VALUE!</v>
      </c>
      <c r="T629" s="44" t="str">
        <f t="shared" si="178"/>
        <v/>
      </c>
      <c r="U629" s="46"/>
      <c r="V629" s="47"/>
      <c r="W629" s="48" t="e">
        <f t="shared" si="179"/>
        <v>#VALUE!</v>
      </c>
      <c r="X629" s="49"/>
      <c r="Y629" s="44" t="e">
        <f>INDEX(VISITORS[INSECT ORDER], MATCH(X629,VISITORS[NAME USED],0))</f>
        <v>#N/A</v>
      </c>
      <c r="Z629" s="44" t="e">
        <f t="shared" si="180"/>
        <v>#N/A</v>
      </c>
      <c r="AA629" s="50" t="e">
        <f>IF(SUM(#REF!,#REF!,#REF!,#REF!,#REF!,#REF!)=S629,,"")</f>
        <v>#REF!</v>
      </c>
      <c r="AB629" s="51" t="str">
        <f t="shared" si="181"/>
        <v/>
      </c>
      <c r="AC629" s="51"/>
      <c r="AD629" s="51"/>
      <c r="AE629" s="51"/>
      <c r="AF629" s="51"/>
      <c r="AG629" s="51"/>
      <c r="AH629" s="51"/>
      <c r="AI629" s="52"/>
      <c r="AJ629" s="52"/>
      <c r="AK629" s="52"/>
      <c r="AL629" s="53"/>
      <c r="AM629" s="54"/>
      <c r="AN629" s="55" t="str">
        <f>IF(P629=1,0,"")</f>
        <v/>
      </c>
      <c r="AO629" s="56" t="str">
        <f>IF(AN629=1,AB629,"")</f>
        <v/>
      </c>
      <c r="AP629" s="55" t="str">
        <f>IF(P629=1,0,"")</f>
        <v/>
      </c>
      <c r="AQ629" s="56" t="str">
        <f>IF(AP629=1,AB629,"")</f>
        <v/>
      </c>
    </row>
    <row r="630" spans="1:43" s="3" customFormat="1" x14ac:dyDescent="0.25">
      <c r="A630" s="67">
        <f t="shared" si="171"/>
        <v>2022</v>
      </c>
      <c r="B630" s="67" t="str">
        <f t="shared" si="172"/>
        <v>May</v>
      </c>
      <c r="C630" s="68">
        <f t="shared" si="182"/>
        <v>22</v>
      </c>
      <c r="D630" s="69">
        <f t="shared" si="173"/>
        <v>19</v>
      </c>
      <c r="E630" s="70">
        <f t="shared" si="174"/>
        <v>22</v>
      </c>
      <c r="F630" s="74"/>
      <c r="G630" s="77"/>
      <c r="H630" s="63" t="e">
        <f t="shared" si="183"/>
        <v>#VALUE!</v>
      </c>
      <c r="I630" s="64">
        <f t="shared" si="187"/>
        <v>1</v>
      </c>
      <c r="J630" s="71" t="str">
        <f t="shared" si="187"/>
        <v xml:space="preserve">Tolpis </v>
      </c>
      <c r="K630" s="71" t="str">
        <f t="shared" si="187"/>
        <v>umbellata</v>
      </c>
      <c r="L630" s="72">
        <f t="shared" si="187"/>
        <v>1</v>
      </c>
      <c r="M630" s="72">
        <f t="shared" si="187"/>
        <v>0</v>
      </c>
      <c r="N630" s="66">
        <f t="shared" si="187"/>
        <v>0</v>
      </c>
      <c r="O630" s="41"/>
      <c r="P630" s="42" t="str">
        <f t="shared" si="175"/>
        <v/>
      </c>
      <c r="Q630" s="43" t="str">
        <f t="shared" si="176"/>
        <v/>
      </c>
      <c r="R630" s="44" t="e">
        <f t="shared" si="177"/>
        <v>#VALUE!</v>
      </c>
      <c r="S630" s="45" t="e">
        <f t="shared" si="170"/>
        <v>#VALUE!</v>
      </c>
      <c r="T630" s="44" t="str">
        <f t="shared" si="178"/>
        <v/>
      </c>
      <c r="U630" s="46"/>
      <c r="V630" s="47"/>
      <c r="W630" s="48" t="e">
        <f t="shared" si="179"/>
        <v>#VALUE!</v>
      </c>
      <c r="X630" s="49"/>
      <c r="Y630" s="44" t="e">
        <f>INDEX(VISITORS[INSECT ORDER], MATCH(X630,VISITORS[NAME USED],0))</f>
        <v>#N/A</v>
      </c>
      <c r="Z630" s="44" t="e">
        <f t="shared" si="180"/>
        <v>#N/A</v>
      </c>
      <c r="AA630" s="50" t="e">
        <f>IF(SUM(#REF!,#REF!,#REF!,#REF!,#REF!,#REF!)=S630,,"")</f>
        <v>#REF!</v>
      </c>
      <c r="AB630" s="51" t="str">
        <f t="shared" si="181"/>
        <v/>
      </c>
      <c r="AC630" s="51"/>
      <c r="AD630" s="51"/>
      <c r="AE630" s="51"/>
      <c r="AF630" s="51"/>
      <c r="AG630" s="51"/>
      <c r="AH630" s="51"/>
      <c r="AI630" s="52"/>
      <c r="AJ630" s="52"/>
      <c r="AK630" s="52"/>
      <c r="AL630" s="53"/>
      <c r="AM630" s="54"/>
      <c r="AN630" s="55" t="str">
        <f>IF(P630=1,0,"")</f>
        <v/>
      </c>
      <c r="AO630" s="56" t="str">
        <f>IF(AN630=1,AB630,"")</f>
        <v/>
      </c>
      <c r="AP630" s="55" t="str">
        <f>IF(P630=1,0,"")</f>
        <v/>
      </c>
      <c r="AQ630" s="56" t="str">
        <f>IF(AP630=1,AB630,"")</f>
        <v/>
      </c>
    </row>
    <row r="631" spans="1:43" s="3" customFormat="1" x14ac:dyDescent="0.25">
      <c r="A631" s="67">
        <f t="shared" si="171"/>
        <v>2022</v>
      </c>
      <c r="B631" s="67" t="str">
        <f t="shared" si="172"/>
        <v>May</v>
      </c>
      <c r="C631" s="68">
        <f t="shared" si="182"/>
        <v>22</v>
      </c>
      <c r="D631" s="69">
        <f t="shared" si="173"/>
        <v>19</v>
      </c>
      <c r="E631" s="70">
        <f t="shared" si="174"/>
        <v>23</v>
      </c>
      <c r="F631" s="74"/>
      <c r="G631" s="77"/>
      <c r="H631" s="63" t="e">
        <f t="shared" si="183"/>
        <v>#VALUE!</v>
      </c>
      <c r="I631" s="64">
        <f t="shared" si="187"/>
        <v>1</v>
      </c>
      <c r="J631" s="71" t="str">
        <f t="shared" si="187"/>
        <v xml:space="preserve">Tolpis </v>
      </c>
      <c r="K631" s="71" t="str">
        <f t="shared" si="187"/>
        <v>umbellata</v>
      </c>
      <c r="L631" s="72">
        <f t="shared" si="187"/>
        <v>1</v>
      </c>
      <c r="M631" s="72">
        <f t="shared" si="187"/>
        <v>0</v>
      </c>
      <c r="N631" s="66">
        <f t="shared" si="187"/>
        <v>0</v>
      </c>
      <c r="O631" s="41"/>
      <c r="P631" s="42" t="str">
        <f t="shared" si="175"/>
        <v/>
      </c>
      <c r="Q631" s="43" t="str">
        <f t="shared" si="176"/>
        <v/>
      </c>
      <c r="R631" s="44" t="e">
        <f t="shared" si="177"/>
        <v>#VALUE!</v>
      </c>
      <c r="S631" s="45" t="e">
        <f t="shared" si="170"/>
        <v>#VALUE!</v>
      </c>
      <c r="T631" s="44" t="str">
        <f t="shared" si="178"/>
        <v/>
      </c>
      <c r="U631" s="46"/>
      <c r="V631" s="47"/>
      <c r="W631" s="48" t="e">
        <f t="shared" si="179"/>
        <v>#VALUE!</v>
      </c>
      <c r="X631" s="49"/>
      <c r="Y631" s="44" t="e">
        <f>INDEX(VISITORS[INSECT ORDER], MATCH(X631,VISITORS[NAME USED],0))</f>
        <v>#N/A</v>
      </c>
      <c r="Z631" s="44" t="e">
        <f t="shared" si="180"/>
        <v>#N/A</v>
      </c>
      <c r="AA631" s="50" t="e">
        <f>IF(SUM(#REF!,#REF!,#REF!,#REF!,#REF!,#REF!)=S631,,"")</f>
        <v>#REF!</v>
      </c>
      <c r="AB631" s="51" t="str">
        <f t="shared" si="181"/>
        <v/>
      </c>
      <c r="AC631" s="51"/>
      <c r="AD631" s="51"/>
      <c r="AE631" s="51"/>
      <c r="AF631" s="51"/>
      <c r="AG631" s="51"/>
      <c r="AH631" s="51"/>
      <c r="AI631" s="52"/>
      <c r="AJ631" s="52"/>
      <c r="AK631" s="52"/>
      <c r="AL631" s="53"/>
      <c r="AM631" s="54"/>
      <c r="AN631" s="55" t="str">
        <f>IF(P631=1,0,"")</f>
        <v/>
      </c>
      <c r="AO631" s="56" t="str">
        <f>IF(AN631=1,AB631,"")</f>
        <v/>
      </c>
      <c r="AP631" s="55" t="str">
        <f>IF(P631=1,0,"")</f>
        <v/>
      </c>
      <c r="AQ631" s="56" t="str">
        <f>IF(AP631=1,AB631,"")</f>
        <v/>
      </c>
    </row>
    <row r="632" spans="1:43" s="3" customFormat="1" x14ac:dyDescent="0.25">
      <c r="A632" s="67">
        <f t="shared" si="171"/>
        <v>2022</v>
      </c>
      <c r="B632" s="67" t="str">
        <f t="shared" si="172"/>
        <v>May</v>
      </c>
      <c r="C632" s="68">
        <f t="shared" si="182"/>
        <v>22</v>
      </c>
      <c r="D632" s="69">
        <f t="shared" si="173"/>
        <v>19</v>
      </c>
      <c r="E632" s="70">
        <f t="shared" si="174"/>
        <v>24</v>
      </c>
      <c r="F632" s="74"/>
      <c r="G632" s="77"/>
      <c r="H632" s="63" t="e">
        <f t="shared" si="183"/>
        <v>#VALUE!</v>
      </c>
      <c r="I632" s="64">
        <f t="shared" si="187"/>
        <v>1</v>
      </c>
      <c r="J632" s="71" t="str">
        <f t="shared" si="187"/>
        <v xml:space="preserve">Tolpis </v>
      </c>
      <c r="K632" s="71" t="str">
        <f t="shared" si="187"/>
        <v>umbellata</v>
      </c>
      <c r="L632" s="72">
        <f t="shared" si="187"/>
        <v>1</v>
      </c>
      <c r="M632" s="72">
        <f t="shared" si="187"/>
        <v>0</v>
      </c>
      <c r="N632" s="66">
        <f t="shared" si="187"/>
        <v>0</v>
      </c>
      <c r="O632" s="41"/>
      <c r="P632" s="42" t="str">
        <f t="shared" si="175"/>
        <v/>
      </c>
      <c r="Q632" s="43" t="str">
        <f t="shared" si="176"/>
        <v/>
      </c>
      <c r="R632" s="44" t="e">
        <f t="shared" si="177"/>
        <v>#VALUE!</v>
      </c>
      <c r="S632" s="45" t="e">
        <f t="shared" si="170"/>
        <v>#VALUE!</v>
      </c>
      <c r="T632" s="44" t="str">
        <f t="shared" si="178"/>
        <v/>
      </c>
      <c r="U632" s="46"/>
      <c r="V632" s="47"/>
      <c r="W632" s="48" t="e">
        <f t="shared" si="179"/>
        <v>#VALUE!</v>
      </c>
      <c r="X632" s="49"/>
      <c r="Y632" s="44" t="e">
        <f>INDEX(VISITORS[INSECT ORDER], MATCH(X632,VISITORS[NAME USED],0))</f>
        <v>#N/A</v>
      </c>
      <c r="Z632" s="44" t="e">
        <f t="shared" si="180"/>
        <v>#N/A</v>
      </c>
      <c r="AA632" s="50" t="e">
        <f>IF(SUM(#REF!,#REF!,#REF!,#REF!,#REF!,#REF!)=S632,,"")</f>
        <v>#REF!</v>
      </c>
      <c r="AB632" s="51" t="str">
        <f t="shared" si="181"/>
        <v/>
      </c>
      <c r="AC632" s="51"/>
      <c r="AD632" s="51"/>
      <c r="AE632" s="51"/>
      <c r="AF632" s="51"/>
      <c r="AG632" s="51"/>
      <c r="AH632" s="51"/>
      <c r="AI632" s="52"/>
      <c r="AJ632" s="52"/>
      <c r="AK632" s="52"/>
      <c r="AL632" s="53"/>
      <c r="AM632" s="54"/>
      <c r="AN632" s="55" t="str">
        <f>IF(P632=1,0,"")</f>
        <v/>
      </c>
      <c r="AO632" s="56" t="str">
        <f>IF(AN632=1,AB632,"")</f>
        <v/>
      </c>
      <c r="AP632" s="55" t="str">
        <f>IF(P632=1,0,"")</f>
        <v/>
      </c>
      <c r="AQ632" s="56" t="str">
        <f>IF(AP632=1,AB632,"")</f>
        <v/>
      </c>
    </row>
    <row r="633" spans="1:43" s="3" customFormat="1" x14ac:dyDescent="0.25">
      <c r="A633" s="67">
        <f t="shared" si="171"/>
        <v>2022</v>
      </c>
      <c r="B633" s="67" t="str">
        <f t="shared" si="172"/>
        <v>May</v>
      </c>
      <c r="C633" s="68">
        <f t="shared" si="182"/>
        <v>22</v>
      </c>
      <c r="D633" s="69">
        <f t="shared" si="173"/>
        <v>19</v>
      </c>
      <c r="E633" s="70">
        <f t="shared" si="174"/>
        <v>25</v>
      </c>
      <c r="F633" s="74"/>
      <c r="G633" s="77"/>
      <c r="H633" s="63" t="e">
        <f t="shared" si="183"/>
        <v>#VALUE!</v>
      </c>
      <c r="I633" s="64">
        <f t="shared" si="187"/>
        <v>1</v>
      </c>
      <c r="J633" s="71" t="str">
        <f t="shared" si="187"/>
        <v xml:space="preserve">Tolpis </v>
      </c>
      <c r="K633" s="71" t="str">
        <f t="shared" si="187"/>
        <v>umbellata</v>
      </c>
      <c r="L633" s="72">
        <f t="shared" si="187"/>
        <v>1</v>
      </c>
      <c r="M633" s="72">
        <f t="shared" si="187"/>
        <v>0</v>
      </c>
      <c r="N633" s="66">
        <f t="shared" si="187"/>
        <v>0</v>
      </c>
      <c r="O633" s="41"/>
      <c r="P633" s="42" t="str">
        <f t="shared" si="175"/>
        <v/>
      </c>
      <c r="Q633" s="43" t="str">
        <f t="shared" si="176"/>
        <v/>
      </c>
      <c r="R633" s="44" t="e">
        <f t="shared" si="177"/>
        <v>#VALUE!</v>
      </c>
      <c r="S633" s="45" t="e">
        <f t="shared" si="170"/>
        <v>#VALUE!</v>
      </c>
      <c r="T633" s="44" t="str">
        <f t="shared" si="178"/>
        <v/>
      </c>
      <c r="U633" s="46"/>
      <c r="V633" s="47"/>
      <c r="W633" s="48" t="e">
        <f t="shared" si="179"/>
        <v>#VALUE!</v>
      </c>
      <c r="X633" s="49"/>
      <c r="Y633" s="44" t="e">
        <f>INDEX(VISITORS[INSECT ORDER], MATCH(X633,VISITORS[NAME USED],0))</f>
        <v>#N/A</v>
      </c>
      <c r="Z633" s="44" t="e">
        <f t="shared" si="180"/>
        <v>#N/A</v>
      </c>
      <c r="AA633" s="50" t="e">
        <f>IF(SUM(#REF!,#REF!,#REF!,#REF!,#REF!,#REF!)=S633,,"")</f>
        <v>#REF!</v>
      </c>
      <c r="AB633" s="51" t="str">
        <f t="shared" si="181"/>
        <v/>
      </c>
      <c r="AC633" s="51"/>
      <c r="AD633" s="51"/>
      <c r="AE633" s="51"/>
      <c r="AF633" s="51"/>
      <c r="AG633" s="51"/>
      <c r="AH633" s="51"/>
      <c r="AI633" s="52"/>
      <c r="AJ633" s="52"/>
      <c r="AK633" s="52"/>
      <c r="AL633" s="53"/>
      <c r="AM633" s="54"/>
      <c r="AN633" s="55" t="str">
        <f>IF(P633=1,0,"")</f>
        <v/>
      </c>
      <c r="AO633" s="56" t="str">
        <f>IF(AN633=1,AB633,"")</f>
        <v/>
      </c>
      <c r="AP633" s="55" t="str">
        <f>IF(P633=1,0,"")</f>
        <v/>
      </c>
      <c r="AQ633" s="56" t="str">
        <f>IF(AP633=1,AB633,"")</f>
        <v/>
      </c>
    </row>
    <row r="634" spans="1:43" s="3" customFormat="1" x14ac:dyDescent="0.25">
      <c r="A634" s="67">
        <f t="shared" si="171"/>
        <v>2022</v>
      </c>
      <c r="B634" s="67" t="str">
        <f t="shared" si="172"/>
        <v>May</v>
      </c>
      <c r="C634" s="68">
        <f t="shared" si="182"/>
        <v>22</v>
      </c>
      <c r="D634" s="69">
        <f t="shared" si="173"/>
        <v>19</v>
      </c>
      <c r="E634" s="70">
        <f t="shared" si="174"/>
        <v>26</v>
      </c>
      <c r="F634" s="74"/>
      <c r="G634" s="77"/>
      <c r="H634" s="63" t="e">
        <f t="shared" si="183"/>
        <v>#VALUE!</v>
      </c>
      <c r="I634" s="64">
        <f t="shared" si="187"/>
        <v>1</v>
      </c>
      <c r="J634" s="71" t="str">
        <f t="shared" si="187"/>
        <v xml:space="preserve">Tolpis </v>
      </c>
      <c r="K634" s="71" t="str">
        <f t="shared" si="187"/>
        <v>umbellata</v>
      </c>
      <c r="L634" s="72">
        <f t="shared" si="187"/>
        <v>1</v>
      </c>
      <c r="M634" s="72">
        <f t="shared" si="187"/>
        <v>0</v>
      </c>
      <c r="N634" s="66">
        <f t="shared" si="187"/>
        <v>0</v>
      </c>
      <c r="O634" s="41"/>
      <c r="P634" s="42" t="str">
        <f t="shared" si="175"/>
        <v/>
      </c>
      <c r="Q634" s="43" t="str">
        <f t="shared" si="176"/>
        <v/>
      </c>
      <c r="R634" s="44" t="e">
        <f t="shared" si="177"/>
        <v>#VALUE!</v>
      </c>
      <c r="S634" s="45" t="e">
        <f t="shared" si="170"/>
        <v>#VALUE!</v>
      </c>
      <c r="T634" s="44" t="str">
        <f t="shared" si="178"/>
        <v/>
      </c>
      <c r="U634" s="46"/>
      <c r="V634" s="47"/>
      <c r="W634" s="48" t="e">
        <f t="shared" si="179"/>
        <v>#VALUE!</v>
      </c>
      <c r="X634" s="49"/>
      <c r="Y634" s="44" t="e">
        <f>INDEX(VISITORS[INSECT ORDER], MATCH(X634,VISITORS[NAME USED],0))</f>
        <v>#N/A</v>
      </c>
      <c r="Z634" s="44" t="e">
        <f t="shared" si="180"/>
        <v>#N/A</v>
      </c>
      <c r="AA634" s="50" t="e">
        <f>IF(SUM(#REF!,#REF!,#REF!,#REF!,#REF!,#REF!)=S634,,"")</f>
        <v>#REF!</v>
      </c>
      <c r="AB634" s="51" t="str">
        <f t="shared" si="181"/>
        <v/>
      </c>
      <c r="AC634" s="51"/>
      <c r="AD634" s="51"/>
      <c r="AE634" s="51"/>
      <c r="AF634" s="51"/>
      <c r="AG634" s="51"/>
      <c r="AH634" s="51"/>
      <c r="AI634" s="52"/>
      <c r="AJ634" s="52"/>
      <c r="AK634" s="52"/>
      <c r="AL634" s="53"/>
      <c r="AM634" s="54"/>
      <c r="AN634" s="55" t="str">
        <f>IF(P634=1,0,"")</f>
        <v/>
      </c>
      <c r="AO634" s="56" t="str">
        <f>IF(AN634=1,AB634,"")</f>
        <v/>
      </c>
      <c r="AP634" s="55" t="str">
        <f>IF(P634=1,0,"")</f>
        <v/>
      </c>
      <c r="AQ634" s="56" t="str">
        <f>IF(AP634=1,AB634,"")</f>
        <v/>
      </c>
    </row>
    <row r="635" spans="1:43" s="3" customFormat="1" x14ac:dyDescent="0.25">
      <c r="A635" s="67">
        <f t="shared" si="171"/>
        <v>2022</v>
      </c>
      <c r="B635" s="67" t="str">
        <f t="shared" si="172"/>
        <v>May</v>
      </c>
      <c r="C635" s="68">
        <f t="shared" si="182"/>
        <v>22</v>
      </c>
      <c r="D635" s="69">
        <f t="shared" si="173"/>
        <v>19</v>
      </c>
      <c r="E635" s="70">
        <f t="shared" si="174"/>
        <v>27</v>
      </c>
      <c r="F635" s="74"/>
      <c r="G635" s="77"/>
      <c r="H635" s="63" t="e">
        <f t="shared" si="183"/>
        <v>#VALUE!</v>
      </c>
      <c r="I635" s="64">
        <f t="shared" si="187"/>
        <v>1</v>
      </c>
      <c r="J635" s="71" t="str">
        <f t="shared" si="187"/>
        <v xml:space="preserve">Tolpis </v>
      </c>
      <c r="K635" s="71" t="str">
        <f t="shared" si="187"/>
        <v>umbellata</v>
      </c>
      <c r="L635" s="72">
        <f t="shared" si="187"/>
        <v>1</v>
      </c>
      <c r="M635" s="72">
        <f t="shared" si="187"/>
        <v>0</v>
      </c>
      <c r="N635" s="66">
        <f t="shared" si="187"/>
        <v>0</v>
      </c>
      <c r="O635" s="41"/>
      <c r="P635" s="42" t="str">
        <f t="shared" si="175"/>
        <v/>
      </c>
      <c r="Q635" s="43" t="str">
        <f t="shared" si="176"/>
        <v/>
      </c>
      <c r="R635" s="44" t="e">
        <f t="shared" si="177"/>
        <v>#VALUE!</v>
      </c>
      <c r="S635" s="45" t="e">
        <f t="shared" si="170"/>
        <v>#VALUE!</v>
      </c>
      <c r="T635" s="44" t="str">
        <f t="shared" si="178"/>
        <v/>
      </c>
      <c r="U635" s="46"/>
      <c r="V635" s="47"/>
      <c r="W635" s="48" t="e">
        <f t="shared" si="179"/>
        <v>#VALUE!</v>
      </c>
      <c r="X635" s="49"/>
      <c r="Y635" s="44" t="e">
        <f>INDEX(VISITORS[INSECT ORDER], MATCH(X635,VISITORS[NAME USED],0))</f>
        <v>#N/A</v>
      </c>
      <c r="Z635" s="44" t="e">
        <f t="shared" si="180"/>
        <v>#N/A</v>
      </c>
      <c r="AA635" s="50" t="e">
        <f>IF(SUM(#REF!,#REF!,#REF!,#REF!,#REF!,#REF!)=S635,,"")</f>
        <v>#REF!</v>
      </c>
      <c r="AB635" s="51" t="str">
        <f t="shared" si="181"/>
        <v/>
      </c>
      <c r="AC635" s="51"/>
      <c r="AD635" s="51"/>
      <c r="AE635" s="51"/>
      <c r="AF635" s="51"/>
      <c r="AG635" s="51"/>
      <c r="AH635" s="51"/>
      <c r="AI635" s="52"/>
      <c r="AJ635" s="52"/>
      <c r="AK635" s="52"/>
      <c r="AL635" s="53"/>
      <c r="AM635" s="54"/>
      <c r="AN635" s="55" t="str">
        <f>IF(P635=1,0,"")</f>
        <v/>
      </c>
      <c r="AO635" s="56" t="str">
        <f>IF(AN635=1,AB635,"")</f>
        <v/>
      </c>
      <c r="AP635" s="55" t="str">
        <f>IF(P635=1,0,"")</f>
        <v/>
      </c>
      <c r="AQ635" s="56" t="str">
        <f>IF(AP635=1,AB635,"")</f>
        <v/>
      </c>
    </row>
    <row r="636" spans="1:43" s="3" customFormat="1" x14ac:dyDescent="0.25">
      <c r="A636" s="67">
        <f t="shared" si="171"/>
        <v>2022</v>
      </c>
      <c r="B636" s="67" t="str">
        <f t="shared" si="172"/>
        <v>May</v>
      </c>
      <c r="C636" s="68">
        <f t="shared" si="182"/>
        <v>22</v>
      </c>
      <c r="D636" s="69">
        <f t="shared" si="173"/>
        <v>19</v>
      </c>
      <c r="E636" s="70">
        <f t="shared" si="174"/>
        <v>28</v>
      </c>
      <c r="F636" s="74"/>
      <c r="G636" s="77"/>
      <c r="H636" s="63" t="e">
        <f t="shared" si="183"/>
        <v>#VALUE!</v>
      </c>
      <c r="I636" s="64">
        <f t="shared" si="187"/>
        <v>1</v>
      </c>
      <c r="J636" s="71" t="str">
        <f t="shared" si="187"/>
        <v xml:space="preserve">Tolpis </v>
      </c>
      <c r="K636" s="71" t="str">
        <f t="shared" si="187"/>
        <v>umbellata</v>
      </c>
      <c r="L636" s="72">
        <f t="shared" si="187"/>
        <v>1</v>
      </c>
      <c r="M636" s="72">
        <f t="shared" si="187"/>
        <v>0</v>
      </c>
      <c r="N636" s="66">
        <f t="shared" si="187"/>
        <v>0</v>
      </c>
      <c r="O636" s="41"/>
      <c r="P636" s="42" t="str">
        <f t="shared" si="175"/>
        <v/>
      </c>
      <c r="Q636" s="43" t="str">
        <f t="shared" si="176"/>
        <v/>
      </c>
      <c r="R636" s="44" t="e">
        <f t="shared" si="177"/>
        <v>#VALUE!</v>
      </c>
      <c r="S636" s="45" t="e">
        <f t="shared" si="170"/>
        <v>#VALUE!</v>
      </c>
      <c r="T636" s="44" t="str">
        <f t="shared" si="178"/>
        <v/>
      </c>
      <c r="U636" s="46"/>
      <c r="V636" s="47"/>
      <c r="W636" s="48" t="e">
        <f t="shared" si="179"/>
        <v>#VALUE!</v>
      </c>
      <c r="X636" s="49"/>
      <c r="Y636" s="44" t="e">
        <f>INDEX(VISITORS[INSECT ORDER], MATCH(X636,VISITORS[NAME USED],0))</f>
        <v>#N/A</v>
      </c>
      <c r="Z636" s="44" t="e">
        <f t="shared" si="180"/>
        <v>#N/A</v>
      </c>
      <c r="AA636" s="50" t="e">
        <f>IF(SUM(#REF!,#REF!,#REF!,#REF!,#REF!,#REF!)=S636,,"")</f>
        <v>#REF!</v>
      </c>
      <c r="AB636" s="51" t="str">
        <f t="shared" si="181"/>
        <v/>
      </c>
      <c r="AC636" s="51"/>
      <c r="AD636" s="51"/>
      <c r="AE636" s="51"/>
      <c r="AF636" s="51"/>
      <c r="AG636" s="51"/>
      <c r="AH636" s="51"/>
      <c r="AI636" s="52"/>
      <c r="AJ636" s="52"/>
      <c r="AK636" s="52"/>
      <c r="AL636" s="53"/>
      <c r="AM636" s="54"/>
      <c r="AN636" s="55" t="str">
        <f>IF(P636=1,0,"")</f>
        <v/>
      </c>
      <c r="AO636" s="56" t="str">
        <f>IF(AN636=1,AB636,"")</f>
        <v/>
      </c>
      <c r="AP636" s="55" t="str">
        <f>IF(P636=1,0,"")</f>
        <v/>
      </c>
      <c r="AQ636" s="56" t="str">
        <f>IF(AP636=1,AB636,"")</f>
        <v/>
      </c>
    </row>
    <row r="637" spans="1:43" s="3" customFormat="1" x14ac:dyDescent="0.25">
      <c r="A637" s="67">
        <f t="shared" si="171"/>
        <v>2022</v>
      </c>
      <c r="B637" s="67" t="str">
        <f t="shared" si="172"/>
        <v>May</v>
      </c>
      <c r="C637" s="68">
        <f t="shared" si="182"/>
        <v>22</v>
      </c>
      <c r="D637" s="69">
        <f t="shared" si="173"/>
        <v>19</v>
      </c>
      <c r="E637" s="70">
        <f t="shared" si="174"/>
        <v>29</v>
      </c>
      <c r="F637" s="74"/>
      <c r="G637" s="77"/>
      <c r="H637" s="63" t="e">
        <f t="shared" si="183"/>
        <v>#VALUE!</v>
      </c>
      <c r="I637" s="64">
        <f t="shared" si="187"/>
        <v>1</v>
      </c>
      <c r="J637" s="71" t="str">
        <f t="shared" si="187"/>
        <v xml:space="preserve">Tolpis </v>
      </c>
      <c r="K637" s="71" t="str">
        <f t="shared" si="187"/>
        <v>umbellata</v>
      </c>
      <c r="L637" s="72">
        <f t="shared" si="187"/>
        <v>1</v>
      </c>
      <c r="M637" s="72">
        <f t="shared" si="187"/>
        <v>0</v>
      </c>
      <c r="N637" s="66">
        <f t="shared" si="187"/>
        <v>0</v>
      </c>
      <c r="O637" s="41"/>
      <c r="P637" s="42" t="str">
        <f t="shared" si="175"/>
        <v/>
      </c>
      <c r="Q637" s="43" t="str">
        <f t="shared" si="176"/>
        <v/>
      </c>
      <c r="R637" s="44" t="e">
        <f t="shared" si="177"/>
        <v>#VALUE!</v>
      </c>
      <c r="S637" s="45" t="e">
        <f t="shared" si="170"/>
        <v>#VALUE!</v>
      </c>
      <c r="T637" s="44" t="str">
        <f t="shared" si="178"/>
        <v/>
      </c>
      <c r="U637" s="46"/>
      <c r="V637" s="47"/>
      <c r="W637" s="48" t="e">
        <f t="shared" si="179"/>
        <v>#VALUE!</v>
      </c>
      <c r="X637" s="49"/>
      <c r="Y637" s="44" t="e">
        <f>INDEX(VISITORS[INSECT ORDER], MATCH(X637,VISITORS[NAME USED],0))</f>
        <v>#N/A</v>
      </c>
      <c r="Z637" s="44" t="e">
        <f t="shared" si="180"/>
        <v>#N/A</v>
      </c>
      <c r="AA637" s="50" t="e">
        <f>IF(SUM(#REF!,#REF!,#REF!,#REF!,#REF!,#REF!)=S637,,"")</f>
        <v>#REF!</v>
      </c>
      <c r="AB637" s="51" t="str">
        <f t="shared" si="181"/>
        <v/>
      </c>
      <c r="AC637" s="51"/>
      <c r="AD637" s="51"/>
      <c r="AE637" s="51"/>
      <c r="AF637" s="51"/>
      <c r="AG637" s="51"/>
      <c r="AH637" s="51"/>
      <c r="AI637" s="52"/>
      <c r="AJ637" s="52"/>
      <c r="AK637" s="52"/>
      <c r="AL637" s="53"/>
      <c r="AM637" s="54"/>
      <c r="AN637" s="55" t="str">
        <f>IF(P637=1,0,"")</f>
        <v/>
      </c>
      <c r="AO637" s="56" t="str">
        <f>IF(AN637=1,AB637,"")</f>
        <v/>
      </c>
      <c r="AP637" s="55" t="str">
        <f>IF(P637=1,0,"")</f>
        <v/>
      </c>
      <c r="AQ637" s="56" t="str">
        <f>IF(AP637=1,AB637,"")</f>
        <v/>
      </c>
    </row>
    <row r="638" spans="1:43" s="3" customFormat="1" x14ac:dyDescent="0.25">
      <c r="A638" s="67">
        <f t="shared" si="171"/>
        <v>2022</v>
      </c>
      <c r="B638" s="67" t="str">
        <f t="shared" si="172"/>
        <v>May</v>
      </c>
      <c r="C638" s="68">
        <f t="shared" si="182"/>
        <v>22</v>
      </c>
      <c r="D638" s="69">
        <f t="shared" si="173"/>
        <v>19</v>
      </c>
      <c r="E638" s="70">
        <f t="shared" si="174"/>
        <v>30</v>
      </c>
      <c r="F638" s="74"/>
      <c r="G638" s="77"/>
      <c r="H638" s="63" t="e">
        <f t="shared" si="183"/>
        <v>#VALUE!</v>
      </c>
      <c r="I638" s="64">
        <f t="shared" si="187"/>
        <v>1</v>
      </c>
      <c r="J638" s="71" t="str">
        <f t="shared" si="187"/>
        <v xml:space="preserve">Tolpis </v>
      </c>
      <c r="K638" s="71" t="str">
        <f t="shared" si="187"/>
        <v>umbellata</v>
      </c>
      <c r="L638" s="72">
        <f t="shared" si="187"/>
        <v>1</v>
      </c>
      <c r="M638" s="72">
        <f t="shared" si="187"/>
        <v>0</v>
      </c>
      <c r="N638" s="66">
        <f t="shared" si="187"/>
        <v>0</v>
      </c>
      <c r="O638" s="41"/>
      <c r="P638" s="42" t="str">
        <f t="shared" si="175"/>
        <v/>
      </c>
      <c r="Q638" s="43" t="str">
        <f t="shared" si="176"/>
        <v/>
      </c>
      <c r="R638" s="44" t="e">
        <f t="shared" si="177"/>
        <v>#VALUE!</v>
      </c>
      <c r="S638" s="45" t="e">
        <f t="shared" si="170"/>
        <v>#VALUE!</v>
      </c>
      <c r="T638" s="44" t="str">
        <f t="shared" si="178"/>
        <v/>
      </c>
      <c r="U638" s="46"/>
      <c r="V638" s="47"/>
      <c r="W638" s="48" t="e">
        <f t="shared" si="179"/>
        <v>#VALUE!</v>
      </c>
      <c r="X638" s="49"/>
      <c r="Y638" s="44" t="e">
        <f>INDEX(VISITORS[INSECT ORDER], MATCH(X638,VISITORS[NAME USED],0))</f>
        <v>#N/A</v>
      </c>
      <c r="Z638" s="44" t="e">
        <f t="shared" si="180"/>
        <v>#N/A</v>
      </c>
      <c r="AA638" s="50" t="e">
        <f>IF(SUM(#REF!,#REF!,#REF!,#REF!,#REF!,#REF!)=S638,,"")</f>
        <v>#REF!</v>
      </c>
      <c r="AB638" s="51" t="str">
        <f t="shared" si="181"/>
        <v/>
      </c>
      <c r="AC638" s="51"/>
      <c r="AD638" s="51"/>
      <c r="AE638" s="51"/>
      <c r="AF638" s="51"/>
      <c r="AG638" s="51"/>
      <c r="AH638" s="51"/>
      <c r="AI638" s="52"/>
      <c r="AJ638" s="52"/>
      <c r="AK638" s="52"/>
      <c r="AL638" s="53"/>
      <c r="AM638" s="54"/>
      <c r="AN638" s="55" t="str">
        <f>IF(P638=1,0,"")</f>
        <v/>
      </c>
      <c r="AO638" s="56" t="str">
        <f>IF(AN638=1,AB638,"")</f>
        <v/>
      </c>
      <c r="AP638" s="55" t="str">
        <f>IF(P638=1,0,"")</f>
        <v/>
      </c>
      <c r="AQ638" s="56" t="str">
        <f>IF(AP638=1,AB638,"")</f>
        <v/>
      </c>
    </row>
    <row r="639" spans="1:43" s="3" customFormat="1" x14ac:dyDescent="0.25">
      <c r="A639" s="67">
        <f t="shared" si="171"/>
        <v>2022</v>
      </c>
      <c r="B639" s="67" t="str">
        <f t="shared" si="172"/>
        <v>May</v>
      </c>
      <c r="C639" s="68">
        <f t="shared" si="182"/>
        <v>22</v>
      </c>
      <c r="D639" s="69">
        <f t="shared" si="173"/>
        <v>19</v>
      </c>
      <c r="E639" s="70">
        <f t="shared" si="174"/>
        <v>31</v>
      </c>
      <c r="F639" s="74"/>
      <c r="G639" s="77"/>
      <c r="H639" s="63" t="e">
        <f t="shared" si="183"/>
        <v>#VALUE!</v>
      </c>
      <c r="I639" s="64">
        <f t="shared" si="187"/>
        <v>1</v>
      </c>
      <c r="J639" s="71" t="str">
        <f t="shared" si="187"/>
        <v xml:space="preserve">Tolpis </v>
      </c>
      <c r="K639" s="71" t="str">
        <f t="shared" si="187"/>
        <v>umbellata</v>
      </c>
      <c r="L639" s="72">
        <f t="shared" si="187"/>
        <v>1</v>
      </c>
      <c r="M639" s="72">
        <f t="shared" si="187"/>
        <v>0</v>
      </c>
      <c r="N639" s="66">
        <f t="shared" si="187"/>
        <v>0</v>
      </c>
      <c r="O639" s="41"/>
      <c r="P639" s="42" t="str">
        <f t="shared" si="175"/>
        <v/>
      </c>
      <c r="Q639" s="43" t="str">
        <f t="shared" si="176"/>
        <v/>
      </c>
      <c r="R639" s="44" t="e">
        <f t="shared" si="177"/>
        <v>#VALUE!</v>
      </c>
      <c r="S639" s="45" t="e">
        <f t="shared" si="170"/>
        <v>#VALUE!</v>
      </c>
      <c r="T639" s="44" t="str">
        <f t="shared" si="178"/>
        <v/>
      </c>
      <c r="U639" s="46"/>
      <c r="V639" s="47"/>
      <c r="W639" s="48" t="e">
        <f t="shared" si="179"/>
        <v>#VALUE!</v>
      </c>
      <c r="X639" s="49"/>
      <c r="Y639" s="44" t="e">
        <f>INDEX(VISITORS[INSECT ORDER], MATCH(X639,VISITORS[NAME USED],0))</f>
        <v>#N/A</v>
      </c>
      <c r="Z639" s="44" t="e">
        <f t="shared" si="180"/>
        <v>#N/A</v>
      </c>
      <c r="AA639" s="50" t="e">
        <f>IF(SUM(#REF!,#REF!,#REF!,#REF!,#REF!,#REF!)=S639,,"")</f>
        <v>#REF!</v>
      </c>
      <c r="AB639" s="51" t="str">
        <f t="shared" si="181"/>
        <v/>
      </c>
      <c r="AC639" s="51"/>
      <c r="AD639" s="51"/>
      <c r="AE639" s="51"/>
      <c r="AF639" s="51"/>
      <c r="AG639" s="51"/>
      <c r="AH639" s="51"/>
      <c r="AI639" s="52"/>
      <c r="AJ639" s="52"/>
      <c r="AK639" s="52"/>
      <c r="AL639" s="53"/>
      <c r="AM639" s="54"/>
      <c r="AN639" s="55" t="str">
        <f>IF(P639=1,0,"")</f>
        <v/>
      </c>
      <c r="AO639" s="56" t="str">
        <f>IF(AN639=1,AB639,"")</f>
        <v/>
      </c>
      <c r="AP639" s="55" t="str">
        <f>IF(P639=1,0,"")</f>
        <v/>
      </c>
      <c r="AQ639" s="56" t="str">
        <f>IF(AP639=1,AB639,"")</f>
        <v/>
      </c>
    </row>
    <row r="640" spans="1:43" s="3" customFormat="1" x14ac:dyDescent="0.25">
      <c r="A640" s="67">
        <f t="shared" si="171"/>
        <v>2022</v>
      </c>
      <c r="B640" s="67" t="str">
        <f t="shared" si="172"/>
        <v>May</v>
      </c>
      <c r="C640" s="68">
        <f t="shared" si="182"/>
        <v>22</v>
      </c>
      <c r="D640" s="69">
        <f t="shared" si="173"/>
        <v>19</v>
      </c>
      <c r="E640" s="70">
        <f t="shared" si="174"/>
        <v>32</v>
      </c>
      <c r="F640" s="74"/>
      <c r="G640" s="77"/>
      <c r="H640" s="63" t="e">
        <f t="shared" si="183"/>
        <v>#VALUE!</v>
      </c>
      <c r="I640" s="64">
        <f t="shared" si="187"/>
        <v>1</v>
      </c>
      <c r="J640" s="71" t="str">
        <f t="shared" si="187"/>
        <v xml:space="preserve">Tolpis </v>
      </c>
      <c r="K640" s="71" t="str">
        <f t="shared" si="187"/>
        <v>umbellata</v>
      </c>
      <c r="L640" s="72">
        <f t="shared" si="187"/>
        <v>1</v>
      </c>
      <c r="M640" s="72">
        <f t="shared" si="187"/>
        <v>0</v>
      </c>
      <c r="N640" s="66">
        <f t="shared" si="187"/>
        <v>0</v>
      </c>
      <c r="O640" s="41"/>
      <c r="P640" s="42" t="str">
        <f t="shared" si="175"/>
        <v/>
      </c>
      <c r="Q640" s="43" t="str">
        <f t="shared" si="176"/>
        <v/>
      </c>
      <c r="R640" s="44" t="e">
        <f t="shared" si="177"/>
        <v>#VALUE!</v>
      </c>
      <c r="S640" s="45" t="e">
        <f t="shared" si="170"/>
        <v>#VALUE!</v>
      </c>
      <c r="T640" s="44" t="str">
        <f t="shared" si="178"/>
        <v/>
      </c>
      <c r="U640" s="46"/>
      <c r="V640" s="47"/>
      <c r="W640" s="48" t="e">
        <f t="shared" si="179"/>
        <v>#VALUE!</v>
      </c>
      <c r="X640" s="49"/>
      <c r="Y640" s="44" t="e">
        <f>INDEX(VISITORS[INSECT ORDER], MATCH(X640,VISITORS[NAME USED],0))</f>
        <v>#N/A</v>
      </c>
      <c r="Z640" s="44" t="e">
        <f t="shared" si="180"/>
        <v>#N/A</v>
      </c>
      <c r="AA640" s="50" t="e">
        <f>IF(SUM(#REF!,#REF!,#REF!,#REF!,#REF!,#REF!)=S640,,"")</f>
        <v>#REF!</v>
      </c>
      <c r="AB640" s="51" t="str">
        <f t="shared" si="181"/>
        <v/>
      </c>
      <c r="AC640" s="51"/>
      <c r="AD640" s="51"/>
      <c r="AE640" s="51"/>
      <c r="AF640" s="51"/>
      <c r="AG640" s="51"/>
      <c r="AH640" s="51"/>
      <c r="AI640" s="52"/>
      <c r="AJ640" s="52"/>
      <c r="AK640" s="52"/>
      <c r="AL640" s="53"/>
      <c r="AM640" s="54"/>
      <c r="AN640" s="55" t="str">
        <f>IF(P640=1,0,"")</f>
        <v/>
      </c>
      <c r="AO640" s="56" t="str">
        <f>IF(AN640=1,AB640,"")</f>
        <v/>
      </c>
      <c r="AP640" s="55" t="str">
        <f>IF(P640=1,0,"")</f>
        <v/>
      </c>
      <c r="AQ640" s="56" t="str">
        <f>IF(AP640=1,AB640,"")</f>
        <v/>
      </c>
    </row>
    <row r="641" spans="1:43" s="3" customFormat="1" x14ac:dyDescent="0.25">
      <c r="A641" s="67">
        <f t="shared" si="171"/>
        <v>2022</v>
      </c>
      <c r="B641" s="67" t="str">
        <f t="shared" si="172"/>
        <v>May</v>
      </c>
      <c r="C641" s="68">
        <f t="shared" si="182"/>
        <v>22</v>
      </c>
      <c r="D641" s="69">
        <f t="shared" si="173"/>
        <v>19</v>
      </c>
      <c r="E641" s="70">
        <f t="shared" si="174"/>
        <v>33</v>
      </c>
      <c r="F641" s="74"/>
      <c r="G641" s="77"/>
      <c r="H641" s="63" t="e">
        <f t="shared" si="183"/>
        <v>#VALUE!</v>
      </c>
      <c r="I641" s="64">
        <f t="shared" si="187"/>
        <v>1</v>
      </c>
      <c r="J641" s="71" t="str">
        <f t="shared" si="187"/>
        <v xml:space="preserve">Tolpis </v>
      </c>
      <c r="K641" s="71" t="str">
        <f t="shared" si="187"/>
        <v>umbellata</v>
      </c>
      <c r="L641" s="72">
        <f t="shared" si="187"/>
        <v>1</v>
      </c>
      <c r="M641" s="72">
        <f t="shared" si="187"/>
        <v>0</v>
      </c>
      <c r="N641" s="66">
        <f t="shared" si="187"/>
        <v>0</v>
      </c>
      <c r="O641" s="41"/>
      <c r="P641" s="42" t="str">
        <f t="shared" si="175"/>
        <v/>
      </c>
      <c r="Q641" s="43" t="str">
        <f t="shared" si="176"/>
        <v/>
      </c>
      <c r="R641" s="44" t="e">
        <f t="shared" si="177"/>
        <v>#VALUE!</v>
      </c>
      <c r="S641" s="45" t="e">
        <f t="shared" si="170"/>
        <v>#VALUE!</v>
      </c>
      <c r="T641" s="44" t="str">
        <f t="shared" si="178"/>
        <v/>
      </c>
      <c r="U641" s="46"/>
      <c r="V641" s="47"/>
      <c r="W641" s="48" t="e">
        <f t="shared" si="179"/>
        <v>#VALUE!</v>
      </c>
      <c r="X641" s="49"/>
      <c r="Y641" s="44" t="e">
        <f>INDEX(VISITORS[INSECT ORDER], MATCH(X641,VISITORS[NAME USED],0))</f>
        <v>#N/A</v>
      </c>
      <c r="Z641" s="44" t="e">
        <f t="shared" si="180"/>
        <v>#N/A</v>
      </c>
      <c r="AA641" s="50" t="e">
        <f>IF(SUM(#REF!,#REF!,#REF!,#REF!,#REF!,#REF!)=S641,,"")</f>
        <v>#REF!</v>
      </c>
      <c r="AB641" s="51" t="str">
        <f t="shared" si="181"/>
        <v/>
      </c>
      <c r="AC641" s="51"/>
      <c r="AD641" s="51"/>
      <c r="AE641" s="51"/>
      <c r="AF641" s="51"/>
      <c r="AG641" s="51"/>
      <c r="AH641" s="51"/>
      <c r="AI641" s="52"/>
      <c r="AJ641" s="52"/>
      <c r="AK641" s="52"/>
      <c r="AL641" s="53"/>
      <c r="AM641" s="54"/>
      <c r="AN641" s="55" t="str">
        <f>IF(P641=1,0,"")</f>
        <v/>
      </c>
      <c r="AO641" s="56" t="str">
        <f>IF(AN641=1,AB641,"")</f>
        <v/>
      </c>
      <c r="AP641" s="55" t="str">
        <f>IF(P641=1,0,"")</f>
        <v/>
      </c>
      <c r="AQ641" s="56" t="str">
        <f>IF(AP641=1,AB641,"")</f>
        <v/>
      </c>
    </row>
    <row r="642" spans="1:43" s="3" customFormat="1" x14ac:dyDescent="0.25">
      <c r="A642" s="67">
        <f t="shared" si="171"/>
        <v>2022</v>
      </c>
      <c r="B642" s="67" t="str">
        <f t="shared" si="172"/>
        <v>May</v>
      </c>
      <c r="C642" s="68">
        <f t="shared" si="182"/>
        <v>22</v>
      </c>
      <c r="D642" s="69">
        <f t="shared" si="173"/>
        <v>19</v>
      </c>
      <c r="E642" s="70">
        <f t="shared" si="174"/>
        <v>34</v>
      </c>
      <c r="F642" s="74"/>
      <c r="G642" s="77"/>
      <c r="H642" s="63" t="e">
        <f t="shared" si="183"/>
        <v>#VALUE!</v>
      </c>
      <c r="I642" s="64">
        <f t="shared" si="187"/>
        <v>1</v>
      </c>
      <c r="J642" s="71" t="str">
        <f t="shared" si="187"/>
        <v xml:space="preserve">Tolpis </v>
      </c>
      <c r="K642" s="71" t="str">
        <f t="shared" si="187"/>
        <v>umbellata</v>
      </c>
      <c r="L642" s="72">
        <f t="shared" si="187"/>
        <v>1</v>
      </c>
      <c r="M642" s="72">
        <f t="shared" si="187"/>
        <v>0</v>
      </c>
      <c r="N642" s="66">
        <f t="shared" si="187"/>
        <v>0</v>
      </c>
      <c r="O642" s="41"/>
      <c r="P642" s="42" t="str">
        <f t="shared" si="175"/>
        <v/>
      </c>
      <c r="Q642" s="43" t="str">
        <f t="shared" si="176"/>
        <v/>
      </c>
      <c r="R642" s="44" t="e">
        <f t="shared" si="177"/>
        <v>#VALUE!</v>
      </c>
      <c r="S642" s="45" t="e">
        <f t="shared" si="170"/>
        <v>#VALUE!</v>
      </c>
      <c r="T642" s="44" t="str">
        <f t="shared" si="178"/>
        <v/>
      </c>
      <c r="U642" s="46"/>
      <c r="V642" s="47"/>
      <c r="W642" s="48" t="e">
        <f t="shared" si="179"/>
        <v>#VALUE!</v>
      </c>
      <c r="X642" s="49"/>
      <c r="Y642" s="44" t="e">
        <f>INDEX(VISITORS[INSECT ORDER], MATCH(X642,VISITORS[NAME USED],0))</f>
        <v>#N/A</v>
      </c>
      <c r="Z642" s="44" t="e">
        <f t="shared" si="180"/>
        <v>#N/A</v>
      </c>
      <c r="AA642" s="50" t="e">
        <f>IF(SUM(#REF!,#REF!,#REF!,#REF!,#REF!,#REF!)=S642,,"")</f>
        <v>#REF!</v>
      </c>
      <c r="AB642" s="51" t="str">
        <f t="shared" si="181"/>
        <v/>
      </c>
      <c r="AC642" s="51"/>
      <c r="AD642" s="51"/>
      <c r="AE642" s="51"/>
      <c r="AF642" s="51"/>
      <c r="AG642" s="51"/>
      <c r="AH642" s="51"/>
      <c r="AI642" s="52"/>
      <c r="AJ642" s="52"/>
      <c r="AK642" s="52"/>
      <c r="AL642" s="53"/>
      <c r="AM642" s="54"/>
      <c r="AN642" s="55" t="str">
        <f>IF(P642=1,0,"")</f>
        <v/>
      </c>
      <c r="AO642" s="56" t="str">
        <f>IF(AN642=1,AB642,"")</f>
        <v/>
      </c>
      <c r="AP642" s="55" t="str">
        <f>IF(P642=1,0,"")</f>
        <v/>
      </c>
      <c r="AQ642" s="56" t="str">
        <f>IF(AP642=1,AB642,"")</f>
        <v/>
      </c>
    </row>
    <row r="643" spans="1:43" s="3" customFormat="1" x14ac:dyDescent="0.25">
      <c r="A643" s="67">
        <f t="shared" si="171"/>
        <v>2022</v>
      </c>
      <c r="B643" s="67" t="str">
        <f t="shared" si="172"/>
        <v>May</v>
      </c>
      <c r="C643" s="68">
        <f t="shared" si="182"/>
        <v>22</v>
      </c>
      <c r="D643" s="69">
        <f t="shared" si="173"/>
        <v>19</v>
      </c>
      <c r="E643" s="70">
        <f t="shared" si="174"/>
        <v>35</v>
      </c>
      <c r="F643" s="74"/>
      <c r="G643" s="77"/>
      <c r="H643" s="63" t="e">
        <f t="shared" si="183"/>
        <v>#VALUE!</v>
      </c>
      <c r="I643" s="64">
        <f t="shared" si="187"/>
        <v>1</v>
      </c>
      <c r="J643" s="71" t="str">
        <f t="shared" si="187"/>
        <v xml:space="preserve">Tolpis </v>
      </c>
      <c r="K643" s="71" t="str">
        <f t="shared" si="187"/>
        <v>umbellata</v>
      </c>
      <c r="L643" s="72">
        <f t="shared" si="187"/>
        <v>1</v>
      </c>
      <c r="M643" s="72">
        <f t="shared" si="187"/>
        <v>0</v>
      </c>
      <c r="N643" s="66">
        <f t="shared" si="187"/>
        <v>0</v>
      </c>
      <c r="O643" s="41"/>
      <c r="P643" s="42" t="str">
        <f t="shared" si="175"/>
        <v/>
      </c>
      <c r="Q643" s="43" t="str">
        <f t="shared" si="176"/>
        <v/>
      </c>
      <c r="R643" s="44" t="e">
        <f t="shared" si="177"/>
        <v>#VALUE!</v>
      </c>
      <c r="S643" s="45" t="e">
        <f t="shared" ref="S643:S706" si="188">IF(T643&lt;D643, (T643*3600+U643*60+V643)+((23*3600+59*60+60)-(D643*3600+E643*60+LEFT(F643,2))), (T643*3600+U643*60+V643)-(D643*3600+E643*60+LEFT(F643,2)))</f>
        <v>#VALUE!</v>
      </c>
      <c r="T643" s="44" t="str">
        <f t="shared" si="178"/>
        <v/>
      </c>
      <c r="U643" s="46"/>
      <c r="V643" s="47"/>
      <c r="W643" s="48" t="e">
        <f t="shared" si="179"/>
        <v>#VALUE!</v>
      </c>
      <c r="X643" s="49"/>
      <c r="Y643" s="44" t="e">
        <f>INDEX(VISITORS[INSECT ORDER], MATCH(X643,VISITORS[NAME USED],0))</f>
        <v>#N/A</v>
      </c>
      <c r="Z643" s="44" t="e">
        <f t="shared" si="180"/>
        <v>#N/A</v>
      </c>
      <c r="AA643" s="50" t="e">
        <f>IF(SUM(#REF!,#REF!,#REF!,#REF!,#REF!,#REF!)=S643,,"")</f>
        <v>#REF!</v>
      </c>
      <c r="AB643" s="51" t="str">
        <f t="shared" si="181"/>
        <v/>
      </c>
      <c r="AC643" s="51"/>
      <c r="AD643" s="51"/>
      <c r="AE643" s="51"/>
      <c r="AF643" s="51"/>
      <c r="AG643" s="51"/>
      <c r="AH643" s="51"/>
      <c r="AI643" s="52"/>
      <c r="AJ643" s="52"/>
      <c r="AK643" s="52"/>
      <c r="AL643" s="53"/>
      <c r="AM643" s="54"/>
      <c r="AN643" s="55" t="str">
        <f>IF(P643=1,0,"")</f>
        <v/>
      </c>
      <c r="AO643" s="56" t="str">
        <f>IF(AN643=1,AB643,"")</f>
        <v/>
      </c>
      <c r="AP643" s="55" t="str">
        <f>IF(P643=1,0,"")</f>
        <v/>
      </c>
      <c r="AQ643" s="56" t="str">
        <f>IF(AP643=1,AB643,"")</f>
        <v/>
      </c>
    </row>
    <row r="644" spans="1:43" s="3" customFormat="1" x14ac:dyDescent="0.25">
      <c r="A644" s="67">
        <f t="shared" ref="A644:A707" si="189">A643</f>
        <v>2022</v>
      </c>
      <c r="B644" s="67" t="str">
        <f t="shared" ref="B644:B707" si="190">IF(C643-C644&gt;0, TEXT(DATE(2016,(MONTH(DATEVALUE(B643&amp;"1"))+1),1),"mmm"), B643)</f>
        <v>May</v>
      </c>
      <c r="C644" s="68">
        <f t="shared" si="182"/>
        <v>22</v>
      </c>
      <c r="D644" s="69">
        <f t="shared" ref="D644:D707" si="191">IF(IF(E643=59,D643+1,D643)=24,0,IF(E643=59,D643+1,D643))</f>
        <v>19</v>
      </c>
      <c r="E644" s="70">
        <f t="shared" ref="E644:E707" si="192">IF(E643&lt;59,E643+1,0)</f>
        <v>36</v>
      </c>
      <c r="F644" s="74"/>
      <c r="G644" s="77"/>
      <c r="H644" s="63" t="e">
        <f t="shared" si="183"/>
        <v>#VALUE!</v>
      </c>
      <c r="I644" s="64">
        <f t="shared" si="187"/>
        <v>1</v>
      </c>
      <c r="J644" s="71" t="str">
        <f t="shared" si="187"/>
        <v xml:space="preserve">Tolpis </v>
      </c>
      <c r="K644" s="71" t="str">
        <f t="shared" si="187"/>
        <v>umbellata</v>
      </c>
      <c r="L644" s="72">
        <f t="shared" si="187"/>
        <v>1</v>
      </c>
      <c r="M644" s="72">
        <f t="shared" si="187"/>
        <v>0</v>
      </c>
      <c r="N644" s="66">
        <f t="shared" si="187"/>
        <v>0</v>
      </c>
      <c r="O644" s="41"/>
      <c r="P644" s="42" t="str">
        <f t="shared" ref="P644:P707" si="193">IF(F644="","",1)</f>
        <v/>
      </c>
      <c r="Q644" s="43" t="str">
        <f t="shared" ref="Q644:Q707" si="194">TEXT(IF(P644=1,CONCATENATE($D644,":",$E644,":",(LEFT($F644,2))),""),"hh:mm:ss")</f>
        <v/>
      </c>
      <c r="R644" s="44" t="e">
        <f t="shared" ref="R644:R707" si="195">TEXT(Q644-TIME(0,RIGHT($H644,2),$G$9)+(Q644&gt;TIME(0,RIGHT($H644,2),$G$9)),"mm:ss")</f>
        <v>#VALUE!</v>
      </c>
      <c r="S644" s="45" t="e">
        <f t="shared" si="188"/>
        <v>#VALUE!</v>
      </c>
      <c r="T644" s="44" t="str">
        <f t="shared" ref="T644:T707" si="196">TEXT(IF(P644=1,D644,""),"00")</f>
        <v/>
      </c>
      <c r="U644" s="46"/>
      <c r="V644" s="47"/>
      <c r="W644" s="48" t="e">
        <f t="shared" ref="W644:W707" si="197">IF(O644=0,TEXT(TIME(T644,U644,V644)-TIME(D644,E644,RIGHT(F644,2))+TIME(0,LEFT(R644,2),RIGHT(R644,2)),"mm:ss"),TEXT(TIME(T644,U644,V644)-TIME(D644,E644,RIGHT(F644,2))+TIME(0,LEFT(R644,2),RIGHT(R644,2))-TIME(0,($G$10*O644),0),"mm:ss"))</f>
        <v>#VALUE!</v>
      </c>
      <c r="X644" s="49"/>
      <c r="Y644" s="44" t="e">
        <f>INDEX(VISITORS[INSECT ORDER], MATCH(X644,VISITORS[NAME USED],0))</f>
        <v>#N/A</v>
      </c>
      <c r="Z644" s="44" t="e">
        <f t="shared" ref="Z644:Z707" si="198">IF(Y644&lt;&gt;0,"NA","")</f>
        <v>#N/A</v>
      </c>
      <c r="AA644" s="50" t="e">
        <f>IF(SUM(#REF!,#REF!,#REF!,#REF!,#REF!,#REF!)=S644,,"")</f>
        <v>#REF!</v>
      </c>
      <c r="AB644" s="51" t="str">
        <f t="shared" ref="AB644:AB707" si="199">IF(P644=1,1,"")</f>
        <v/>
      </c>
      <c r="AC644" s="51"/>
      <c r="AD644" s="51"/>
      <c r="AE644" s="51"/>
      <c r="AF644" s="51"/>
      <c r="AG644" s="51"/>
      <c r="AH644" s="51"/>
      <c r="AI644" s="52"/>
      <c r="AJ644" s="52"/>
      <c r="AK644" s="52"/>
      <c r="AL644" s="53"/>
      <c r="AM644" s="54"/>
      <c r="AN644" s="55" t="str">
        <f>IF(P644=1,0,"")</f>
        <v/>
      </c>
      <c r="AO644" s="56" t="str">
        <f>IF(AN644=1,AB644,"")</f>
        <v/>
      </c>
      <c r="AP644" s="55" t="str">
        <f>IF(P644=1,0,"")</f>
        <v/>
      </c>
      <c r="AQ644" s="56" t="str">
        <f>IF(AP644=1,AB644,"")</f>
        <v/>
      </c>
    </row>
    <row r="645" spans="1:43" s="3" customFormat="1" x14ac:dyDescent="0.25">
      <c r="A645" s="67">
        <f t="shared" si="189"/>
        <v>2022</v>
      </c>
      <c r="B645" s="67" t="str">
        <f t="shared" si="190"/>
        <v>May</v>
      </c>
      <c r="C645" s="68">
        <f t="shared" ref="C645:C708" si="200">IF(AND(D645=0, E645=0), IF(TEXT(C644,"dd")=TEXT(EOMONTH(DATE(A644,MONTH(DATEVALUE(B644&amp;"1")),C644),0), "dd"), 1, C644+1), C644)</f>
        <v>22</v>
      </c>
      <c r="D645" s="69">
        <f t="shared" si="191"/>
        <v>19</v>
      </c>
      <c r="E645" s="70">
        <f t="shared" si="192"/>
        <v>37</v>
      </c>
      <c r="F645" s="74"/>
      <c r="G645" s="77"/>
      <c r="H645" s="63" t="e">
        <f t="shared" ref="H645:H708" si="201">IF(AND(OR(E644=$G$3,E644=$G$4,E644=$G$5,E644=$G$6,E644=$G$7,E644=$G$8),E644&lt;&gt;RIGHT(H644,2)),CONCATENATE(LEFT(J645,3),LEFT(K645,3),L645,"_",A645,TEXT(MONTH(DATEVALUE(B645&amp;"1")),"00"),TEXT(C645,"00"),"_",TEXT(D645,"00"),"_",TEXT(E644,"00")),IF(AND(OR(E645=$G$3,E645=$G$4,E645=$G$5,E645=$G$6,E645=$G$7,E645=$G$8),OR(F645="",F645&gt;$G$9-1)),CONCATENATE(LEFT(J645,3),LEFT(K645,3),L645,"_",A645,TEXT(MONTH(DATEVALUE(B645&amp;"1")),"00"),TEXT(C645,"00"),"_",TEXT(D645,"00"),"_",TEXT(E645,"00")),H644))</f>
        <v>#VALUE!</v>
      </c>
      <c r="I645" s="64">
        <f t="shared" ref="I645:N660" si="202">I644</f>
        <v>1</v>
      </c>
      <c r="J645" s="71" t="str">
        <f t="shared" si="202"/>
        <v xml:space="preserve">Tolpis </v>
      </c>
      <c r="K645" s="71" t="str">
        <f t="shared" si="202"/>
        <v>umbellata</v>
      </c>
      <c r="L645" s="72">
        <f t="shared" si="202"/>
        <v>1</v>
      </c>
      <c r="M645" s="72">
        <f t="shared" si="202"/>
        <v>0</v>
      </c>
      <c r="N645" s="66">
        <f t="shared" si="202"/>
        <v>0</v>
      </c>
      <c r="O645" s="41"/>
      <c r="P645" s="42" t="str">
        <f t="shared" si="193"/>
        <v/>
      </c>
      <c r="Q645" s="43" t="str">
        <f t="shared" si="194"/>
        <v/>
      </c>
      <c r="R645" s="44" t="e">
        <f t="shared" si="195"/>
        <v>#VALUE!</v>
      </c>
      <c r="S645" s="45" t="e">
        <f t="shared" si="188"/>
        <v>#VALUE!</v>
      </c>
      <c r="T645" s="44" t="str">
        <f t="shared" si="196"/>
        <v/>
      </c>
      <c r="U645" s="46"/>
      <c r="V645" s="47"/>
      <c r="W645" s="48" t="e">
        <f t="shared" si="197"/>
        <v>#VALUE!</v>
      </c>
      <c r="X645" s="49"/>
      <c r="Y645" s="44" t="e">
        <f>INDEX(VISITORS[INSECT ORDER], MATCH(X645,VISITORS[NAME USED],0))</f>
        <v>#N/A</v>
      </c>
      <c r="Z645" s="44" t="e">
        <f t="shared" si="198"/>
        <v>#N/A</v>
      </c>
      <c r="AA645" s="50" t="e">
        <f>IF(SUM(#REF!,#REF!,#REF!,#REF!,#REF!,#REF!)=S645,,"")</f>
        <v>#REF!</v>
      </c>
      <c r="AB645" s="51" t="str">
        <f t="shared" si="199"/>
        <v/>
      </c>
      <c r="AC645" s="51"/>
      <c r="AD645" s="51"/>
      <c r="AE645" s="51"/>
      <c r="AF645" s="51"/>
      <c r="AG645" s="51"/>
      <c r="AH645" s="51"/>
      <c r="AI645" s="52"/>
      <c r="AJ645" s="52"/>
      <c r="AK645" s="52"/>
      <c r="AL645" s="53"/>
      <c r="AM645" s="54"/>
      <c r="AN645" s="55" t="str">
        <f>IF(P645=1,0,"")</f>
        <v/>
      </c>
      <c r="AO645" s="56" t="str">
        <f>IF(AN645=1,AB645,"")</f>
        <v/>
      </c>
      <c r="AP645" s="55" t="str">
        <f>IF(P645=1,0,"")</f>
        <v/>
      </c>
      <c r="AQ645" s="56" t="str">
        <f>IF(AP645=1,AB645,"")</f>
        <v/>
      </c>
    </row>
    <row r="646" spans="1:43" s="3" customFormat="1" x14ac:dyDescent="0.25">
      <c r="A646" s="67">
        <f t="shared" si="189"/>
        <v>2022</v>
      </c>
      <c r="B646" s="67" t="str">
        <f t="shared" si="190"/>
        <v>May</v>
      </c>
      <c r="C646" s="68">
        <f t="shared" si="200"/>
        <v>22</v>
      </c>
      <c r="D646" s="69">
        <f t="shared" si="191"/>
        <v>19</v>
      </c>
      <c r="E646" s="70">
        <f t="shared" si="192"/>
        <v>38</v>
      </c>
      <c r="F646" s="74"/>
      <c r="G646" s="77"/>
      <c r="H646" s="63" t="e">
        <f t="shared" si="201"/>
        <v>#VALUE!</v>
      </c>
      <c r="I646" s="64">
        <f t="shared" si="202"/>
        <v>1</v>
      </c>
      <c r="J646" s="71" t="str">
        <f t="shared" si="202"/>
        <v xml:space="preserve">Tolpis </v>
      </c>
      <c r="K646" s="71" t="str">
        <f t="shared" si="202"/>
        <v>umbellata</v>
      </c>
      <c r="L646" s="72">
        <f t="shared" si="202"/>
        <v>1</v>
      </c>
      <c r="M646" s="72">
        <f t="shared" si="202"/>
        <v>0</v>
      </c>
      <c r="N646" s="66">
        <f t="shared" si="202"/>
        <v>0</v>
      </c>
      <c r="O646" s="41"/>
      <c r="P646" s="42" t="str">
        <f t="shared" si="193"/>
        <v/>
      </c>
      <c r="Q646" s="43" t="str">
        <f t="shared" si="194"/>
        <v/>
      </c>
      <c r="R646" s="44" t="e">
        <f t="shared" si="195"/>
        <v>#VALUE!</v>
      </c>
      <c r="S646" s="45" t="e">
        <f t="shared" si="188"/>
        <v>#VALUE!</v>
      </c>
      <c r="T646" s="44" t="str">
        <f t="shared" si="196"/>
        <v/>
      </c>
      <c r="U646" s="46"/>
      <c r="V646" s="47"/>
      <c r="W646" s="48" t="e">
        <f t="shared" si="197"/>
        <v>#VALUE!</v>
      </c>
      <c r="X646" s="49"/>
      <c r="Y646" s="44" t="e">
        <f>INDEX(VISITORS[INSECT ORDER], MATCH(X646,VISITORS[NAME USED],0))</f>
        <v>#N/A</v>
      </c>
      <c r="Z646" s="44" t="e">
        <f t="shared" si="198"/>
        <v>#N/A</v>
      </c>
      <c r="AA646" s="50" t="e">
        <f>IF(SUM(#REF!,#REF!,#REF!,#REF!,#REF!,#REF!)=S646,,"")</f>
        <v>#REF!</v>
      </c>
      <c r="AB646" s="51" t="str">
        <f t="shared" si="199"/>
        <v/>
      </c>
      <c r="AC646" s="51"/>
      <c r="AD646" s="51"/>
      <c r="AE646" s="51"/>
      <c r="AF646" s="51"/>
      <c r="AG646" s="51"/>
      <c r="AH646" s="51"/>
      <c r="AI646" s="52"/>
      <c r="AJ646" s="52"/>
      <c r="AK646" s="52"/>
      <c r="AL646" s="53"/>
      <c r="AM646" s="54"/>
      <c r="AN646" s="55" t="str">
        <f>IF(P646=1,0,"")</f>
        <v/>
      </c>
      <c r="AO646" s="56" t="str">
        <f>IF(AN646=1,AB646,"")</f>
        <v/>
      </c>
      <c r="AP646" s="55" t="str">
        <f>IF(P646=1,0,"")</f>
        <v/>
      </c>
      <c r="AQ646" s="56" t="str">
        <f>IF(AP646=1,AB646,"")</f>
        <v/>
      </c>
    </row>
    <row r="647" spans="1:43" s="3" customFormat="1" x14ac:dyDescent="0.25">
      <c r="A647" s="67">
        <f t="shared" si="189"/>
        <v>2022</v>
      </c>
      <c r="B647" s="67" t="str">
        <f t="shared" si="190"/>
        <v>May</v>
      </c>
      <c r="C647" s="68">
        <f t="shared" si="200"/>
        <v>22</v>
      </c>
      <c r="D647" s="69">
        <f t="shared" si="191"/>
        <v>19</v>
      </c>
      <c r="E647" s="70">
        <f t="shared" si="192"/>
        <v>39</v>
      </c>
      <c r="F647" s="74"/>
      <c r="G647" s="77"/>
      <c r="H647" s="63" t="e">
        <f t="shared" si="201"/>
        <v>#VALUE!</v>
      </c>
      <c r="I647" s="64">
        <f t="shared" si="202"/>
        <v>1</v>
      </c>
      <c r="J647" s="71" t="str">
        <f t="shared" si="202"/>
        <v xml:space="preserve">Tolpis </v>
      </c>
      <c r="K647" s="71" t="str">
        <f t="shared" si="202"/>
        <v>umbellata</v>
      </c>
      <c r="L647" s="72">
        <f t="shared" si="202"/>
        <v>1</v>
      </c>
      <c r="M647" s="72">
        <f t="shared" si="202"/>
        <v>0</v>
      </c>
      <c r="N647" s="66">
        <f t="shared" si="202"/>
        <v>0</v>
      </c>
      <c r="O647" s="41"/>
      <c r="P647" s="42" t="str">
        <f t="shared" si="193"/>
        <v/>
      </c>
      <c r="Q647" s="43" t="str">
        <f t="shared" si="194"/>
        <v/>
      </c>
      <c r="R647" s="44" t="e">
        <f t="shared" si="195"/>
        <v>#VALUE!</v>
      </c>
      <c r="S647" s="45" t="e">
        <f t="shared" si="188"/>
        <v>#VALUE!</v>
      </c>
      <c r="T647" s="44" t="str">
        <f t="shared" si="196"/>
        <v/>
      </c>
      <c r="U647" s="46"/>
      <c r="V647" s="47"/>
      <c r="W647" s="48" t="e">
        <f t="shared" si="197"/>
        <v>#VALUE!</v>
      </c>
      <c r="X647" s="49"/>
      <c r="Y647" s="44" t="e">
        <f>INDEX(VISITORS[INSECT ORDER], MATCH(X647,VISITORS[NAME USED],0))</f>
        <v>#N/A</v>
      </c>
      <c r="Z647" s="44" t="e">
        <f t="shared" si="198"/>
        <v>#N/A</v>
      </c>
      <c r="AA647" s="50" t="e">
        <f>IF(SUM(#REF!,#REF!,#REF!,#REF!,#REF!,#REF!)=S647,,"")</f>
        <v>#REF!</v>
      </c>
      <c r="AB647" s="51" t="str">
        <f t="shared" si="199"/>
        <v/>
      </c>
      <c r="AC647" s="51"/>
      <c r="AD647" s="51"/>
      <c r="AE647" s="51"/>
      <c r="AF647" s="51"/>
      <c r="AG647" s="51"/>
      <c r="AH647" s="51"/>
      <c r="AI647" s="52"/>
      <c r="AJ647" s="52"/>
      <c r="AK647" s="52"/>
      <c r="AL647" s="53"/>
      <c r="AM647" s="54"/>
      <c r="AN647" s="55" t="str">
        <f>IF(P647=1,0,"")</f>
        <v/>
      </c>
      <c r="AO647" s="56" t="str">
        <f>IF(AN647=1,AB647,"")</f>
        <v/>
      </c>
      <c r="AP647" s="55" t="str">
        <f>IF(P647=1,0,"")</f>
        <v/>
      </c>
      <c r="AQ647" s="56" t="str">
        <f>IF(AP647=1,AB647,"")</f>
        <v/>
      </c>
    </row>
    <row r="648" spans="1:43" s="3" customFormat="1" x14ac:dyDescent="0.25">
      <c r="A648" s="67">
        <f t="shared" si="189"/>
        <v>2022</v>
      </c>
      <c r="B648" s="67" t="str">
        <f t="shared" si="190"/>
        <v>May</v>
      </c>
      <c r="C648" s="68">
        <f t="shared" si="200"/>
        <v>22</v>
      </c>
      <c r="D648" s="69">
        <f t="shared" si="191"/>
        <v>19</v>
      </c>
      <c r="E648" s="70">
        <f t="shared" si="192"/>
        <v>40</v>
      </c>
      <c r="F648" s="74"/>
      <c r="G648" s="77"/>
      <c r="H648" s="63" t="e">
        <f t="shared" si="201"/>
        <v>#VALUE!</v>
      </c>
      <c r="I648" s="64">
        <f t="shared" si="202"/>
        <v>1</v>
      </c>
      <c r="J648" s="71" t="str">
        <f t="shared" si="202"/>
        <v xml:space="preserve">Tolpis </v>
      </c>
      <c r="K648" s="71" t="str">
        <f t="shared" si="202"/>
        <v>umbellata</v>
      </c>
      <c r="L648" s="72">
        <f t="shared" si="202"/>
        <v>1</v>
      </c>
      <c r="M648" s="72">
        <f t="shared" si="202"/>
        <v>0</v>
      </c>
      <c r="N648" s="66">
        <f t="shared" si="202"/>
        <v>0</v>
      </c>
      <c r="O648" s="41"/>
      <c r="P648" s="42" t="str">
        <f t="shared" si="193"/>
        <v/>
      </c>
      <c r="Q648" s="43" t="str">
        <f t="shared" si="194"/>
        <v/>
      </c>
      <c r="R648" s="44" t="e">
        <f t="shared" si="195"/>
        <v>#VALUE!</v>
      </c>
      <c r="S648" s="45" t="e">
        <f t="shared" si="188"/>
        <v>#VALUE!</v>
      </c>
      <c r="T648" s="44" t="str">
        <f t="shared" si="196"/>
        <v/>
      </c>
      <c r="U648" s="46"/>
      <c r="V648" s="47"/>
      <c r="W648" s="48" t="e">
        <f t="shared" si="197"/>
        <v>#VALUE!</v>
      </c>
      <c r="X648" s="49"/>
      <c r="Y648" s="44" t="e">
        <f>INDEX(VISITORS[INSECT ORDER], MATCH(X648,VISITORS[NAME USED],0))</f>
        <v>#N/A</v>
      </c>
      <c r="Z648" s="44" t="e">
        <f t="shared" si="198"/>
        <v>#N/A</v>
      </c>
      <c r="AA648" s="50" t="e">
        <f>IF(SUM(#REF!,#REF!,#REF!,#REF!,#REF!,#REF!)=S648,,"")</f>
        <v>#REF!</v>
      </c>
      <c r="AB648" s="51" t="str">
        <f t="shared" si="199"/>
        <v/>
      </c>
      <c r="AC648" s="51"/>
      <c r="AD648" s="51"/>
      <c r="AE648" s="51"/>
      <c r="AF648" s="51"/>
      <c r="AG648" s="51"/>
      <c r="AH648" s="51"/>
      <c r="AI648" s="52"/>
      <c r="AJ648" s="52"/>
      <c r="AK648" s="52"/>
      <c r="AL648" s="53"/>
      <c r="AM648" s="54"/>
      <c r="AN648" s="55" t="str">
        <f>IF(P648=1,0,"")</f>
        <v/>
      </c>
      <c r="AO648" s="56" t="str">
        <f>IF(AN648=1,AB648,"")</f>
        <v/>
      </c>
      <c r="AP648" s="55" t="str">
        <f>IF(P648=1,0,"")</f>
        <v/>
      </c>
      <c r="AQ648" s="56" t="str">
        <f>IF(AP648=1,AB648,"")</f>
        <v/>
      </c>
    </row>
    <row r="649" spans="1:43" s="3" customFormat="1" x14ac:dyDescent="0.25">
      <c r="A649" s="67">
        <f t="shared" si="189"/>
        <v>2022</v>
      </c>
      <c r="B649" s="67" t="str">
        <f t="shared" si="190"/>
        <v>May</v>
      </c>
      <c r="C649" s="68">
        <f t="shared" si="200"/>
        <v>22</v>
      </c>
      <c r="D649" s="69">
        <f t="shared" si="191"/>
        <v>19</v>
      </c>
      <c r="E649" s="70">
        <f t="shared" si="192"/>
        <v>41</v>
      </c>
      <c r="F649" s="74"/>
      <c r="G649" s="77"/>
      <c r="H649" s="63" t="e">
        <f t="shared" si="201"/>
        <v>#VALUE!</v>
      </c>
      <c r="I649" s="64">
        <f t="shared" si="202"/>
        <v>1</v>
      </c>
      <c r="J649" s="71" t="str">
        <f t="shared" si="202"/>
        <v xml:space="preserve">Tolpis </v>
      </c>
      <c r="K649" s="71" t="str">
        <f t="shared" si="202"/>
        <v>umbellata</v>
      </c>
      <c r="L649" s="72">
        <f t="shared" si="202"/>
        <v>1</v>
      </c>
      <c r="M649" s="72">
        <f t="shared" si="202"/>
        <v>0</v>
      </c>
      <c r="N649" s="66">
        <f t="shared" si="202"/>
        <v>0</v>
      </c>
      <c r="O649" s="41"/>
      <c r="P649" s="42" t="str">
        <f t="shared" si="193"/>
        <v/>
      </c>
      <c r="Q649" s="43" t="str">
        <f t="shared" si="194"/>
        <v/>
      </c>
      <c r="R649" s="44" t="e">
        <f t="shared" si="195"/>
        <v>#VALUE!</v>
      </c>
      <c r="S649" s="45" t="e">
        <f t="shared" si="188"/>
        <v>#VALUE!</v>
      </c>
      <c r="T649" s="44" t="str">
        <f t="shared" si="196"/>
        <v/>
      </c>
      <c r="U649" s="46"/>
      <c r="V649" s="47"/>
      <c r="W649" s="48" t="e">
        <f t="shared" si="197"/>
        <v>#VALUE!</v>
      </c>
      <c r="X649" s="49"/>
      <c r="Y649" s="44" t="e">
        <f>INDEX(VISITORS[INSECT ORDER], MATCH(X649,VISITORS[NAME USED],0))</f>
        <v>#N/A</v>
      </c>
      <c r="Z649" s="44" t="e">
        <f t="shared" si="198"/>
        <v>#N/A</v>
      </c>
      <c r="AA649" s="50" t="e">
        <f>IF(SUM(#REF!,#REF!,#REF!,#REF!,#REF!,#REF!)=S649,,"")</f>
        <v>#REF!</v>
      </c>
      <c r="AB649" s="51" t="str">
        <f t="shared" si="199"/>
        <v/>
      </c>
      <c r="AC649" s="51"/>
      <c r="AD649" s="51"/>
      <c r="AE649" s="51"/>
      <c r="AF649" s="51"/>
      <c r="AG649" s="51"/>
      <c r="AH649" s="51"/>
      <c r="AI649" s="52"/>
      <c r="AJ649" s="52"/>
      <c r="AK649" s="52"/>
      <c r="AL649" s="53"/>
      <c r="AM649" s="54"/>
      <c r="AN649" s="55" t="str">
        <f>IF(P649=1,0,"")</f>
        <v/>
      </c>
      <c r="AO649" s="56" t="str">
        <f>IF(AN649=1,AB649,"")</f>
        <v/>
      </c>
      <c r="AP649" s="55" t="str">
        <f>IF(P649=1,0,"")</f>
        <v/>
      </c>
      <c r="AQ649" s="56" t="str">
        <f>IF(AP649=1,AB649,"")</f>
        <v/>
      </c>
    </row>
    <row r="650" spans="1:43" s="3" customFormat="1" x14ac:dyDescent="0.25">
      <c r="A650" s="67">
        <f t="shared" si="189"/>
        <v>2022</v>
      </c>
      <c r="B650" s="67" t="str">
        <f t="shared" si="190"/>
        <v>May</v>
      </c>
      <c r="C650" s="68">
        <f t="shared" si="200"/>
        <v>22</v>
      </c>
      <c r="D650" s="69">
        <f t="shared" si="191"/>
        <v>19</v>
      </c>
      <c r="E650" s="70">
        <f t="shared" si="192"/>
        <v>42</v>
      </c>
      <c r="F650" s="74"/>
      <c r="G650" s="77"/>
      <c r="H650" s="63" t="e">
        <f t="shared" si="201"/>
        <v>#VALUE!</v>
      </c>
      <c r="I650" s="64">
        <f t="shared" si="202"/>
        <v>1</v>
      </c>
      <c r="J650" s="71" t="str">
        <f t="shared" si="202"/>
        <v xml:space="preserve">Tolpis </v>
      </c>
      <c r="K650" s="71" t="str">
        <f t="shared" si="202"/>
        <v>umbellata</v>
      </c>
      <c r="L650" s="72">
        <f t="shared" si="202"/>
        <v>1</v>
      </c>
      <c r="M650" s="72">
        <f t="shared" si="202"/>
        <v>0</v>
      </c>
      <c r="N650" s="66">
        <f t="shared" si="202"/>
        <v>0</v>
      </c>
      <c r="O650" s="41"/>
      <c r="P650" s="42" t="str">
        <f t="shared" si="193"/>
        <v/>
      </c>
      <c r="Q650" s="43" t="str">
        <f t="shared" si="194"/>
        <v/>
      </c>
      <c r="R650" s="44" t="e">
        <f t="shared" si="195"/>
        <v>#VALUE!</v>
      </c>
      <c r="S650" s="45" t="e">
        <f t="shared" si="188"/>
        <v>#VALUE!</v>
      </c>
      <c r="T650" s="44" t="str">
        <f t="shared" si="196"/>
        <v/>
      </c>
      <c r="U650" s="46"/>
      <c r="V650" s="47"/>
      <c r="W650" s="48" t="e">
        <f t="shared" si="197"/>
        <v>#VALUE!</v>
      </c>
      <c r="X650" s="49"/>
      <c r="Y650" s="44" t="e">
        <f>INDEX(VISITORS[INSECT ORDER], MATCH(X650,VISITORS[NAME USED],0))</f>
        <v>#N/A</v>
      </c>
      <c r="Z650" s="44" t="e">
        <f t="shared" si="198"/>
        <v>#N/A</v>
      </c>
      <c r="AA650" s="50" t="e">
        <f>IF(SUM(#REF!,#REF!,#REF!,#REF!,#REF!,#REF!)=S650,,"")</f>
        <v>#REF!</v>
      </c>
      <c r="AB650" s="51" t="str">
        <f t="shared" si="199"/>
        <v/>
      </c>
      <c r="AC650" s="51"/>
      <c r="AD650" s="51"/>
      <c r="AE650" s="51"/>
      <c r="AF650" s="51"/>
      <c r="AG650" s="51"/>
      <c r="AH650" s="51"/>
      <c r="AI650" s="52"/>
      <c r="AJ650" s="52"/>
      <c r="AK650" s="52"/>
      <c r="AL650" s="53"/>
      <c r="AM650" s="54"/>
      <c r="AN650" s="55" t="str">
        <f>IF(P650=1,0,"")</f>
        <v/>
      </c>
      <c r="AO650" s="56" t="str">
        <f>IF(AN650=1,AB650,"")</f>
        <v/>
      </c>
      <c r="AP650" s="55" t="str">
        <f>IF(P650=1,0,"")</f>
        <v/>
      </c>
      <c r="AQ650" s="56" t="str">
        <f>IF(AP650=1,AB650,"")</f>
        <v/>
      </c>
    </row>
    <row r="651" spans="1:43" s="3" customFormat="1" x14ac:dyDescent="0.25">
      <c r="A651" s="67">
        <f t="shared" si="189"/>
        <v>2022</v>
      </c>
      <c r="B651" s="67" t="str">
        <f t="shared" si="190"/>
        <v>May</v>
      </c>
      <c r="C651" s="68">
        <f t="shared" si="200"/>
        <v>22</v>
      </c>
      <c r="D651" s="69">
        <f t="shared" si="191"/>
        <v>19</v>
      </c>
      <c r="E651" s="70">
        <f t="shared" si="192"/>
        <v>43</v>
      </c>
      <c r="F651" s="74"/>
      <c r="G651" s="77"/>
      <c r="H651" s="63" t="e">
        <f t="shared" si="201"/>
        <v>#VALUE!</v>
      </c>
      <c r="I651" s="64">
        <f t="shared" si="202"/>
        <v>1</v>
      </c>
      <c r="J651" s="71" t="str">
        <f t="shared" si="202"/>
        <v xml:space="preserve">Tolpis </v>
      </c>
      <c r="K651" s="71" t="str">
        <f t="shared" si="202"/>
        <v>umbellata</v>
      </c>
      <c r="L651" s="72">
        <f t="shared" si="202"/>
        <v>1</v>
      </c>
      <c r="M651" s="72">
        <f t="shared" si="202"/>
        <v>0</v>
      </c>
      <c r="N651" s="66">
        <f t="shared" si="202"/>
        <v>0</v>
      </c>
      <c r="O651" s="41"/>
      <c r="P651" s="42" t="str">
        <f t="shared" si="193"/>
        <v/>
      </c>
      <c r="Q651" s="43" t="str">
        <f t="shared" si="194"/>
        <v/>
      </c>
      <c r="R651" s="44" t="e">
        <f t="shared" si="195"/>
        <v>#VALUE!</v>
      </c>
      <c r="S651" s="45" t="e">
        <f t="shared" si="188"/>
        <v>#VALUE!</v>
      </c>
      <c r="T651" s="44" t="str">
        <f t="shared" si="196"/>
        <v/>
      </c>
      <c r="U651" s="46"/>
      <c r="V651" s="47"/>
      <c r="W651" s="48" t="e">
        <f t="shared" si="197"/>
        <v>#VALUE!</v>
      </c>
      <c r="X651" s="49"/>
      <c r="Y651" s="44" t="e">
        <f>INDEX(VISITORS[INSECT ORDER], MATCH(X651,VISITORS[NAME USED],0))</f>
        <v>#N/A</v>
      </c>
      <c r="Z651" s="44" t="e">
        <f t="shared" si="198"/>
        <v>#N/A</v>
      </c>
      <c r="AA651" s="50" t="e">
        <f>IF(SUM(#REF!,#REF!,#REF!,#REF!,#REF!,#REF!)=S651,,"")</f>
        <v>#REF!</v>
      </c>
      <c r="AB651" s="51" t="str">
        <f t="shared" si="199"/>
        <v/>
      </c>
      <c r="AC651" s="51"/>
      <c r="AD651" s="51"/>
      <c r="AE651" s="51"/>
      <c r="AF651" s="51"/>
      <c r="AG651" s="51"/>
      <c r="AH651" s="51"/>
      <c r="AI651" s="52"/>
      <c r="AJ651" s="52"/>
      <c r="AK651" s="52"/>
      <c r="AL651" s="53"/>
      <c r="AM651" s="54"/>
      <c r="AN651" s="55" t="str">
        <f>IF(P651=1,0,"")</f>
        <v/>
      </c>
      <c r="AO651" s="56" t="str">
        <f>IF(AN651=1,AB651,"")</f>
        <v/>
      </c>
      <c r="AP651" s="55" t="str">
        <f>IF(P651=1,0,"")</f>
        <v/>
      </c>
      <c r="AQ651" s="56" t="str">
        <f>IF(AP651=1,AB651,"")</f>
        <v/>
      </c>
    </row>
    <row r="652" spans="1:43" s="3" customFormat="1" x14ac:dyDescent="0.25">
      <c r="A652" s="67">
        <f t="shared" si="189"/>
        <v>2022</v>
      </c>
      <c r="B652" s="67" t="str">
        <f t="shared" si="190"/>
        <v>May</v>
      </c>
      <c r="C652" s="68">
        <f t="shared" si="200"/>
        <v>22</v>
      </c>
      <c r="D652" s="69">
        <f t="shared" si="191"/>
        <v>19</v>
      </c>
      <c r="E652" s="70">
        <f t="shared" si="192"/>
        <v>44</v>
      </c>
      <c r="F652" s="74"/>
      <c r="G652" s="77"/>
      <c r="H652" s="63" t="e">
        <f t="shared" si="201"/>
        <v>#VALUE!</v>
      </c>
      <c r="I652" s="64">
        <f t="shared" si="202"/>
        <v>1</v>
      </c>
      <c r="J652" s="71" t="str">
        <f t="shared" si="202"/>
        <v xml:space="preserve">Tolpis </v>
      </c>
      <c r="K652" s="71" t="str">
        <f t="shared" si="202"/>
        <v>umbellata</v>
      </c>
      <c r="L652" s="72">
        <f t="shared" si="202"/>
        <v>1</v>
      </c>
      <c r="M652" s="72">
        <f t="shared" si="202"/>
        <v>0</v>
      </c>
      <c r="N652" s="66">
        <f t="shared" si="202"/>
        <v>0</v>
      </c>
      <c r="O652" s="41"/>
      <c r="P652" s="42" t="str">
        <f t="shared" si="193"/>
        <v/>
      </c>
      <c r="Q652" s="43" t="str">
        <f t="shared" si="194"/>
        <v/>
      </c>
      <c r="R652" s="44" t="e">
        <f t="shared" si="195"/>
        <v>#VALUE!</v>
      </c>
      <c r="S652" s="45" t="e">
        <f t="shared" si="188"/>
        <v>#VALUE!</v>
      </c>
      <c r="T652" s="44" t="str">
        <f t="shared" si="196"/>
        <v/>
      </c>
      <c r="U652" s="46"/>
      <c r="V652" s="47"/>
      <c r="W652" s="48" t="e">
        <f t="shared" si="197"/>
        <v>#VALUE!</v>
      </c>
      <c r="X652" s="49"/>
      <c r="Y652" s="44" t="e">
        <f>INDEX(VISITORS[INSECT ORDER], MATCH(X652,VISITORS[NAME USED],0))</f>
        <v>#N/A</v>
      </c>
      <c r="Z652" s="44" t="e">
        <f t="shared" si="198"/>
        <v>#N/A</v>
      </c>
      <c r="AA652" s="50" t="e">
        <f>IF(SUM(#REF!,#REF!,#REF!,#REF!,#REF!,#REF!)=S652,,"")</f>
        <v>#REF!</v>
      </c>
      <c r="AB652" s="51" t="str">
        <f t="shared" si="199"/>
        <v/>
      </c>
      <c r="AC652" s="51"/>
      <c r="AD652" s="51"/>
      <c r="AE652" s="51"/>
      <c r="AF652" s="51"/>
      <c r="AG652" s="51"/>
      <c r="AH652" s="51"/>
      <c r="AI652" s="52"/>
      <c r="AJ652" s="52"/>
      <c r="AK652" s="52"/>
      <c r="AL652" s="53"/>
      <c r="AM652" s="54"/>
      <c r="AN652" s="55" t="str">
        <f>IF(P652=1,0,"")</f>
        <v/>
      </c>
      <c r="AO652" s="56" t="str">
        <f>IF(AN652=1,AB652,"")</f>
        <v/>
      </c>
      <c r="AP652" s="55" t="str">
        <f>IF(P652=1,0,"")</f>
        <v/>
      </c>
      <c r="AQ652" s="56" t="str">
        <f>IF(AP652=1,AB652,"")</f>
        <v/>
      </c>
    </row>
    <row r="653" spans="1:43" s="3" customFormat="1" x14ac:dyDescent="0.25">
      <c r="A653" s="67">
        <f t="shared" si="189"/>
        <v>2022</v>
      </c>
      <c r="B653" s="67" t="str">
        <f t="shared" si="190"/>
        <v>May</v>
      </c>
      <c r="C653" s="68">
        <f t="shared" si="200"/>
        <v>22</v>
      </c>
      <c r="D653" s="69">
        <f t="shared" si="191"/>
        <v>19</v>
      </c>
      <c r="E653" s="70">
        <f t="shared" si="192"/>
        <v>45</v>
      </c>
      <c r="F653" s="74"/>
      <c r="G653" s="77"/>
      <c r="H653" s="63" t="e">
        <f t="shared" si="201"/>
        <v>#VALUE!</v>
      </c>
      <c r="I653" s="64">
        <f t="shared" si="202"/>
        <v>1</v>
      </c>
      <c r="J653" s="71" t="str">
        <f t="shared" si="202"/>
        <v xml:space="preserve">Tolpis </v>
      </c>
      <c r="K653" s="71" t="str">
        <f t="shared" si="202"/>
        <v>umbellata</v>
      </c>
      <c r="L653" s="72">
        <f t="shared" si="202"/>
        <v>1</v>
      </c>
      <c r="M653" s="72">
        <f t="shared" si="202"/>
        <v>0</v>
      </c>
      <c r="N653" s="66">
        <f t="shared" si="202"/>
        <v>0</v>
      </c>
      <c r="O653" s="41"/>
      <c r="P653" s="42" t="str">
        <f t="shared" si="193"/>
        <v/>
      </c>
      <c r="Q653" s="43" t="str">
        <f t="shared" si="194"/>
        <v/>
      </c>
      <c r="R653" s="44" t="e">
        <f t="shared" si="195"/>
        <v>#VALUE!</v>
      </c>
      <c r="S653" s="45" t="e">
        <f t="shared" si="188"/>
        <v>#VALUE!</v>
      </c>
      <c r="T653" s="44" t="str">
        <f t="shared" si="196"/>
        <v/>
      </c>
      <c r="U653" s="46"/>
      <c r="V653" s="47"/>
      <c r="W653" s="48" t="e">
        <f t="shared" si="197"/>
        <v>#VALUE!</v>
      </c>
      <c r="X653" s="49"/>
      <c r="Y653" s="44" t="e">
        <f>INDEX(VISITORS[INSECT ORDER], MATCH(X653,VISITORS[NAME USED],0))</f>
        <v>#N/A</v>
      </c>
      <c r="Z653" s="44" t="e">
        <f t="shared" si="198"/>
        <v>#N/A</v>
      </c>
      <c r="AA653" s="50" t="e">
        <f>IF(SUM(#REF!,#REF!,#REF!,#REF!,#REF!,#REF!)=S653,,"")</f>
        <v>#REF!</v>
      </c>
      <c r="AB653" s="51" t="str">
        <f t="shared" si="199"/>
        <v/>
      </c>
      <c r="AC653" s="51"/>
      <c r="AD653" s="51"/>
      <c r="AE653" s="51"/>
      <c r="AF653" s="51"/>
      <c r="AG653" s="51"/>
      <c r="AH653" s="51"/>
      <c r="AI653" s="52"/>
      <c r="AJ653" s="52"/>
      <c r="AK653" s="52"/>
      <c r="AL653" s="53"/>
      <c r="AM653" s="54"/>
      <c r="AN653" s="55" t="str">
        <f>IF(P653=1,0,"")</f>
        <v/>
      </c>
      <c r="AO653" s="56" t="str">
        <f>IF(AN653=1,AB653,"")</f>
        <v/>
      </c>
      <c r="AP653" s="55" t="str">
        <f>IF(P653=1,0,"")</f>
        <v/>
      </c>
      <c r="AQ653" s="56" t="str">
        <f>IF(AP653=1,AB653,"")</f>
        <v/>
      </c>
    </row>
    <row r="654" spans="1:43" s="3" customFormat="1" x14ac:dyDescent="0.25">
      <c r="A654" s="67">
        <f t="shared" si="189"/>
        <v>2022</v>
      </c>
      <c r="B654" s="67" t="str">
        <f t="shared" si="190"/>
        <v>May</v>
      </c>
      <c r="C654" s="68">
        <f t="shared" si="200"/>
        <v>22</v>
      </c>
      <c r="D654" s="69">
        <f t="shared" si="191"/>
        <v>19</v>
      </c>
      <c r="E654" s="70">
        <f t="shared" si="192"/>
        <v>46</v>
      </c>
      <c r="F654" s="74"/>
      <c r="G654" s="77"/>
      <c r="H654" s="63" t="e">
        <f t="shared" si="201"/>
        <v>#VALUE!</v>
      </c>
      <c r="I654" s="64">
        <f t="shared" si="202"/>
        <v>1</v>
      </c>
      <c r="J654" s="71" t="str">
        <f t="shared" si="202"/>
        <v xml:space="preserve">Tolpis </v>
      </c>
      <c r="K654" s="71" t="str">
        <f t="shared" si="202"/>
        <v>umbellata</v>
      </c>
      <c r="L654" s="72">
        <f t="shared" si="202"/>
        <v>1</v>
      </c>
      <c r="M654" s="72">
        <f t="shared" si="202"/>
        <v>0</v>
      </c>
      <c r="N654" s="66">
        <f t="shared" si="202"/>
        <v>0</v>
      </c>
      <c r="O654" s="41"/>
      <c r="P654" s="42" t="str">
        <f t="shared" si="193"/>
        <v/>
      </c>
      <c r="Q654" s="43" t="str">
        <f t="shared" si="194"/>
        <v/>
      </c>
      <c r="R654" s="44" t="e">
        <f t="shared" si="195"/>
        <v>#VALUE!</v>
      </c>
      <c r="S654" s="45" t="e">
        <f t="shared" si="188"/>
        <v>#VALUE!</v>
      </c>
      <c r="T654" s="44" t="str">
        <f t="shared" si="196"/>
        <v/>
      </c>
      <c r="U654" s="46"/>
      <c r="V654" s="47"/>
      <c r="W654" s="48" t="e">
        <f t="shared" si="197"/>
        <v>#VALUE!</v>
      </c>
      <c r="X654" s="49"/>
      <c r="Y654" s="44" t="e">
        <f>INDEX(VISITORS[INSECT ORDER], MATCH(X654,VISITORS[NAME USED],0))</f>
        <v>#N/A</v>
      </c>
      <c r="Z654" s="44" t="e">
        <f t="shared" si="198"/>
        <v>#N/A</v>
      </c>
      <c r="AA654" s="50" t="e">
        <f>IF(SUM(#REF!,#REF!,#REF!,#REF!,#REF!,#REF!)=S654,,"")</f>
        <v>#REF!</v>
      </c>
      <c r="AB654" s="51" t="str">
        <f t="shared" si="199"/>
        <v/>
      </c>
      <c r="AC654" s="51"/>
      <c r="AD654" s="51"/>
      <c r="AE654" s="51"/>
      <c r="AF654" s="51"/>
      <c r="AG654" s="51"/>
      <c r="AH654" s="51"/>
      <c r="AI654" s="52"/>
      <c r="AJ654" s="52"/>
      <c r="AK654" s="52"/>
      <c r="AL654" s="53"/>
      <c r="AM654" s="54"/>
      <c r="AN654" s="55" t="str">
        <f>IF(P654=1,0,"")</f>
        <v/>
      </c>
      <c r="AO654" s="56" t="str">
        <f>IF(AN654=1,AB654,"")</f>
        <v/>
      </c>
      <c r="AP654" s="55" t="str">
        <f>IF(P654=1,0,"")</f>
        <v/>
      </c>
      <c r="AQ654" s="56" t="str">
        <f>IF(AP654=1,AB654,"")</f>
        <v/>
      </c>
    </row>
    <row r="655" spans="1:43" s="3" customFormat="1" x14ac:dyDescent="0.25">
      <c r="A655" s="67">
        <f t="shared" si="189"/>
        <v>2022</v>
      </c>
      <c r="B655" s="67" t="str">
        <f t="shared" si="190"/>
        <v>May</v>
      </c>
      <c r="C655" s="68">
        <f t="shared" si="200"/>
        <v>22</v>
      </c>
      <c r="D655" s="69">
        <f t="shared" si="191"/>
        <v>19</v>
      </c>
      <c r="E655" s="70">
        <f t="shared" si="192"/>
        <v>47</v>
      </c>
      <c r="F655" s="74"/>
      <c r="G655" s="77"/>
      <c r="H655" s="63" t="e">
        <f t="shared" si="201"/>
        <v>#VALUE!</v>
      </c>
      <c r="I655" s="64">
        <f t="shared" si="202"/>
        <v>1</v>
      </c>
      <c r="J655" s="71" t="str">
        <f t="shared" si="202"/>
        <v xml:space="preserve">Tolpis </v>
      </c>
      <c r="K655" s="71" t="str">
        <f t="shared" si="202"/>
        <v>umbellata</v>
      </c>
      <c r="L655" s="72">
        <f t="shared" si="202"/>
        <v>1</v>
      </c>
      <c r="M655" s="72">
        <f t="shared" si="202"/>
        <v>0</v>
      </c>
      <c r="N655" s="66">
        <f t="shared" si="202"/>
        <v>0</v>
      </c>
      <c r="O655" s="41"/>
      <c r="P655" s="42" t="str">
        <f t="shared" si="193"/>
        <v/>
      </c>
      <c r="Q655" s="43" t="str">
        <f t="shared" si="194"/>
        <v/>
      </c>
      <c r="R655" s="44" t="e">
        <f t="shared" si="195"/>
        <v>#VALUE!</v>
      </c>
      <c r="S655" s="45" t="e">
        <f t="shared" si="188"/>
        <v>#VALUE!</v>
      </c>
      <c r="T655" s="44" t="str">
        <f t="shared" si="196"/>
        <v/>
      </c>
      <c r="U655" s="46"/>
      <c r="V655" s="47"/>
      <c r="W655" s="48" t="e">
        <f t="shared" si="197"/>
        <v>#VALUE!</v>
      </c>
      <c r="X655" s="49"/>
      <c r="Y655" s="44" t="e">
        <f>INDEX(VISITORS[INSECT ORDER], MATCH(X655,VISITORS[NAME USED],0))</f>
        <v>#N/A</v>
      </c>
      <c r="Z655" s="44" t="e">
        <f t="shared" si="198"/>
        <v>#N/A</v>
      </c>
      <c r="AA655" s="50" t="e">
        <f>IF(SUM(#REF!,#REF!,#REF!,#REF!,#REF!,#REF!)=S655,,"")</f>
        <v>#REF!</v>
      </c>
      <c r="AB655" s="51" t="str">
        <f t="shared" si="199"/>
        <v/>
      </c>
      <c r="AC655" s="51"/>
      <c r="AD655" s="51"/>
      <c r="AE655" s="51"/>
      <c r="AF655" s="51"/>
      <c r="AG655" s="51"/>
      <c r="AH655" s="51"/>
      <c r="AI655" s="52"/>
      <c r="AJ655" s="52"/>
      <c r="AK655" s="52"/>
      <c r="AL655" s="53"/>
      <c r="AM655" s="54"/>
      <c r="AN655" s="55" t="str">
        <f>IF(P655=1,0,"")</f>
        <v/>
      </c>
      <c r="AO655" s="56" t="str">
        <f>IF(AN655=1,AB655,"")</f>
        <v/>
      </c>
      <c r="AP655" s="55" t="str">
        <f>IF(P655=1,0,"")</f>
        <v/>
      </c>
      <c r="AQ655" s="56" t="str">
        <f>IF(AP655=1,AB655,"")</f>
        <v/>
      </c>
    </row>
    <row r="656" spans="1:43" s="3" customFormat="1" x14ac:dyDescent="0.25">
      <c r="A656" s="67">
        <f t="shared" si="189"/>
        <v>2022</v>
      </c>
      <c r="B656" s="67" t="str">
        <f t="shared" si="190"/>
        <v>May</v>
      </c>
      <c r="C656" s="68">
        <f t="shared" si="200"/>
        <v>22</v>
      </c>
      <c r="D656" s="69">
        <f t="shared" si="191"/>
        <v>19</v>
      </c>
      <c r="E656" s="70">
        <f t="shared" si="192"/>
        <v>48</v>
      </c>
      <c r="F656" s="74"/>
      <c r="G656" s="77"/>
      <c r="H656" s="63" t="e">
        <f t="shared" si="201"/>
        <v>#VALUE!</v>
      </c>
      <c r="I656" s="64">
        <f t="shared" si="202"/>
        <v>1</v>
      </c>
      <c r="J656" s="71" t="str">
        <f t="shared" si="202"/>
        <v xml:space="preserve">Tolpis </v>
      </c>
      <c r="K656" s="71" t="str">
        <f t="shared" si="202"/>
        <v>umbellata</v>
      </c>
      <c r="L656" s="72">
        <f t="shared" si="202"/>
        <v>1</v>
      </c>
      <c r="M656" s="72">
        <f t="shared" si="202"/>
        <v>0</v>
      </c>
      <c r="N656" s="66">
        <f t="shared" si="202"/>
        <v>0</v>
      </c>
      <c r="O656" s="41"/>
      <c r="P656" s="42" t="str">
        <f t="shared" si="193"/>
        <v/>
      </c>
      <c r="Q656" s="43" t="str">
        <f t="shared" si="194"/>
        <v/>
      </c>
      <c r="R656" s="44" t="e">
        <f t="shared" si="195"/>
        <v>#VALUE!</v>
      </c>
      <c r="S656" s="45" t="e">
        <f t="shared" si="188"/>
        <v>#VALUE!</v>
      </c>
      <c r="T656" s="44" t="str">
        <f t="shared" si="196"/>
        <v/>
      </c>
      <c r="U656" s="46"/>
      <c r="V656" s="47"/>
      <c r="W656" s="48" t="e">
        <f t="shared" si="197"/>
        <v>#VALUE!</v>
      </c>
      <c r="X656" s="49"/>
      <c r="Y656" s="44" t="e">
        <f>INDEX(VISITORS[INSECT ORDER], MATCH(X656,VISITORS[NAME USED],0))</f>
        <v>#N/A</v>
      </c>
      <c r="Z656" s="44" t="e">
        <f t="shared" si="198"/>
        <v>#N/A</v>
      </c>
      <c r="AA656" s="50" t="e">
        <f>IF(SUM(#REF!,#REF!,#REF!,#REF!,#REF!,#REF!)=S656,,"")</f>
        <v>#REF!</v>
      </c>
      <c r="AB656" s="51" t="str">
        <f t="shared" si="199"/>
        <v/>
      </c>
      <c r="AC656" s="51"/>
      <c r="AD656" s="51"/>
      <c r="AE656" s="51"/>
      <c r="AF656" s="51"/>
      <c r="AG656" s="51"/>
      <c r="AH656" s="51"/>
      <c r="AI656" s="52"/>
      <c r="AJ656" s="52"/>
      <c r="AK656" s="52"/>
      <c r="AL656" s="53"/>
      <c r="AM656" s="54"/>
      <c r="AN656" s="55" t="str">
        <f>IF(P656=1,0,"")</f>
        <v/>
      </c>
      <c r="AO656" s="56" t="str">
        <f>IF(AN656=1,AB656,"")</f>
        <v/>
      </c>
      <c r="AP656" s="55" t="str">
        <f>IF(P656=1,0,"")</f>
        <v/>
      </c>
      <c r="AQ656" s="56" t="str">
        <f>IF(AP656=1,AB656,"")</f>
        <v/>
      </c>
    </row>
    <row r="657" spans="1:43" s="3" customFormat="1" x14ac:dyDescent="0.25">
      <c r="A657" s="67">
        <f t="shared" si="189"/>
        <v>2022</v>
      </c>
      <c r="B657" s="67" t="str">
        <f t="shared" si="190"/>
        <v>May</v>
      </c>
      <c r="C657" s="68">
        <f t="shared" si="200"/>
        <v>22</v>
      </c>
      <c r="D657" s="69">
        <f t="shared" si="191"/>
        <v>19</v>
      </c>
      <c r="E657" s="70">
        <f t="shared" si="192"/>
        <v>49</v>
      </c>
      <c r="F657" s="74"/>
      <c r="G657" s="77"/>
      <c r="H657" s="63" t="e">
        <f t="shared" si="201"/>
        <v>#VALUE!</v>
      </c>
      <c r="I657" s="64">
        <f t="shared" si="202"/>
        <v>1</v>
      </c>
      <c r="J657" s="71" t="str">
        <f t="shared" si="202"/>
        <v xml:space="preserve">Tolpis </v>
      </c>
      <c r="K657" s="71" t="str">
        <f t="shared" si="202"/>
        <v>umbellata</v>
      </c>
      <c r="L657" s="72">
        <f t="shared" si="202"/>
        <v>1</v>
      </c>
      <c r="M657" s="72">
        <f t="shared" si="202"/>
        <v>0</v>
      </c>
      <c r="N657" s="66">
        <f t="shared" si="202"/>
        <v>0</v>
      </c>
      <c r="O657" s="41"/>
      <c r="P657" s="42" t="str">
        <f t="shared" si="193"/>
        <v/>
      </c>
      <c r="Q657" s="43" t="str">
        <f t="shared" si="194"/>
        <v/>
      </c>
      <c r="R657" s="44" t="e">
        <f t="shared" si="195"/>
        <v>#VALUE!</v>
      </c>
      <c r="S657" s="45" t="e">
        <f t="shared" si="188"/>
        <v>#VALUE!</v>
      </c>
      <c r="T657" s="44" t="str">
        <f t="shared" si="196"/>
        <v/>
      </c>
      <c r="U657" s="46"/>
      <c r="V657" s="47"/>
      <c r="W657" s="48" t="e">
        <f t="shared" si="197"/>
        <v>#VALUE!</v>
      </c>
      <c r="X657" s="49"/>
      <c r="Y657" s="44" t="e">
        <f>INDEX(VISITORS[INSECT ORDER], MATCH(X657,VISITORS[NAME USED],0))</f>
        <v>#N/A</v>
      </c>
      <c r="Z657" s="44" t="e">
        <f t="shared" si="198"/>
        <v>#N/A</v>
      </c>
      <c r="AA657" s="50" t="e">
        <f>IF(SUM(#REF!,#REF!,#REF!,#REF!,#REF!,#REF!)=S657,,"")</f>
        <v>#REF!</v>
      </c>
      <c r="AB657" s="51" t="str">
        <f t="shared" si="199"/>
        <v/>
      </c>
      <c r="AC657" s="51"/>
      <c r="AD657" s="51"/>
      <c r="AE657" s="51"/>
      <c r="AF657" s="51"/>
      <c r="AG657" s="51"/>
      <c r="AH657" s="51"/>
      <c r="AI657" s="52"/>
      <c r="AJ657" s="52"/>
      <c r="AK657" s="52"/>
      <c r="AL657" s="53"/>
      <c r="AM657" s="54"/>
      <c r="AN657" s="55" t="str">
        <f>IF(P657=1,0,"")</f>
        <v/>
      </c>
      <c r="AO657" s="56" t="str">
        <f>IF(AN657=1,AB657,"")</f>
        <v/>
      </c>
      <c r="AP657" s="55" t="str">
        <f>IF(P657=1,0,"")</f>
        <v/>
      </c>
      <c r="AQ657" s="56" t="str">
        <f>IF(AP657=1,AB657,"")</f>
        <v/>
      </c>
    </row>
    <row r="658" spans="1:43" s="3" customFormat="1" x14ac:dyDescent="0.25">
      <c r="A658" s="67">
        <f t="shared" si="189"/>
        <v>2022</v>
      </c>
      <c r="B658" s="67" t="str">
        <f t="shared" si="190"/>
        <v>May</v>
      </c>
      <c r="C658" s="68">
        <f t="shared" si="200"/>
        <v>22</v>
      </c>
      <c r="D658" s="69">
        <f t="shared" si="191"/>
        <v>19</v>
      </c>
      <c r="E658" s="70">
        <f t="shared" si="192"/>
        <v>50</v>
      </c>
      <c r="F658" s="74"/>
      <c r="G658" s="77"/>
      <c r="H658" s="63" t="e">
        <f t="shared" si="201"/>
        <v>#VALUE!</v>
      </c>
      <c r="I658" s="64">
        <f t="shared" si="202"/>
        <v>1</v>
      </c>
      <c r="J658" s="71" t="str">
        <f t="shared" si="202"/>
        <v xml:space="preserve">Tolpis </v>
      </c>
      <c r="K658" s="71" t="str">
        <f t="shared" si="202"/>
        <v>umbellata</v>
      </c>
      <c r="L658" s="72">
        <f t="shared" si="202"/>
        <v>1</v>
      </c>
      <c r="M658" s="72">
        <f t="shared" si="202"/>
        <v>0</v>
      </c>
      <c r="N658" s="66">
        <f t="shared" si="202"/>
        <v>0</v>
      </c>
      <c r="O658" s="41"/>
      <c r="P658" s="42" t="str">
        <f t="shared" si="193"/>
        <v/>
      </c>
      <c r="Q658" s="43" t="str">
        <f t="shared" si="194"/>
        <v/>
      </c>
      <c r="R658" s="44" t="e">
        <f t="shared" si="195"/>
        <v>#VALUE!</v>
      </c>
      <c r="S658" s="45" t="e">
        <f t="shared" si="188"/>
        <v>#VALUE!</v>
      </c>
      <c r="T658" s="44" t="str">
        <f t="shared" si="196"/>
        <v/>
      </c>
      <c r="U658" s="46"/>
      <c r="V658" s="47"/>
      <c r="W658" s="48" t="e">
        <f t="shared" si="197"/>
        <v>#VALUE!</v>
      </c>
      <c r="X658" s="49"/>
      <c r="Y658" s="44" t="e">
        <f>INDEX(VISITORS[INSECT ORDER], MATCH(X658,VISITORS[NAME USED],0))</f>
        <v>#N/A</v>
      </c>
      <c r="Z658" s="44" t="e">
        <f t="shared" si="198"/>
        <v>#N/A</v>
      </c>
      <c r="AA658" s="50" t="e">
        <f>IF(SUM(#REF!,#REF!,#REF!,#REF!,#REF!,#REF!)=S658,,"")</f>
        <v>#REF!</v>
      </c>
      <c r="AB658" s="51" t="str">
        <f t="shared" si="199"/>
        <v/>
      </c>
      <c r="AC658" s="51"/>
      <c r="AD658" s="51"/>
      <c r="AE658" s="51"/>
      <c r="AF658" s="51"/>
      <c r="AG658" s="51"/>
      <c r="AH658" s="51"/>
      <c r="AI658" s="52"/>
      <c r="AJ658" s="52"/>
      <c r="AK658" s="52"/>
      <c r="AL658" s="53"/>
      <c r="AM658" s="54"/>
      <c r="AN658" s="55" t="str">
        <f>IF(P658=1,0,"")</f>
        <v/>
      </c>
      <c r="AO658" s="56" t="str">
        <f>IF(AN658=1,AB658,"")</f>
        <v/>
      </c>
      <c r="AP658" s="55" t="str">
        <f>IF(P658=1,0,"")</f>
        <v/>
      </c>
      <c r="AQ658" s="56" t="str">
        <f>IF(AP658=1,AB658,"")</f>
        <v/>
      </c>
    </row>
    <row r="659" spans="1:43" s="3" customFormat="1" x14ac:dyDescent="0.25">
      <c r="A659" s="67">
        <f t="shared" si="189"/>
        <v>2022</v>
      </c>
      <c r="B659" s="67" t="str">
        <f t="shared" si="190"/>
        <v>May</v>
      </c>
      <c r="C659" s="68">
        <f t="shared" si="200"/>
        <v>22</v>
      </c>
      <c r="D659" s="69">
        <f t="shared" si="191"/>
        <v>19</v>
      </c>
      <c r="E659" s="70">
        <f t="shared" si="192"/>
        <v>51</v>
      </c>
      <c r="F659" s="74"/>
      <c r="G659" s="77"/>
      <c r="H659" s="63" t="e">
        <f t="shared" si="201"/>
        <v>#VALUE!</v>
      </c>
      <c r="I659" s="64">
        <f t="shared" si="202"/>
        <v>1</v>
      </c>
      <c r="J659" s="71" t="str">
        <f t="shared" si="202"/>
        <v xml:space="preserve">Tolpis </v>
      </c>
      <c r="K659" s="71" t="str">
        <f t="shared" si="202"/>
        <v>umbellata</v>
      </c>
      <c r="L659" s="72">
        <f t="shared" si="202"/>
        <v>1</v>
      </c>
      <c r="M659" s="72">
        <f t="shared" si="202"/>
        <v>0</v>
      </c>
      <c r="N659" s="66">
        <f t="shared" si="202"/>
        <v>0</v>
      </c>
      <c r="O659" s="41"/>
      <c r="P659" s="42" t="str">
        <f t="shared" si="193"/>
        <v/>
      </c>
      <c r="Q659" s="43" t="str">
        <f t="shared" si="194"/>
        <v/>
      </c>
      <c r="R659" s="44" t="e">
        <f t="shared" si="195"/>
        <v>#VALUE!</v>
      </c>
      <c r="S659" s="45" t="e">
        <f t="shared" si="188"/>
        <v>#VALUE!</v>
      </c>
      <c r="T659" s="44" t="str">
        <f t="shared" si="196"/>
        <v/>
      </c>
      <c r="U659" s="46"/>
      <c r="V659" s="47"/>
      <c r="W659" s="48" t="e">
        <f t="shared" si="197"/>
        <v>#VALUE!</v>
      </c>
      <c r="X659" s="49"/>
      <c r="Y659" s="44" t="e">
        <f>INDEX(VISITORS[INSECT ORDER], MATCH(X659,VISITORS[NAME USED],0))</f>
        <v>#N/A</v>
      </c>
      <c r="Z659" s="44" t="e">
        <f t="shared" si="198"/>
        <v>#N/A</v>
      </c>
      <c r="AA659" s="50" t="e">
        <f>IF(SUM(#REF!,#REF!,#REF!,#REF!,#REF!,#REF!)=S659,,"")</f>
        <v>#REF!</v>
      </c>
      <c r="AB659" s="51" t="str">
        <f t="shared" si="199"/>
        <v/>
      </c>
      <c r="AC659" s="51"/>
      <c r="AD659" s="51"/>
      <c r="AE659" s="51"/>
      <c r="AF659" s="51"/>
      <c r="AG659" s="51"/>
      <c r="AH659" s="51"/>
      <c r="AI659" s="52"/>
      <c r="AJ659" s="52"/>
      <c r="AK659" s="52"/>
      <c r="AL659" s="53"/>
      <c r="AM659" s="54"/>
      <c r="AN659" s="55" t="str">
        <f>IF(P659=1,0,"")</f>
        <v/>
      </c>
      <c r="AO659" s="56" t="str">
        <f>IF(AN659=1,AB659,"")</f>
        <v/>
      </c>
      <c r="AP659" s="55" t="str">
        <f>IF(P659=1,0,"")</f>
        <v/>
      </c>
      <c r="AQ659" s="56" t="str">
        <f>IF(AP659=1,AB659,"")</f>
        <v/>
      </c>
    </row>
    <row r="660" spans="1:43" s="3" customFormat="1" x14ac:dyDescent="0.25">
      <c r="A660" s="67">
        <f t="shared" si="189"/>
        <v>2022</v>
      </c>
      <c r="B660" s="67" t="str">
        <f t="shared" si="190"/>
        <v>May</v>
      </c>
      <c r="C660" s="68">
        <f t="shared" si="200"/>
        <v>22</v>
      </c>
      <c r="D660" s="69">
        <f t="shared" si="191"/>
        <v>19</v>
      </c>
      <c r="E660" s="70">
        <f t="shared" si="192"/>
        <v>52</v>
      </c>
      <c r="F660" s="74"/>
      <c r="G660" s="77"/>
      <c r="H660" s="63" t="e">
        <f t="shared" si="201"/>
        <v>#VALUE!</v>
      </c>
      <c r="I660" s="64">
        <f t="shared" si="202"/>
        <v>1</v>
      </c>
      <c r="J660" s="71" t="str">
        <f t="shared" si="202"/>
        <v xml:space="preserve">Tolpis </v>
      </c>
      <c r="K660" s="71" t="str">
        <f t="shared" si="202"/>
        <v>umbellata</v>
      </c>
      <c r="L660" s="72">
        <f t="shared" si="202"/>
        <v>1</v>
      </c>
      <c r="M660" s="72">
        <f t="shared" si="202"/>
        <v>0</v>
      </c>
      <c r="N660" s="66">
        <f t="shared" si="202"/>
        <v>0</v>
      </c>
      <c r="O660" s="41"/>
      <c r="P660" s="42" t="str">
        <f t="shared" si="193"/>
        <v/>
      </c>
      <c r="Q660" s="43" t="str">
        <f t="shared" si="194"/>
        <v/>
      </c>
      <c r="R660" s="44" t="e">
        <f t="shared" si="195"/>
        <v>#VALUE!</v>
      </c>
      <c r="S660" s="45" t="e">
        <f t="shared" si="188"/>
        <v>#VALUE!</v>
      </c>
      <c r="T660" s="44" t="str">
        <f t="shared" si="196"/>
        <v/>
      </c>
      <c r="U660" s="46"/>
      <c r="V660" s="47"/>
      <c r="W660" s="48" t="e">
        <f t="shared" si="197"/>
        <v>#VALUE!</v>
      </c>
      <c r="X660" s="49"/>
      <c r="Y660" s="44" t="e">
        <f>INDEX(VISITORS[INSECT ORDER], MATCH(X660,VISITORS[NAME USED],0))</f>
        <v>#N/A</v>
      </c>
      <c r="Z660" s="44" t="e">
        <f t="shared" si="198"/>
        <v>#N/A</v>
      </c>
      <c r="AA660" s="50" t="e">
        <f>IF(SUM(#REF!,#REF!,#REF!,#REF!,#REF!,#REF!)=S660,,"")</f>
        <v>#REF!</v>
      </c>
      <c r="AB660" s="51" t="str">
        <f t="shared" si="199"/>
        <v/>
      </c>
      <c r="AC660" s="51"/>
      <c r="AD660" s="51"/>
      <c r="AE660" s="51"/>
      <c r="AF660" s="51"/>
      <c r="AG660" s="51"/>
      <c r="AH660" s="51"/>
      <c r="AI660" s="52"/>
      <c r="AJ660" s="52"/>
      <c r="AK660" s="52"/>
      <c r="AL660" s="53"/>
      <c r="AM660" s="54"/>
      <c r="AN660" s="55" t="str">
        <f>IF(P660=1,0,"")</f>
        <v/>
      </c>
      <c r="AO660" s="56" t="str">
        <f>IF(AN660=1,AB660,"")</f>
        <v/>
      </c>
      <c r="AP660" s="55" t="str">
        <f>IF(P660=1,0,"")</f>
        <v/>
      </c>
      <c r="AQ660" s="56" t="str">
        <f>IF(AP660=1,AB660,"")</f>
        <v/>
      </c>
    </row>
    <row r="661" spans="1:43" s="3" customFormat="1" x14ac:dyDescent="0.25">
      <c r="A661" s="67">
        <f t="shared" si="189"/>
        <v>2022</v>
      </c>
      <c r="B661" s="67" t="str">
        <f t="shared" si="190"/>
        <v>May</v>
      </c>
      <c r="C661" s="68">
        <f t="shared" si="200"/>
        <v>22</v>
      </c>
      <c r="D661" s="69">
        <f t="shared" si="191"/>
        <v>19</v>
      </c>
      <c r="E661" s="70">
        <f t="shared" si="192"/>
        <v>53</v>
      </c>
      <c r="F661" s="74"/>
      <c r="G661" s="77"/>
      <c r="H661" s="63" t="e">
        <f t="shared" si="201"/>
        <v>#VALUE!</v>
      </c>
      <c r="I661" s="64">
        <f t="shared" ref="I661:N676" si="203">I660</f>
        <v>1</v>
      </c>
      <c r="J661" s="71" t="str">
        <f t="shared" si="203"/>
        <v xml:space="preserve">Tolpis </v>
      </c>
      <c r="K661" s="71" t="str">
        <f t="shared" si="203"/>
        <v>umbellata</v>
      </c>
      <c r="L661" s="72">
        <f t="shared" si="203"/>
        <v>1</v>
      </c>
      <c r="M661" s="72">
        <f t="shared" si="203"/>
        <v>0</v>
      </c>
      <c r="N661" s="66">
        <f t="shared" si="203"/>
        <v>0</v>
      </c>
      <c r="O661" s="41"/>
      <c r="P661" s="42" t="str">
        <f t="shared" si="193"/>
        <v/>
      </c>
      <c r="Q661" s="43" t="str">
        <f t="shared" si="194"/>
        <v/>
      </c>
      <c r="R661" s="44" t="e">
        <f t="shared" si="195"/>
        <v>#VALUE!</v>
      </c>
      <c r="S661" s="45" t="e">
        <f t="shared" si="188"/>
        <v>#VALUE!</v>
      </c>
      <c r="T661" s="44" t="str">
        <f t="shared" si="196"/>
        <v/>
      </c>
      <c r="U661" s="46"/>
      <c r="V661" s="47"/>
      <c r="W661" s="48" t="e">
        <f t="shared" si="197"/>
        <v>#VALUE!</v>
      </c>
      <c r="X661" s="49"/>
      <c r="Y661" s="44" t="e">
        <f>INDEX(VISITORS[INSECT ORDER], MATCH(X661,VISITORS[NAME USED],0))</f>
        <v>#N/A</v>
      </c>
      <c r="Z661" s="44" t="e">
        <f t="shared" si="198"/>
        <v>#N/A</v>
      </c>
      <c r="AA661" s="50" t="e">
        <f>IF(SUM(#REF!,#REF!,#REF!,#REF!,#REF!,#REF!)=S661,,"")</f>
        <v>#REF!</v>
      </c>
      <c r="AB661" s="51" t="str">
        <f t="shared" si="199"/>
        <v/>
      </c>
      <c r="AC661" s="51"/>
      <c r="AD661" s="51"/>
      <c r="AE661" s="51"/>
      <c r="AF661" s="51"/>
      <c r="AG661" s="51"/>
      <c r="AH661" s="51"/>
      <c r="AI661" s="52"/>
      <c r="AJ661" s="52"/>
      <c r="AK661" s="52"/>
      <c r="AL661" s="53"/>
      <c r="AM661" s="54"/>
      <c r="AN661" s="55" t="str">
        <f>IF(P661=1,0,"")</f>
        <v/>
      </c>
      <c r="AO661" s="56" t="str">
        <f>IF(AN661=1,AB661,"")</f>
        <v/>
      </c>
      <c r="AP661" s="55" t="str">
        <f>IF(P661=1,0,"")</f>
        <v/>
      </c>
      <c r="AQ661" s="56" t="str">
        <f>IF(AP661=1,AB661,"")</f>
        <v/>
      </c>
    </row>
    <row r="662" spans="1:43" s="3" customFormat="1" x14ac:dyDescent="0.25">
      <c r="A662" s="67">
        <f t="shared" si="189"/>
        <v>2022</v>
      </c>
      <c r="B662" s="67" t="str">
        <f t="shared" si="190"/>
        <v>May</v>
      </c>
      <c r="C662" s="68">
        <f t="shared" si="200"/>
        <v>22</v>
      </c>
      <c r="D662" s="69">
        <f t="shared" si="191"/>
        <v>19</v>
      </c>
      <c r="E662" s="70">
        <f t="shared" si="192"/>
        <v>54</v>
      </c>
      <c r="F662" s="74"/>
      <c r="G662" s="77"/>
      <c r="H662" s="63" t="e">
        <f t="shared" si="201"/>
        <v>#VALUE!</v>
      </c>
      <c r="I662" s="64">
        <f t="shared" si="203"/>
        <v>1</v>
      </c>
      <c r="J662" s="71" t="str">
        <f t="shared" si="203"/>
        <v xml:space="preserve">Tolpis </v>
      </c>
      <c r="K662" s="71" t="str">
        <f t="shared" si="203"/>
        <v>umbellata</v>
      </c>
      <c r="L662" s="72">
        <f t="shared" si="203"/>
        <v>1</v>
      </c>
      <c r="M662" s="72">
        <f t="shared" si="203"/>
        <v>0</v>
      </c>
      <c r="N662" s="66">
        <f t="shared" si="203"/>
        <v>0</v>
      </c>
      <c r="O662" s="41"/>
      <c r="P662" s="42" t="str">
        <f t="shared" si="193"/>
        <v/>
      </c>
      <c r="Q662" s="43" t="str">
        <f t="shared" si="194"/>
        <v/>
      </c>
      <c r="R662" s="44" t="e">
        <f t="shared" si="195"/>
        <v>#VALUE!</v>
      </c>
      <c r="S662" s="45" t="e">
        <f t="shared" si="188"/>
        <v>#VALUE!</v>
      </c>
      <c r="T662" s="44" t="str">
        <f t="shared" si="196"/>
        <v/>
      </c>
      <c r="U662" s="46"/>
      <c r="V662" s="47"/>
      <c r="W662" s="48" t="e">
        <f t="shared" si="197"/>
        <v>#VALUE!</v>
      </c>
      <c r="X662" s="49"/>
      <c r="Y662" s="44" t="e">
        <f>INDEX(VISITORS[INSECT ORDER], MATCH(X662,VISITORS[NAME USED],0))</f>
        <v>#N/A</v>
      </c>
      <c r="Z662" s="44" t="e">
        <f t="shared" si="198"/>
        <v>#N/A</v>
      </c>
      <c r="AA662" s="50" t="e">
        <f>IF(SUM(#REF!,#REF!,#REF!,#REF!,#REF!,#REF!)=S662,,"")</f>
        <v>#REF!</v>
      </c>
      <c r="AB662" s="51" t="str">
        <f t="shared" si="199"/>
        <v/>
      </c>
      <c r="AC662" s="51"/>
      <c r="AD662" s="51"/>
      <c r="AE662" s="51"/>
      <c r="AF662" s="51"/>
      <c r="AG662" s="51"/>
      <c r="AH662" s="51"/>
      <c r="AI662" s="52"/>
      <c r="AJ662" s="52"/>
      <c r="AK662" s="52"/>
      <c r="AL662" s="53"/>
      <c r="AM662" s="54"/>
      <c r="AN662" s="55" t="str">
        <f>IF(P662=1,0,"")</f>
        <v/>
      </c>
      <c r="AO662" s="56" t="str">
        <f>IF(AN662=1,AB662,"")</f>
        <v/>
      </c>
      <c r="AP662" s="55" t="str">
        <f>IF(P662=1,0,"")</f>
        <v/>
      </c>
      <c r="AQ662" s="56" t="str">
        <f>IF(AP662=1,AB662,"")</f>
        <v/>
      </c>
    </row>
    <row r="663" spans="1:43" s="3" customFormat="1" x14ac:dyDescent="0.25">
      <c r="A663" s="67">
        <f t="shared" si="189"/>
        <v>2022</v>
      </c>
      <c r="B663" s="67" t="str">
        <f t="shared" si="190"/>
        <v>May</v>
      </c>
      <c r="C663" s="68">
        <f t="shared" si="200"/>
        <v>22</v>
      </c>
      <c r="D663" s="69">
        <f t="shared" si="191"/>
        <v>19</v>
      </c>
      <c r="E663" s="70">
        <f t="shared" si="192"/>
        <v>55</v>
      </c>
      <c r="F663" s="74"/>
      <c r="G663" s="77"/>
      <c r="H663" s="63" t="e">
        <f t="shared" si="201"/>
        <v>#VALUE!</v>
      </c>
      <c r="I663" s="64">
        <f t="shared" si="203"/>
        <v>1</v>
      </c>
      <c r="J663" s="71" t="str">
        <f t="shared" si="203"/>
        <v xml:space="preserve">Tolpis </v>
      </c>
      <c r="K663" s="71" t="str">
        <f t="shared" si="203"/>
        <v>umbellata</v>
      </c>
      <c r="L663" s="72">
        <f t="shared" si="203"/>
        <v>1</v>
      </c>
      <c r="M663" s="72">
        <f t="shared" si="203"/>
        <v>0</v>
      </c>
      <c r="N663" s="66">
        <f t="shared" si="203"/>
        <v>0</v>
      </c>
      <c r="O663" s="41"/>
      <c r="P663" s="42" t="str">
        <f t="shared" si="193"/>
        <v/>
      </c>
      <c r="Q663" s="43" t="str">
        <f t="shared" si="194"/>
        <v/>
      </c>
      <c r="R663" s="44" t="e">
        <f t="shared" si="195"/>
        <v>#VALUE!</v>
      </c>
      <c r="S663" s="45" t="e">
        <f t="shared" si="188"/>
        <v>#VALUE!</v>
      </c>
      <c r="T663" s="44" t="str">
        <f t="shared" si="196"/>
        <v/>
      </c>
      <c r="U663" s="46"/>
      <c r="V663" s="47"/>
      <c r="W663" s="48" t="e">
        <f t="shared" si="197"/>
        <v>#VALUE!</v>
      </c>
      <c r="X663" s="49"/>
      <c r="Y663" s="44" t="e">
        <f>INDEX(VISITORS[INSECT ORDER], MATCH(X663,VISITORS[NAME USED],0))</f>
        <v>#N/A</v>
      </c>
      <c r="Z663" s="44" t="e">
        <f t="shared" si="198"/>
        <v>#N/A</v>
      </c>
      <c r="AA663" s="50" t="e">
        <f>IF(SUM(#REF!,#REF!,#REF!,#REF!,#REF!,#REF!)=S663,,"")</f>
        <v>#REF!</v>
      </c>
      <c r="AB663" s="51" t="str">
        <f t="shared" si="199"/>
        <v/>
      </c>
      <c r="AC663" s="51"/>
      <c r="AD663" s="51"/>
      <c r="AE663" s="51"/>
      <c r="AF663" s="51"/>
      <c r="AG663" s="51"/>
      <c r="AH663" s="51"/>
      <c r="AI663" s="52"/>
      <c r="AJ663" s="52"/>
      <c r="AK663" s="52"/>
      <c r="AL663" s="53"/>
      <c r="AM663" s="54"/>
      <c r="AN663" s="55" t="str">
        <f>IF(P663=1,0,"")</f>
        <v/>
      </c>
      <c r="AO663" s="56" t="str">
        <f>IF(AN663=1,AB663,"")</f>
        <v/>
      </c>
      <c r="AP663" s="55" t="str">
        <f>IF(P663=1,0,"")</f>
        <v/>
      </c>
      <c r="AQ663" s="56" t="str">
        <f>IF(AP663=1,AB663,"")</f>
        <v/>
      </c>
    </row>
    <row r="664" spans="1:43" s="3" customFormat="1" x14ac:dyDescent="0.25">
      <c r="A664" s="67">
        <f t="shared" si="189"/>
        <v>2022</v>
      </c>
      <c r="B664" s="67" t="str">
        <f t="shared" si="190"/>
        <v>May</v>
      </c>
      <c r="C664" s="68">
        <f t="shared" si="200"/>
        <v>22</v>
      </c>
      <c r="D664" s="69">
        <f t="shared" si="191"/>
        <v>19</v>
      </c>
      <c r="E664" s="70">
        <f t="shared" si="192"/>
        <v>56</v>
      </c>
      <c r="F664" s="74"/>
      <c r="G664" s="77"/>
      <c r="H664" s="63" t="e">
        <f t="shared" si="201"/>
        <v>#VALUE!</v>
      </c>
      <c r="I664" s="64">
        <f t="shared" si="203"/>
        <v>1</v>
      </c>
      <c r="J664" s="71" t="str">
        <f t="shared" si="203"/>
        <v xml:space="preserve">Tolpis </v>
      </c>
      <c r="K664" s="71" t="str">
        <f t="shared" si="203"/>
        <v>umbellata</v>
      </c>
      <c r="L664" s="72">
        <f t="shared" si="203"/>
        <v>1</v>
      </c>
      <c r="M664" s="72">
        <f t="shared" si="203"/>
        <v>0</v>
      </c>
      <c r="N664" s="66">
        <f t="shared" si="203"/>
        <v>0</v>
      </c>
      <c r="O664" s="41"/>
      <c r="P664" s="42" t="str">
        <f t="shared" si="193"/>
        <v/>
      </c>
      <c r="Q664" s="43" t="str">
        <f t="shared" si="194"/>
        <v/>
      </c>
      <c r="R664" s="44" t="e">
        <f t="shared" si="195"/>
        <v>#VALUE!</v>
      </c>
      <c r="S664" s="45" t="e">
        <f t="shared" si="188"/>
        <v>#VALUE!</v>
      </c>
      <c r="T664" s="44" t="str">
        <f t="shared" si="196"/>
        <v/>
      </c>
      <c r="U664" s="46"/>
      <c r="V664" s="47"/>
      <c r="W664" s="48" t="e">
        <f t="shared" si="197"/>
        <v>#VALUE!</v>
      </c>
      <c r="X664" s="49"/>
      <c r="Y664" s="44" t="e">
        <f>INDEX(VISITORS[INSECT ORDER], MATCH(X664,VISITORS[NAME USED],0))</f>
        <v>#N/A</v>
      </c>
      <c r="Z664" s="44" t="e">
        <f t="shared" si="198"/>
        <v>#N/A</v>
      </c>
      <c r="AA664" s="50" t="e">
        <f>IF(SUM(#REF!,#REF!,#REF!,#REF!,#REF!,#REF!)=S664,,"")</f>
        <v>#REF!</v>
      </c>
      <c r="AB664" s="51" t="str">
        <f t="shared" si="199"/>
        <v/>
      </c>
      <c r="AC664" s="51"/>
      <c r="AD664" s="51"/>
      <c r="AE664" s="51"/>
      <c r="AF664" s="51"/>
      <c r="AG664" s="51"/>
      <c r="AH664" s="51"/>
      <c r="AI664" s="52"/>
      <c r="AJ664" s="52"/>
      <c r="AK664" s="52"/>
      <c r="AL664" s="53"/>
      <c r="AM664" s="54"/>
      <c r="AN664" s="55" t="str">
        <f>IF(P664=1,0,"")</f>
        <v/>
      </c>
      <c r="AO664" s="56" t="str">
        <f>IF(AN664=1,AB664,"")</f>
        <v/>
      </c>
      <c r="AP664" s="55" t="str">
        <f>IF(P664=1,0,"")</f>
        <v/>
      </c>
      <c r="AQ664" s="56" t="str">
        <f>IF(AP664=1,AB664,"")</f>
        <v/>
      </c>
    </row>
    <row r="665" spans="1:43" s="3" customFormat="1" x14ac:dyDescent="0.25">
      <c r="A665" s="67">
        <f t="shared" si="189"/>
        <v>2022</v>
      </c>
      <c r="B665" s="67" t="str">
        <f t="shared" si="190"/>
        <v>May</v>
      </c>
      <c r="C665" s="68">
        <f t="shared" si="200"/>
        <v>22</v>
      </c>
      <c r="D665" s="69">
        <f t="shared" si="191"/>
        <v>19</v>
      </c>
      <c r="E665" s="70">
        <f t="shared" si="192"/>
        <v>57</v>
      </c>
      <c r="F665" s="74"/>
      <c r="G665" s="77"/>
      <c r="H665" s="63" t="e">
        <f t="shared" si="201"/>
        <v>#VALUE!</v>
      </c>
      <c r="I665" s="64">
        <f t="shared" si="203"/>
        <v>1</v>
      </c>
      <c r="J665" s="71" t="str">
        <f t="shared" si="203"/>
        <v xml:space="preserve">Tolpis </v>
      </c>
      <c r="K665" s="71" t="str">
        <f t="shared" si="203"/>
        <v>umbellata</v>
      </c>
      <c r="L665" s="72">
        <f t="shared" si="203"/>
        <v>1</v>
      </c>
      <c r="M665" s="72">
        <f t="shared" si="203"/>
        <v>0</v>
      </c>
      <c r="N665" s="66">
        <f t="shared" si="203"/>
        <v>0</v>
      </c>
      <c r="O665" s="41"/>
      <c r="P665" s="42" t="str">
        <f t="shared" si="193"/>
        <v/>
      </c>
      <c r="Q665" s="43" t="str">
        <f t="shared" si="194"/>
        <v/>
      </c>
      <c r="R665" s="44" t="e">
        <f t="shared" si="195"/>
        <v>#VALUE!</v>
      </c>
      <c r="S665" s="45" t="e">
        <f t="shared" si="188"/>
        <v>#VALUE!</v>
      </c>
      <c r="T665" s="44" t="str">
        <f t="shared" si="196"/>
        <v/>
      </c>
      <c r="U665" s="46"/>
      <c r="V665" s="47"/>
      <c r="W665" s="48" t="e">
        <f t="shared" si="197"/>
        <v>#VALUE!</v>
      </c>
      <c r="X665" s="49"/>
      <c r="Y665" s="44" t="e">
        <f>INDEX(VISITORS[INSECT ORDER], MATCH(X665,VISITORS[NAME USED],0))</f>
        <v>#N/A</v>
      </c>
      <c r="Z665" s="44" t="e">
        <f t="shared" si="198"/>
        <v>#N/A</v>
      </c>
      <c r="AA665" s="50" t="e">
        <f>IF(SUM(#REF!,#REF!,#REF!,#REF!,#REF!,#REF!)=S665,,"")</f>
        <v>#REF!</v>
      </c>
      <c r="AB665" s="51" t="str">
        <f t="shared" si="199"/>
        <v/>
      </c>
      <c r="AC665" s="51"/>
      <c r="AD665" s="51"/>
      <c r="AE665" s="51"/>
      <c r="AF665" s="51"/>
      <c r="AG665" s="51"/>
      <c r="AH665" s="51"/>
      <c r="AI665" s="52"/>
      <c r="AJ665" s="52"/>
      <c r="AK665" s="52"/>
      <c r="AL665" s="53"/>
      <c r="AM665" s="54"/>
      <c r="AN665" s="55" t="str">
        <f>IF(P665=1,0,"")</f>
        <v/>
      </c>
      <c r="AO665" s="56" t="str">
        <f>IF(AN665=1,AB665,"")</f>
        <v/>
      </c>
      <c r="AP665" s="55" t="str">
        <f>IF(P665=1,0,"")</f>
        <v/>
      </c>
      <c r="AQ665" s="56" t="str">
        <f>IF(AP665=1,AB665,"")</f>
        <v/>
      </c>
    </row>
    <row r="666" spans="1:43" s="3" customFormat="1" x14ac:dyDescent="0.25">
      <c r="A666" s="67">
        <f t="shared" si="189"/>
        <v>2022</v>
      </c>
      <c r="B666" s="67" t="str">
        <f t="shared" si="190"/>
        <v>May</v>
      </c>
      <c r="C666" s="68">
        <f t="shared" si="200"/>
        <v>22</v>
      </c>
      <c r="D666" s="69">
        <f t="shared" si="191"/>
        <v>19</v>
      </c>
      <c r="E666" s="70">
        <f t="shared" si="192"/>
        <v>58</v>
      </c>
      <c r="F666" s="74"/>
      <c r="G666" s="77"/>
      <c r="H666" s="63" t="e">
        <f t="shared" si="201"/>
        <v>#VALUE!</v>
      </c>
      <c r="I666" s="64">
        <f t="shared" si="203"/>
        <v>1</v>
      </c>
      <c r="J666" s="71" t="str">
        <f t="shared" si="203"/>
        <v xml:space="preserve">Tolpis </v>
      </c>
      <c r="K666" s="71" t="str">
        <f t="shared" si="203"/>
        <v>umbellata</v>
      </c>
      <c r="L666" s="72">
        <f t="shared" si="203"/>
        <v>1</v>
      </c>
      <c r="M666" s="72">
        <f t="shared" si="203"/>
        <v>0</v>
      </c>
      <c r="N666" s="66">
        <f t="shared" si="203"/>
        <v>0</v>
      </c>
      <c r="O666" s="41"/>
      <c r="P666" s="42" t="str">
        <f t="shared" si="193"/>
        <v/>
      </c>
      <c r="Q666" s="43" t="str">
        <f t="shared" si="194"/>
        <v/>
      </c>
      <c r="R666" s="44" t="e">
        <f t="shared" si="195"/>
        <v>#VALUE!</v>
      </c>
      <c r="S666" s="45" t="e">
        <f t="shared" si="188"/>
        <v>#VALUE!</v>
      </c>
      <c r="T666" s="44" t="str">
        <f t="shared" si="196"/>
        <v/>
      </c>
      <c r="U666" s="46"/>
      <c r="V666" s="47"/>
      <c r="W666" s="48" t="e">
        <f t="shared" si="197"/>
        <v>#VALUE!</v>
      </c>
      <c r="X666" s="49"/>
      <c r="Y666" s="44" t="e">
        <f>INDEX(VISITORS[INSECT ORDER], MATCH(X666,VISITORS[NAME USED],0))</f>
        <v>#N/A</v>
      </c>
      <c r="Z666" s="44" t="e">
        <f t="shared" si="198"/>
        <v>#N/A</v>
      </c>
      <c r="AA666" s="50" t="e">
        <f>IF(SUM(#REF!,#REF!,#REF!,#REF!,#REF!,#REF!)=S666,,"")</f>
        <v>#REF!</v>
      </c>
      <c r="AB666" s="51" t="str">
        <f t="shared" si="199"/>
        <v/>
      </c>
      <c r="AC666" s="51"/>
      <c r="AD666" s="51"/>
      <c r="AE666" s="51"/>
      <c r="AF666" s="51"/>
      <c r="AG666" s="51"/>
      <c r="AH666" s="51"/>
      <c r="AI666" s="52"/>
      <c r="AJ666" s="52"/>
      <c r="AK666" s="52"/>
      <c r="AL666" s="53"/>
      <c r="AM666" s="54"/>
      <c r="AN666" s="55" t="str">
        <f>IF(P666=1,0,"")</f>
        <v/>
      </c>
      <c r="AO666" s="56" t="str">
        <f>IF(AN666=1,AB666,"")</f>
        <v/>
      </c>
      <c r="AP666" s="55" t="str">
        <f>IF(P666=1,0,"")</f>
        <v/>
      </c>
      <c r="AQ666" s="56" t="str">
        <f>IF(AP666=1,AB666,"")</f>
        <v/>
      </c>
    </row>
    <row r="667" spans="1:43" s="3" customFormat="1" x14ac:dyDescent="0.25">
      <c r="A667" s="67">
        <f t="shared" si="189"/>
        <v>2022</v>
      </c>
      <c r="B667" s="67" t="str">
        <f t="shared" si="190"/>
        <v>May</v>
      </c>
      <c r="C667" s="68">
        <f t="shared" si="200"/>
        <v>22</v>
      </c>
      <c r="D667" s="69">
        <f t="shared" si="191"/>
        <v>19</v>
      </c>
      <c r="E667" s="70">
        <f t="shared" si="192"/>
        <v>59</v>
      </c>
      <c r="F667" s="74"/>
      <c r="G667" s="77"/>
      <c r="H667" s="63" t="e">
        <f t="shared" si="201"/>
        <v>#VALUE!</v>
      </c>
      <c r="I667" s="64">
        <f t="shared" si="203"/>
        <v>1</v>
      </c>
      <c r="J667" s="71" t="str">
        <f t="shared" si="203"/>
        <v xml:space="preserve">Tolpis </v>
      </c>
      <c r="K667" s="71" t="str">
        <f t="shared" si="203"/>
        <v>umbellata</v>
      </c>
      <c r="L667" s="72">
        <f t="shared" si="203"/>
        <v>1</v>
      </c>
      <c r="M667" s="72">
        <f t="shared" si="203"/>
        <v>0</v>
      </c>
      <c r="N667" s="66">
        <f t="shared" si="203"/>
        <v>0</v>
      </c>
      <c r="O667" s="41"/>
      <c r="P667" s="42" t="str">
        <f t="shared" si="193"/>
        <v/>
      </c>
      <c r="Q667" s="43" t="str">
        <f t="shared" si="194"/>
        <v/>
      </c>
      <c r="R667" s="44" t="e">
        <f t="shared" si="195"/>
        <v>#VALUE!</v>
      </c>
      <c r="S667" s="45" t="e">
        <f t="shared" si="188"/>
        <v>#VALUE!</v>
      </c>
      <c r="T667" s="44" t="str">
        <f t="shared" si="196"/>
        <v/>
      </c>
      <c r="U667" s="46"/>
      <c r="V667" s="47"/>
      <c r="W667" s="48" t="e">
        <f t="shared" si="197"/>
        <v>#VALUE!</v>
      </c>
      <c r="X667" s="49"/>
      <c r="Y667" s="44" t="e">
        <f>INDEX(VISITORS[INSECT ORDER], MATCH(X667,VISITORS[NAME USED],0))</f>
        <v>#N/A</v>
      </c>
      <c r="Z667" s="44" t="e">
        <f t="shared" si="198"/>
        <v>#N/A</v>
      </c>
      <c r="AA667" s="50" t="e">
        <f>IF(SUM(#REF!,#REF!,#REF!,#REF!,#REF!,#REF!)=S667,,"")</f>
        <v>#REF!</v>
      </c>
      <c r="AB667" s="51" t="str">
        <f t="shared" si="199"/>
        <v/>
      </c>
      <c r="AC667" s="51"/>
      <c r="AD667" s="51"/>
      <c r="AE667" s="51"/>
      <c r="AF667" s="51"/>
      <c r="AG667" s="51"/>
      <c r="AH667" s="51"/>
      <c r="AI667" s="52"/>
      <c r="AJ667" s="52"/>
      <c r="AK667" s="52"/>
      <c r="AL667" s="53"/>
      <c r="AM667" s="54"/>
      <c r="AN667" s="55" t="str">
        <f>IF(P667=1,0,"")</f>
        <v/>
      </c>
      <c r="AO667" s="56" t="str">
        <f>IF(AN667=1,AB667,"")</f>
        <v/>
      </c>
      <c r="AP667" s="55" t="str">
        <f>IF(P667=1,0,"")</f>
        <v/>
      </c>
      <c r="AQ667" s="56" t="str">
        <f>IF(AP667=1,AB667,"")</f>
        <v/>
      </c>
    </row>
    <row r="668" spans="1:43" s="3" customFormat="1" x14ac:dyDescent="0.25">
      <c r="A668" s="67">
        <f t="shared" si="189"/>
        <v>2022</v>
      </c>
      <c r="B668" s="67" t="str">
        <f t="shared" si="190"/>
        <v>May</v>
      </c>
      <c r="C668" s="68">
        <f t="shared" si="200"/>
        <v>22</v>
      </c>
      <c r="D668" s="69">
        <f t="shared" si="191"/>
        <v>20</v>
      </c>
      <c r="E668" s="70">
        <f t="shared" si="192"/>
        <v>0</v>
      </c>
      <c r="F668" s="74"/>
      <c r="G668" s="77"/>
      <c r="H668" s="63" t="e">
        <f t="shared" si="201"/>
        <v>#VALUE!</v>
      </c>
      <c r="I668" s="64">
        <f t="shared" si="203"/>
        <v>1</v>
      </c>
      <c r="J668" s="71" t="str">
        <f t="shared" si="203"/>
        <v xml:space="preserve">Tolpis </v>
      </c>
      <c r="K668" s="71" t="str">
        <f t="shared" si="203"/>
        <v>umbellata</v>
      </c>
      <c r="L668" s="72">
        <f t="shared" si="203"/>
        <v>1</v>
      </c>
      <c r="M668" s="72">
        <f t="shared" si="203"/>
        <v>0</v>
      </c>
      <c r="N668" s="66">
        <f t="shared" si="203"/>
        <v>0</v>
      </c>
      <c r="O668" s="41"/>
      <c r="P668" s="42" t="str">
        <f t="shared" si="193"/>
        <v/>
      </c>
      <c r="Q668" s="43" t="str">
        <f t="shared" si="194"/>
        <v/>
      </c>
      <c r="R668" s="44" t="e">
        <f t="shared" si="195"/>
        <v>#VALUE!</v>
      </c>
      <c r="S668" s="45" t="e">
        <f t="shared" si="188"/>
        <v>#VALUE!</v>
      </c>
      <c r="T668" s="44" t="str">
        <f t="shared" si="196"/>
        <v/>
      </c>
      <c r="U668" s="46"/>
      <c r="V668" s="47"/>
      <c r="W668" s="48" t="e">
        <f t="shared" si="197"/>
        <v>#VALUE!</v>
      </c>
      <c r="X668" s="49"/>
      <c r="Y668" s="44" t="e">
        <f>INDEX(VISITORS[INSECT ORDER], MATCH(X668,VISITORS[NAME USED],0))</f>
        <v>#N/A</v>
      </c>
      <c r="Z668" s="44" t="e">
        <f t="shared" si="198"/>
        <v>#N/A</v>
      </c>
      <c r="AA668" s="50" t="e">
        <f>IF(SUM(#REF!,#REF!,#REF!,#REF!,#REF!,#REF!)=S668,,"")</f>
        <v>#REF!</v>
      </c>
      <c r="AB668" s="51" t="str">
        <f t="shared" si="199"/>
        <v/>
      </c>
      <c r="AC668" s="51"/>
      <c r="AD668" s="51"/>
      <c r="AE668" s="51"/>
      <c r="AF668" s="51"/>
      <c r="AG668" s="51"/>
      <c r="AH668" s="51"/>
      <c r="AI668" s="52"/>
      <c r="AJ668" s="52"/>
      <c r="AK668" s="52"/>
      <c r="AL668" s="53"/>
      <c r="AM668" s="54"/>
      <c r="AN668" s="55" t="str">
        <f>IF(P668=1,0,"")</f>
        <v/>
      </c>
      <c r="AO668" s="56" t="str">
        <f>IF(AN668=1,AB668,"")</f>
        <v/>
      </c>
      <c r="AP668" s="55" t="str">
        <f>IF(P668=1,0,"")</f>
        <v/>
      </c>
      <c r="AQ668" s="56" t="str">
        <f>IF(AP668=1,AB668,"")</f>
        <v/>
      </c>
    </row>
    <row r="669" spans="1:43" s="3" customFormat="1" x14ac:dyDescent="0.25">
      <c r="A669" s="67">
        <f t="shared" si="189"/>
        <v>2022</v>
      </c>
      <c r="B669" s="67" t="str">
        <f t="shared" si="190"/>
        <v>May</v>
      </c>
      <c r="C669" s="68">
        <f t="shared" si="200"/>
        <v>22</v>
      </c>
      <c r="D669" s="69">
        <f t="shared" si="191"/>
        <v>20</v>
      </c>
      <c r="E669" s="70">
        <f t="shared" si="192"/>
        <v>1</v>
      </c>
      <c r="F669" s="74"/>
      <c r="G669" s="77"/>
      <c r="H669" s="63" t="e">
        <f t="shared" si="201"/>
        <v>#VALUE!</v>
      </c>
      <c r="I669" s="64">
        <f t="shared" si="203"/>
        <v>1</v>
      </c>
      <c r="J669" s="71" t="str">
        <f t="shared" si="203"/>
        <v xml:space="preserve">Tolpis </v>
      </c>
      <c r="K669" s="71" t="str">
        <f t="shared" si="203"/>
        <v>umbellata</v>
      </c>
      <c r="L669" s="72">
        <f t="shared" si="203"/>
        <v>1</v>
      </c>
      <c r="M669" s="72">
        <f t="shared" si="203"/>
        <v>0</v>
      </c>
      <c r="N669" s="66">
        <f t="shared" si="203"/>
        <v>0</v>
      </c>
      <c r="O669" s="41"/>
      <c r="P669" s="42" t="str">
        <f t="shared" si="193"/>
        <v/>
      </c>
      <c r="Q669" s="43" t="str">
        <f t="shared" si="194"/>
        <v/>
      </c>
      <c r="R669" s="44" t="e">
        <f t="shared" si="195"/>
        <v>#VALUE!</v>
      </c>
      <c r="S669" s="45" t="e">
        <f t="shared" si="188"/>
        <v>#VALUE!</v>
      </c>
      <c r="T669" s="44" t="str">
        <f t="shared" si="196"/>
        <v/>
      </c>
      <c r="U669" s="46"/>
      <c r="V669" s="47"/>
      <c r="W669" s="48" t="e">
        <f t="shared" si="197"/>
        <v>#VALUE!</v>
      </c>
      <c r="X669" s="49"/>
      <c r="Y669" s="44" t="e">
        <f>INDEX(VISITORS[INSECT ORDER], MATCH(X669,VISITORS[NAME USED],0))</f>
        <v>#N/A</v>
      </c>
      <c r="Z669" s="44" t="e">
        <f t="shared" si="198"/>
        <v>#N/A</v>
      </c>
      <c r="AA669" s="50" t="e">
        <f>IF(SUM(#REF!,#REF!,#REF!,#REF!,#REF!,#REF!)=S669,,"")</f>
        <v>#REF!</v>
      </c>
      <c r="AB669" s="51" t="str">
        <f t="shared" si="199"/>
        <v/>
      </c>
      <c r="AC669" s="51"/>
      <c r="AD669" s="51"/>
      <c r="AE669" s="51"/>
      <c r="AF669" s="51"/>
      <c r="AG669" s="51"/>
      <c r="AH669" s="51"/>
      <c r="AI669" s="52"/>
      <c r="AJ669" s="52"/>
      <c r="AK669" s="52"/>
      <c r="AL669" s="53"/>
      <c r="AM669" s="54"/>
      <c r="AN669" s="55" t="str">
        <f>IF(P669=1,0,"")</f>
        <v/>
      </c>
      <c r="AO669" s="56" t="str">
        <f>IF(AN669=1,AB669,"")</f>
        <v/>
      </c>
      <c r="AP669" s="55" t="str">
        <f>IF(P669=1,0,"")</f>
        <v/>
      </c>
      <c r="AQ669" s="56" t="str">
        <f>IF(AP669=1,AB669,"")</f>
        <v/>
      </c>
    </row>
    <row r="670" spans="1:43" s="3" customFormat="1" x14ac:dyDescent="0.25">
      <c r="A670" s="67">
        <f t="shared" si="189"/>
        <v>2022</v>
      </c>
      <c r="B670" s="67" t="str">
        <f t="shared" si="190"/>
        <v>May</v>
      </c>
      <c r="C670" s="68">
        <f t="shared" si="200"/>
        <v>22</v>
      </c>
      <c r="D670" s="69">
        <f t="shared" si="191"/>
        <v>20</v>
      </c>
      <c r="E670" s="70">
        <f t="shared" si="192"/>
        <v>2</v>
      </c>
      <c r="F670" s="74"/>
      <c r="G670" s="77"/>
      <c r="H670" s="63" t="e">
        <f t="shared" si="201"/>
        <v>#VALUE!</v>
      </c>
      <c r="I670" s="64">
        <f t="shared" si="203"/>
        <v>1</v>
      </c>
      <c r="J670" s="71" t="str">
        <f t="shared" si="203"/>
        <v xml:space="preserve">Tolpis </v>
      </c>
      <c r="K670" s="71" t="str">
        <f t="shared" si="203"/>
        <v>umbellata</v>
      </c>
      <c r="L670" s="72">
        <f t="shared" si="203"/>
        <v>1</v>
      </c>
      <c r="M670" s="72">
        <f t="shared" si="203"/>
        <v>0</v>
      </c>
      <c r="N670" s="66">
        <f t="shared" si="203"/>
        <v>0</v>
      </c>
      <c r="O670" s="41"/>
      <c r="P670" s="42" t="str">
        <f t="shared" si="193"/>
        <v/>
      </c>
      <c r="Q670" s="43" t="str">
        <f t="shared" si="194"/>
        <v/>
      </c>
      <c r="R670" s="44" t="e">
        <f t="shared" si="195"/>
        <v>#VALUE!</v>
      </c>
      <c r="S670" s="45" t="e">
        <f t="shared" si="188"/>
        <v>#VALUE!</v>
      </c>
      <c r="T670" s="44" t="str">
        <f t="shared" si="196"/>
        <v/>
      </c>
      <c r="U670" s="46"/>
      <c r="V670" s="47"/>
      <c r="W670" s="48" t="e">
        <f t="shared" si="197"/>
        <v>#VALUE!</v>
      </c>
      <c r="X670" s="49"/>
      <c r="Y670" s="44" t="e">
        <f>INDEX(VISITORS[INSECT ORDER], MATCH(X670,VISITORS[NAME USED],0))</f>
        <v>#N/A</v>
      </c>
      <c r="Z670" s="44" t="e">
        <f t="shared" si="198"/>
        <v>#N/A</v>
      </c>
      <c r="AA670" s="50" t="e">
        <f>IF(SUM(#REF!,#REF!,#REF!,#REF!,#REF!,#REF!)=S670,,"")</f>
        <v>#REF!</v>
      </c>
      <c r="AB670" s="51" t="str">
        <f t="shared" si="199"/>
        <v/>
      </c>
      <c r="AC670" s="51"/>
      <c r="AD670" s="51"/>
      <c r="AE670" s="51"/>
      <c r="AF670" s="51"/>
      <c r="AG670" s="51"/>
      <c r="AH670" s="51"/>
      <c r="AI670" s="52"/>
      <c r="AJ670" s="52"/>
      <c r="AK670" s="52"/>
      <c r="AL670" s="53"/>
      <c r="AM670" s="54"/>
      <c r="AN670" s="55" t="str">
        <f>IF(P670=1,0,"")</f>
        <v/>
      </c>
      <c r="AO670" s="56" t="str">
        <f>IF(AN670=1,AB670,"")</f>
        <v/>
      </c>
      <c r="AP670" s="55" t="str">
        <f>IF(P670=1,0,"")</f>
        <v/>
      </c>
      <c r="AQ670" s="56" t="str">
        <f>IF(AP670=1,AB670,"")</f>
        <v/>
      </c>
    </row>
    <row r="671" spans="1:43" s="3" customFormat="1" x14ac:dyDescent="0.25">
      <c r="A671" s="67">
        <f t="shared" si="189"/>
        <v>2022</v>
      </c>
      <c r="B671" s="67" t="str">
        <f t="shared" si="190"/>
        <v>May</v>
      </c>
      <c r="C671" s="68">
        <f t="shared" si="200"/>
        <v>22</v>
      </c>
      <c r="D671" s="69">
        <f t="shared" si="191"/>
        <v>20</v>
      </c>
      <c r="E671" s="70">
        <f t="shared" si="192"/>
        <v>3</v>
      </c>
      <c r="F671" s="74"/>
      <c r="G671" s="77"/>
      <c r="H671" s="63" t="e">
        <f t="shared" si="201"/>
        <v>#VALUE!</v>
      </c>
      <c r="I671" s="64">
        <f t="shared" si="203"/>
        <v>1</v>
      </c>
      <c r="J671" s="71" t="str">
        <f t="shared" si="203"/>
        <v xml:space="preserve">Tolpis </v>
      </c>
      <c r="K671" s="71" t="str">
        <f t="shared" si="203"/>
        <v>umbellata</v>
      </c>
      <c r="L671" s="72">
        <f t="shared" si="203"/>
        <v>1</v>
      </c>
      <c r="M671" s="72">
        <f t="shared" si="203"/>
        <v>0</v>
      </c>
      <c r="N671" s="66">
        <f t="shared" si="203"/>
        <v>0</v>
      </c>
      <c r="O671" s="41"/>
      <c r="P671" s="42" t="str">
        <f t="shared" si="193"/>
        <v/>
      </c>
      <c r="Q671" s="43" t="str">
        <f t="shared" si="194"/>
        <v/>
      </c>
      <c r="R671" s="44" t="e">
        <f t="shared" si="195"/>
        <v>#VALUE!</v>
      </c>
      <c r="S671" s="45" t="e">
        <f t="shared" si="188"/>
        <v>#VALUE!</v>
      </c>
      <c r="T671" s="44" t="str">
        <f t="shared" si="196"/>
        <v/>
      </c>
      <c r="U671" s="46"/>
      <c r="V671" s="47"/>
      <c r="W671" s="48" t="e">
        <f t="shared" si="197"/>
        <v>#VALUE!</v>
      </c>
      <c r="X671" s="49"/>
      <c r="Y671" s="44" t="e">
        <f>INDEX(VISITORS[INSECT ORDER], MATCH(X671,VISITORS[NAME USED],0))</f>
        <v>#N/A</v>
      </c>
      <c r="Z671" s="44" t="e">
        <f t="shared" si="198"/>
        <v>#N/A</v>
      </c>
      <c r="AA671" s="50" t="e">
        <f>IF(SUM(#REF!,#REF!,#REF!,#REF!,#REF!,#REF!)=S671,,"")</f>
        <v>#REF!</v>
      </c>
      <c r="AB671" s="51" t="str">
        <f t="shared" si="199"/>
        <v/>
      </c>
      <c r="AC671" s="51"/>
      <c r="AD671" s="51"/>
      <c r="AE671" s="51"/>
      <c r="AF671" s="51"/>
      <c r="AG671" s="51"/>
      <c r="AH671" s="51"/>
      <c r="AI671" s="52"/>
      <c r="AJ671" s="52"/>
      <c r="AK671" s="52"/>
      <c r="AL671" s="53"/>
      <c r="AM671" s="54"/>
      <c r="AN671" s="55" t="str">
        <f>IF(P671=1,0,"")</f>
        <v/>
      </c>
      <c r="AO671" s="56" t="str">
        <f>IF(AN671=1,AB671,"")</f>
        <v/>
      </c>
      <c r="AP671" s="55" t="str">
        <f>IF(P671=1,0,"")</f>
        <v/>
      </c>
      <c r="AQ671" s="56" t="str">
        <f>IF(AP671=1,AB671,"")</f>
        <v/>
      </c>
    </row>
    <row r="672" spans="1:43" s="3" customFormat="1" x14ac:dyDescent="0.25">
      <c r="A672" s="67">
        <f t="shared" si="189"/>
        <v>2022</v>
      </c>
      <c r="B672" s="67" t="str">
        <f t="shared" si="190"/>
        <v>May</v>
      </c>
      <c r="C672" s="68">
        <f t="shared" si="200"/>
        <v>22</v>
      </c>
      <c r="D672" s="69">
        <f t="shared" si="191"/>
        <v>20</v>
      </c>
      <c r="E672" s="70">
        <f t="shared" si="192"/>
        <v>4</v>
      </c>
      <c r="F672" s="74"/>
      <c r="G672" s="77"/>
      <c r="H672" s="63" t="e">
        <f t="shared" si="201"/>
        <v>#VALUE!</v>
      </c>
      <c r="I672" s="64">
        <f t="shared" si="203"/>
        <v>1</v>
      </c>
      <c r="J672" s="71" t="str">
        <f t="shared" si="203"/>
        <v xml:space="preserve">Tolpis </v>
      </c>
      <c r="K672" s="71" t="str">
        <f t="shared" si="203"/>
        <v>umbellata</v>
      </c>
      <c r="L672" s="72">
        <f t="shared" si="203"/>
        <v>1</v>
      </c>
      <c r="M672" s="72">
        <f t="shared" si="203"/>
        <v>0</v>
      </c>
      <c r="N672" s="66">
        <f t="shared" si="203"/>
        <v>0</v>
      </c>
      <c r="O672" s="41"/>
      <c r="P672" s="42" t="str">
        <f t="shared" si="193"/>
        <v/>
      </c>
      <c r="Q672" s="43" t="str">
        <f t="shared" si="194"/>
        <v/>
      </c>
      <c r="R672" s="44" t="e">
        <f t="shared" si="195"/>
        <v>#VALUE!</v>
      </c>
      <c r="S672" s="45" t="e">
        <f t="shared" si="188"/>
        <v>#VALUE!</v>
      </c>
      <c r="T672" s="44" t="str">
        <f t="shared" si="196"/>
        <v/>
      </c>
      <c r="U672" s="46"/>
      <c r="V672" s="47"/>
      <c r="W672" s="48" t="e">
        <f t="shared" si="197"/>
        <v>#VALUE!</v>
      </c>
      <c r="X672" s="49"/>
      <c r="Y672" s="44" t="e">
        <f>INDEX(VISITORS[INSECT ORDER], MATCH(X672,VISITORS[NAME USED],0))</f>
        <v>#N/A</v>
      </c>
      <c r="Z672" s="44" t="e">
        <f t="shared" si="198"/>
        <v>#N/A</v>
      </c>
      <c r="AA672" s="50" t="e">
        <f>IF(SUM(#REF!,#REF!,#REF!,#REF!,#REF!,#REF!)=S672,,"")</f>
        <v>#REF!</v>
      </c>
      <c r="AB672" s="51" t="str">
        <f t="shared" si="199"/>
        <v/>
      </c>
      <c r="AC672" s="51"/>
      <c r="AD672" s="51"/>
      <c r="AE672" s="51"/>
      <c r="AF672" s="51"/>
      <c r="AG672" s="51"/>
      <c r="AH672" s="51"/>
      <c r="AI672" s="52"/>
      <c r="AJ672" s="52"/>
      <c r="AK672" s="52"/>
      <c r="AL672" s="53"/>
      <c r="AM672" s="54"/>
      <c r="AN672" s="55" t="str">
        <f>IF(P672=1,0,"")</f>
        <v/>
      </c>
      <c r="AO672" s="56" t="str">
        <f>IF(AN672=1,AB672,"")</f>
        <v/>
      </c>
      <c r="AP672" s="55" t="str">
        <f>IF(P672=1,0,"")</f>
        <v/>
      </c>
      <c r="AQ672" s="56" t="str">
        <f>IF(AP672=1,AB672,"")</f>
        <v/>
      </c>
    </row>
    <row r="673" spans="1:43" s="3" customFormat="1" x14ac:dyDescent="0.25">
      <c r="A673" s="67">
        <f t="shared" si="189"/>
        <v>2022</v>
      </c>
      <c r="B673" s="67" t="str">
        <f t="shared" si="190"/>
        <v>May</v>
      </c>
      <c r="C673" s="68">
        <f t="shared" si="200"/>
        <v>22</v>
      </c>
      <c r="D673" s="69">
        <f t="shared" si="191"/>
        <v>20</v>
      </c>
      <c r="E673" s="70">
        <f t="shared" si="192"/>
        <v>5</v>
      </c>
      <c r="F673" s="74"/>
      <c r="G673" s="77"/>
      <c r="H673" s="63" t="e">
        <f t="shared" si="201"/>
        <v>#VALUE!</v>
      </c>
      <c r="I673" s="64">
        <f t="shared" si="203"/>
        <v>1</v>
      </c>
      <c r="J673" s="71" t="str">
        <f t="shared" si="203"/>
        <v xml:space="preserve">Tolpis </v>
      </c>
      <c r="K673" s="71" t="str">
        <f t="shared" si="203"/>
        <v>umbellata</v>
      </c>
      <c r="L673" s="72">
        <f t="shared" si="203"/>
        <v>1</v>
      </c>
      <c r="M673" s="72">
        <f t="shared" si="203"/>
        <v>0</v>
      </c>
      <c r="N673" s="66">
        <f t="shared" si="203"/>
        <v>0</v>
      </c>
      <c r="O673" s="41"/>
      <c r="P673" s="42" t="str">
        <f t="shared" si="193"/>
        <v/>
      </c>
      <c r="Q673" s="43" t="str">
        <f t="shared" si="194"/>
        <v/>
      </c>
      <c r="R673" s="44" t="e">
        <f t="shared" si="195"/>
        <v>#VALUE!</v>
      </c>
      <c r="S673" s="45" t="e">
        <f t="shared" si="188"/>
        <v>#VALUE!</v>
      </c>
      <c r="T673" s="44" t="str">
        <f t="shared" si="196"/>
        <v/>
      </c>
      <c r="U673" s="46"/>
      <c r="V673" s="47"/>
      <c r="W673" s="48" t="e">
        <f t="shared" si="197"/>
        <v>#VALUE!</v>
      </c>
      <c r="X673" s="49"/>
      <c r="Y673" s="44" t="e">
        <f>INDEX(VISITORS[INSECT ORDER], MATCH(X673,VISITORS[NAME USED],0))</f>
        <v>#N/A</v>
      </c>
      <c r="Z673" s="44" t="e">
        <f t="shared" si="198"/>
        <v>#N/A</v>
      </c>
      <c r="AA673" s="50" t="e">
        <f>IF(SUM(#REF!,#REF!,#REF!,#REF!,#REF!,#REF!)=S673,,"")</f>
        <v>#REF!</v>
      </c>
      <c r="AB673" s="51" t="str">
        <f t="shared" si="199"/>
        <v/>
      </c>
      <c r="AC673" s="51"/>
      <c r="AD673" s="51"/>
      <c r="AE673" s="51"/>
      <c r="AF673" s="51"/>
      <c r="AG673" s="51"/>
      <c r="AH673" s="51"/>
      <c r="AI673" s="52"/>
      <c r="AJ673" s="52"/>
      <c r="AK673" s="52"/>
      <c r="AL673" s="53"/>
      <c r="AM673" s="54"/>
      <c r="AN673" s="55" t="str">
        <f>IF(P673=1,0,"")</f>
        <v/>
      </c>
      <c r="AO673" s="56" t="str">
        <f>IF(AN673=1,AB673,"")</f>
        <v/>
      </c>
      <c r="AP673" s="55" t="str">
        <f>IF(P673=1,0,"")</f>
        <v/>
      </c>
      <c r="AQ673" s="56" t="str">
        <f>IF(AP673=1,AB673,"")</f>
        <v/>
      </c>
    </row>
    <row r="674" spans="1:43" s="3" customFormat="1" x14ac:dyDescent="0.25">
      <c r="A674" s="67">
        <f t="shared" si="189"/>
        <v>2022</v>
      </c>
      <c r="B674" s="67" t="str">
        <f t="shared" si="190"/>
        <v>May</v>
      </c>
      <c r="C674" s="68">
        <f t="shared" si="200"/>
        <v>22</v>
      </c>
      <c r="D674" s="69">
        <f t="shared" si="191"/>
        <v>20</v>
      </c>
      <c r="E674" s="70">
        <f t="shared" si="192"/>
        <v>6</v>
      </c>
      <c r="F674" s="74"/>
      <c r="G674" s="77"/>
      <c r="H674" s="63" t="e">
        <f t="shared" si="201"/>
        <v>#VALUE!</v>
      </c>
      <c r="I674" s="64">
        <f t="shared" si="203"/>
        <v>1</v>
      </c>
      <c r="J674" s="71" t="str">
        <f t="shared" si="203"/>
        <v xml:space="preserve">Tolpis </v>
      </c>
      <c r="K674" s="71" t="str">
        <f t="shared" si="203"/>
        <v>umbellata</v>
      </c>
      <c r="L674" s="72">
        <f t="shared" si="203"/>
        <v>1</v>
      </c>
      <c r="M674" s="72">
        <f t="shared" si="203"/>
        <v>0</v>
      </c>
      <c r="N674" s="66">
        <f t="shared" si="203"/>
        <v>0</v>
      </c>
      <c r="O674" s="41"/>
      <c r="P674" s="42" t="str">
        <f t="shared" si="193"/>
        <v/>
      </c>
      <c r="Q674" s="43" t="str">
        <f t="shared" si="194"/>
        <v/>
      </c>
      <c r="R674" s="44" t="e">
        <f t="shared" si="195"/>
        <v>#VALUE!</v>
      </c>
      <c r="S674" s="45" t="e">
        <f t="shared" si="188"/>
        <v>#VALUE!</v>
      </c>
      <c r="T674" s="44" t="str">
        <f t="shared" si="196"/>
        <v/>
      </c>
      <c r="U674" s="46"/>
      <c r="V674" s="47"/>
      <c r="W674" s="48" t="e">
        <f t="shared" si="197"/>
        <v>#VALUE!</v>
      </c>
      <c r="X674" s="49"/>
      <c r="Y674" s="44" t="e">
        <f>INDEX(VISITORS[INSECT ORDER], MATCH(X674,VISITORS[NAME USED],0))</f>
        <v>#N/A</v>
      </c>
      <c r="Z674" s="44" t="e">
        <f t="shared" si="198"/>
        <v>#N/A</v>
      </c>
      <c r="AA674" s="50" t="e">
        <f>IF(SUM(#REF!,#REF!,#REF!,#REF!,#REF!,#REF!)=S674,,"")</f>
        <v>#REF!</v>
      </c>
      <c r="AB674" s="51" t="str">
        <f t="shared" si="199"/>
        <v/>
      </c>
      <c r="AC674" s="51"/>
      <c r="AD674" s="51"/>
      <c r="AE674" s="51"/>
      <c r="AF674" s="51"/>
      <c r="AG674" s="51"/>
      <c r="AH674" s="51"/>
      <c r="AI674" s="52"/>
      <c r="AJ674" s="52"/>
      <c r="AK674" s="52"/>
      <c r="AL674" s="53"/>
      <c r="AM674" s="54"/>
      <c r="AN674" s="55" t="str">
        <f>IF(P674=1,0,"")</f>
        <v/>
      </c>
      <c r="AO674" s="56" t="str">
        <f>IF(AN674=1,AB674,"")</f>
        <v/>
      </c>
      <c r="AP674" s="55" t="str">
        <f>IF(P674=1,0,"")</f>
        <v/>
      </c>
      <c r="AQ674" s="56" t="str">
        <f>IF(AP674=1,AB674,"")</f>
        <v/>
      </c>
    </row>
    <row r="675" spans="1:43" s="3" customFormat="1" x14ac:dyDescent="0.25">
      <c r="A675" s="67">
        <f t="shared" si="189"/>
        <v>2022</v>
      </c>
      <c r="B675" s="67" t="str">
        <f t="shared" si="190"/>
        <v>May</v>
      </c>
      <c r="C675" s="68">
        <f t="shared" si="200"/>
        <v>22</v>
      </c>
      <c r="D675" s="69">
        <f t="shared" si="191"/>
        <v>20</v>
      </c>
      <c r="E675" s="70">
        <f t="shared" si="192"/>
        <v>7</v>
      </c>
      <c r="F675" s="74"/>
      <c r="G675" s="77"/>
      <c r="H675" s="63" t="e">
        <f t="shared" si="201"/>
        <v>#VALUE!</v>
      </c>
      <c r="I675" s="64">
        <f t="shared" si="203"/>
        <v>1</v>
      </c>
      <c r="J675" s="71" t="str">
        <f t="shared" si="203"/>
        <v xml:space="preserve">Tolpis </v>
      </c>
      <c r="K675" s="71" t="str">
        <f t="shared" si="203"/>
        <v>umbellata</v>
      </c>
      <c r="L675" s="72">
        <f t="shared" si="203"/>
        <v>1</v>
      </c>
      <c r="M675" s="72">
        <f t="shared" si="203"/>
        <v>0</v>
      </c>
      <c r="N675" s="66">
        <f t="shared" si="203"/>
        <v>0</v>
      </c>
      <c r="O675" s="41"/>
      <c r="P675" s="42" t="str">
        <f t="shared" si="193"/>
        <v/>
      </c>
      <c r="Q675" s="43" t="str">
        <f t="shared" si="194"/>
        <v/>
      </c>
      <c r="R675" s="44" t="e">
        <f t="shared" si="195"/>
        <v>#VALUE!</v>
      </c>
      <c r="S675" s="45" t="e">
        <f t="shared" si="188"/>
        <v>#VALUE!</v>
      </c>
      <c r="T675" s="44" t="str">
        <f t="shared" si="196"/>
        <v/>
      </c>
      <c r="U675" s="46"/>
      <c r="V675" s="47"/>
      <c r="W675" s="48" t="e">
        <f t="shared" si="197"/>
        <v>#VALUE!</v>
      </c>
      <c r="X675" s="49"/>
      <c r="Y675" s="44" t="e">
        <f>INDEX(VISITORS[INSECT ORDER], MATCH(X675,VISITORS[NAME USED],0))</f>
        <v>#N/A</v>
      </c>
      <c r="Z675" s="44" t="e">
        <f t="shared" si="198"/>
        <v>#N/A</v>
      </c>
      <c r="AA675" s="50" t="e">
        <f>IF(SUM(#REF!,#REF!,#REF!,#REF!,#REF!,#REF!)=S675,,"")</f>
        <v>#REF!</v>
      </c>
      <c r="AB675" s="51" t="str">
        <f t="shared" si="199"/>
        <v/>
      </c>
      <c r="AC675" s="51"/>
      <c r="AD675" s="51"/>
      <c r="AE675" s="51"/>
      <c r="AF675" s="51"/>
      <c r="AG675" s="51"/>
      <c r="AH675" s="51"/>
      <c r="AI675" s="52"/>
      <c r="AJ675" s="52"/>
      <c r="AK675" s="52"/>
      <c r="AL675" s="53"/>
      <c r="AM675" s="54"/>
      <c r="AN675" s="55" t="str">
        <f>IF(P675=1,0,"")</f>
        <v/>
      </c>
      <c r="AO675" s="56" t="str">
        <f>IF(AN675=1,AB675,"")</f>
        <v/>
      </c>
      <c r="AP675" s="55" t="str">
        <f>IF(P675=1,0,"")</f>
        <v/>
      </c>
      <c r="AQ675" s="56" t="str">
        <f>IF(AP675=1,AB675,"")</f>
        <v/>
      </c>
    </row>
    <row r="676" spans="1:43" s="3" customFormat="1" x14ac:dyDescent="0.25">
      <c r="A676" s="67">
        <f t="shared" si="189"/>
        <v>2022</v>
      </c>
      <c r="B676" s="67" t="str">
        <f t="shared" si="190"/>
        <v>May</v>
      </c>
      <c r="C676" s="68">
        <f t="shared" si="200"/>
        <v>22</v>
      </c>
      <c r="D676" s="69">
        <f t="shared" si="191"/>
        <v>20</v>
      </c>
      <c r="E676" s="70">
        <f t="shared" si="192"/>
        <v>8</v>
      </c>
      <c r="F676" s="74"/>
      <c r="G676" s="77"/>
      <c r="H676" s="63" t="e">
        <f t="shared" si="201"/>
        <v>#VALUE!</v>
      </c>
      <c r="I676" s="64">
        <f t="shared" si="203"/>
        <v>1</v>
      </c>
      <c r="J676" s="71" t="str">
        <f t="shared" si="203"/>
        <v xml:space="preserve">Tolpis </v>
      </c>
      <c r="K676" s="71" t="str">
        <f t="shared" si="203"/>
        <v>umbellata</v>
      </c>
      <c r="L676" s="72">
        <f t="shared" si="203"/>
        <v>1</v>
      </c>
      <c r="M676" s="72">
        <f t="shared" si="203"/>
        <v>0</v>
      </c>
      <c r="N676" s="66">
        <f t="shared" si="203"/>
        <v>0</v>
      </c>
      <c r="O676" s="41"/>
      <c r="P676" s="42" t="str">
        <f t="shared" si="193"/>
        <v/>
      </c>
      <c r="Q676" s="43" t="str">
        <f t="shared" si="194"/>
        <v/>
      </c>
      <c r="R676" s="44" t="e">
        <f t="shared" si="195"/>
        <v>#VALUE!</v>
      </c>
      <c r="S676" s="45" t="e">
        <f t="shared" si="188"/>
        <v>#VALUE!</v>
      </c>
      <c r="T676" s="44" t="str">
        <f t="shared" si="196"/>
        <v/>
      </c>
      <c r="U676" s="46"/>
      <c r="V676" s="47"/>
      <c r="W676" s="48" t="e">
        <f t="shared" si="197"/>
        <v>#VALUE!</v>
      </c>
      <c r="X676" s="49"/>
      <c r="Y676" s="44" t="e">
        <f>INDEX(VISITORS[INSECT ORDER], MATCH(X676,VISITORS[NAME USED],0))</f>
        <v>#N/A</v>
      </c>
      <c r="Z676" s="44" t="e">
        <f t="shared" si="198"/>
        <v>#N/A</v>
      </c>
      <c r="AA676" s="50" t="e">
        <f>IF(SUM(#REF!,#REF!,#REF!,#REF!,#REF!,#REF!)=S676,,"")</f>
        <v>#REF!</v>
      </c>
      <c r="AB676" s="51" t="str">
        <f t="shared" si="199"/>
        <v/>
      </c>
      <c r="AC676" s="51"/>
      <c r="AD676" s="51"/>
      <c r="AE676" s="51"/>
      <c r="AF676" s="51"/>
      <c r="AG676" s="51"/>
      <c r="AH676" s="51"/>
      <c r="AI676" s="52"/>
      <c r="AJ676" s="52"/>
      <c r="AK676" s="52"/>
      <c r="AL676" s="53"/>
      <c r="AM676" s="54"/>
      <c r="AN676" s="55" t="str">
        <f>IF(P676=1,0,"")</f>
        <v/>
      </c>
      <c r="AO676" s="56" t="str">
        <f>IF(AN676=1,AB676,"")</f>
        <v/>
      </c>
      <c r="AP676" s="55" t="str">
        <f>IF(P676=1,0,"")</f>
        <v/>
      </c>
      <c r="AQ676" s="56" t="str">
        <f>IF(AP676=1,AB676,"")</f>
        <v/>
      </c>
    </row>
    <row r="677" spans="1:43" s="3" customFormat="1" x14ac:dyDescent="0.25">
      <c r="A677" s="67">
        <f t="shared" si="189"/>
        <v>2022</v>
      </c>
      <c r="B677" s="67" t="str">
        <f t="shared" si="190"/>
        <v>May</v>
      </c>
      <c r="C677" s="68">
        <f t="shared" si="200"/>
        <v>22</v>
      </c>
      <c r="D677" s="69">
        <f t="shared" si="191"/>
        <v>20</v>
      </c>
      <c r="E677" s="70">
        <f t="shared" si="192"/>
        <v>9</v>
      </c>
      <c r="F677" s="74"/>
      <c r="G677" s="77"/>
      <c r="H677" s="63" t="e">
        <f t="shared" si="201"/>
        <v>#VALUE!</v>
      </c>
      <c r="I677" s="64">
        <f t="shared" ref="I677:N692" si="204">I676</f>
        <v>1</v>
      </c>
      <c r="J677" s="71" t="str">
        <f t="shared" si="204"/>
        <v xml:space="preserve">Tolpis </v>
      </c>
      <c r="K677" s="71" t="str">
        <f t="shared" si="204"/>
        <v>umbellata</v>
      </c>
      <c r="L677" s="72">
        <f t="shared" si="204"/>
        <v>1</v>
      </c>
      <c r="M677" s="72">
        <f t="shared" si="204"/>
        <v>0</v>
      </c>
      <c r="N677" s="66">
        <f t="shared" si="204"/>
        <v>0</v>
      </c>
      <c r="O677" s="41"/>
      <c r="P677" s="42" t="str">
        <f t="shared" si="193"/>
        <v/>
      </c>
      <c r="Q677" s="43" t="str">
        <f t="shared" si="194"/>
        <v/>
      </c>
      <c r="R677" s="44" t="e">
        <f t="shared" si="195"/>
        <v>#VALUE!</v>
      </c>
      <c r="S677" s="45" t="e">
        <f t="shared" si="188"/>
        <v>#VALUE!</v>
      </c>
      <c r="T677" s="44" t="str">
        <f t="shared" si="196"/>
        <v/>
      </c>
      <c r="U677" s="46"/>
      <c r="V677" s="47"/>
      <c r="W677" s="48" t="e">
        <f t="shared" si="197"/>
        <v>#VALUE!</v>
      </c>
      <c r="X677" s="49"/>
      <c r="Y677" s="44" t="e">
        <f>INDEX(VISITORS[INSECT ORDER], MATCH(X677,VISITORS[NAME USED],0))</f>
        <v>#N/A</v>
      </c>
      <c r="Z677" s="44" t="e">
        <f t="shared" si="198"/>
        <v>#N/A</v>
      </c>
      <c r="AA677" s="50" t="e">
        <f>IF(SUM(#REF!,#REF!,#REF!,#REF!,#REF!,#REF!)=S677,,"")</f>
        <v>#REF!</v>
      </c>
      <c r="AB677" s="51" t="str">
        <f t="shared" si="199"/>
        <v/>
      </c>
      <c r="AC677" s="51"/>
      <c r="AD677" s="51"/>
      <c r="AE677" s="51"/>
      <c r="AF677" s="51"/>
      <c r="AG677" s="51"/>
      <c r="AH677" s="51"/>
      <c r="AI677" s="52"/>
      <c r="AJ677" s="52"/>
      <c r="AK677" s="52"/>
      <c r="AL677" s="53"/>
      <c r="AM677" s="54"/>
      <c r="AN677" s="55" t="str">
        <f>IF(P677=1,0,"")</f>
        <v/>
      </c>
      <c r="AO677" s="56" t="str">
        <f>IF(AN677=1,AB677,"")</f>
        <v/>
      </c>
      <c r="AP677" s="55" t="str">
        <f>IF(P677=1,0,"")</f>
        <v/>
      </c>
      <c r="AQ677" s="56" t="str">
        <f>IF(AP677=1,AB677,"")</f>
        <v/>
      </c>
    </row>
    <row r="678" spans="1:43" s="3" customFormat="1" x14ac:dyDescent="0.25">
      <c r="A678" s="67">
        <f t="shared" si="189"/>
        <v>2022</v>
      </c>
      <c r="B678" s="67" t="str">
        <f t="shared" si="190"/>
        <v>May</v>
      </c>
      <c r="C678" s="68">
        <f t="shared" si="200"/>
        <v>22</v>
      </c>
      <c r="D678" s="69">
        <f t="shared" si="191"/>
        <v>20</v>
      </c>
      <c r="E678" s="70">
        <f t="shared" si="192"/>
        <v>10</v>
      </c>
      <c r="F678" s="74"/>
      <c r="G678" s="77"/>
      <c r="H678" s="63" t="e">
        <f t="shared" si="201"/>
        <v>#VALUE!</v>
      </c>
      <c r="I678" s="64">
        <f t="shared" si="204"/>
        <v>1</v>
      </c>
      <c r="J678" s="71" t="str">
        <f t="shared" si="204"/>
        <v xml:space="preserve">Tolpis </v>
      </c>
      <c r="K678" s="71" t="str">
        <f t="shared" si="204"/>
        <v>umbellata</v>
      </c>
      <c r="L678" s="72">
        <f t="shared" si="204"/>
        <v>1</v>
      </c>
      <c r="M678" s="72">
        <f t="shared" si="204"/>
        <v>0</v>
      </c>
      <c r="N678" s="66">
        <f t="shared" si="204"/>
        <v>0</v>
      </c>
      <c r="O678" s="41"/>
      <c r="P678" s="42" t="str">
        <f t="shared" si="193"/>
        <v/>
      </c>
      <c r="Q678" s="43" t="str">
        <f t="shared" si="194"/>
        <v/>
      </c>
      <c r="R678" s="44" t="e">
        <f t="shared" si="195"/>
        <v>#VALUE!</v>
      </c>
      <c r="S678" s="45" t="e">
        <f t="shared" si="188"/>
        <v>#VALUE!</v>
      </c>
      <c r="T678" s="44" t="str">
        <f t="shared" si="196"/>
        <v/>
      </c>
      <c r="U678" s="46"/>
      <c r="V678" s="47"/>
      <c r="W678" s="48" t="e">
        <f t="shared" si="197"/>
        <v>#VALUE!</v>
      </c>
      <c r="X678" s="49"/>
      <c r="Y678" s="44" t="e">
        <f>INDEX(VISITORS[INSECT ORDER], MATCH(X678,VISITORS[NAME USED],0))</f>
        <v>#N/A</v>
      </c>
      <c r="Z678" s="44" t="e">
        <f t="shared" si="198"/>
        <v>#N/A</v>
      </c>
      <c r="AA678" s="50" t="e">
        <f>IF(SUM(#REF!,#REF!,#REF!,#REF!,#REF!,#REF!)=S678,,"")</f>
        <v>#REF!</v>
      </c>
      <c r="AB678" s="51" t="str">
        <f t="shared" si="199"/>
        <v/>
      </c>
      <c r="AC678" s="51"/>
      <c r="AD678" s="51"/>
      <c r="AE678" s="51"/>
      <c r="AF678" s="51"/>
      <c r="AG678" s="51"/>
      <c r="AH678" s="51"/>
      <c r="AI678" s="52"/>
      <c r="AJ678" s="52"/>
      <c r="AK678" s="52"/>
      <c r="AL678" s="53"/>
      <c r="AM678" s="54"/>
      <c r="AN678" s="55" t="str">
        <f>IF(P678=1,0,"")</f>
        <v/>
      </c>
      <c r="AO678" s="56" t="str">
        <f>IF(AN678=1,AB678,"")</f>
        <v/>
      </c>
      <c r="AP678" s="55" t="str">
        <f>IF(P678=1,0,"")</f>
        <v/>
      </c>
      <c r="AQ678" s="56" t="str">
        <f>IF(AP678=1,AB678,"")</f>
        <v/>
      </c>
    </row>
    <row r="679" spans="1:43" s="3" customFormat="1" x14ac:dyDescent="0.25">
      <c r="A679" s="67">
        <f t="shared" si="189"/>
        <v>2022</v>
      </c>
      <c r="B679" s="67" t="str">
        <f t="shared" si="190"/>
        <v>May</v>
      </c>
      <c r="C679" s="68">
        <f t="shared" si="200"/>
        <v>22</v>
      </c>
      <c r="D679" s="69">
        <f t="shared" si="191"/>
        <v>20</v>
      </c>
      <c r="E679" s="70">
        <f t="shared" si="192"/>
        <v>11</v>
      </c>
      <c r="F679" s="74"/>
      <c r="G679" s="77"/>
      <c r="H679" s="63" t="e">
        <f t="shared" si="201"/>
        <v>#VALUE!</v>
      </c>
      <c r="I679" s="64">
        <f t="shared" si="204"/>
        <v>1</v>
      </c>
      <c r="J679" s="71" t="str">
        <f t="shared" si="204"/>
        <v xml:space="preserve">Tolpis </v>
      </c>
      <c r="K679" s="71" t="str">
        <f t="shared" si="204"/>
        <v>umbellata</v>
      </c>
      <c r="L679" s="72">
        <f t="shared" si="204"/>
        <v>1</v>
      </c>
      <c r="M679" s="72">
        <f t="shared" si="204"/>
        <v>0</v>
      </c>
      <c r="N679" s="66">
        <f t="shared" si="204"/>
        <v>0</v>
      </c>
      <c r="O679" s="41"/>
      <c r="P679" s="42" t="str">
        <f t="shared" si="193"/>
        <v/>
      </c>
      <c r="Q679" s="43" t="str">
        <f t="shared" si="194"/>
        <v/>
      </c>
      <c r="R679" s="44" t="e">
        <f t="shared" si="195"/>
        <v>#VALUE!</v>
      </c>
      <c r="S679" s="45" t="e">
        <f t="shared" si="188"/>
        <v>#VALUE!</v>
      </c>
      <c r="T679" s="44" t="str">
        <f t="shared" si="196"/>
        <v/>
      </c>
      <c r="U679" s="46"/>
      <c r="V679" s="47"/>
      <c r="W679" s="48" t="e">
        <f t="shared" si="197"/>
        <v>#VALUE!</v>
      </c>
      <c r="X679" s="49"/>
      <c r="Y679" s="44" t="e">
        <f>INDEX(VISITORS[INSECT ORDER], MATCH(X679,VISITORS[NAME USED],0))</f>
        <v>#N/A</v>
      </c>
      <c r="Z679" s="44" t="e">
        <f t="shared" si="198"/>
        <v>#N/A</v>
      </c>
      <c r="AA679" s="50" t="e">
        <f>IF(SUM(#REF!,#REF!,#REF!,#REF!,#REF!,#REF!)=S679,,"")</f>
        <v>#REF!</v>
      </c>
      <c r="AB679" s="51" t="str">
        <f t="shared" si="199"/>
        <v/>
      </c>
      <c r="AC679" s="51"/>
      <c r="AD679" s="51"/>
      <c r="AE679" s="51"/>
      <c r="AF679" s="51"/>
      <c r="AG679" s="51"/>
      <c r="AH679" s="51"/>
      <c r="AI679" s="52"/>
      <c r="AJ679" s="52"/>
      <c r="AK679" s="52"/>
      <c r="AL679" s="53"/>
      <c r="AM679" s="54"/>
      <c r="AN679" s="55" t="str">
        <f>IF(P679=1,0,"")</f>
        <v/>
      </c>
      <c r="AO679" s="56" t="str">
        <f>IF(AN679=1,AB679,"")</f>
        <v/>
      </c>
      <c r="AP679" s="55" t="str">
        <f>IF(P679=1,0,"")</f>
        <v/>
      </c>
      <c r="AQ679" s="56" t="str">
        <f>IF(AP679=1,AB679,"")</f>
        <v/>
      </c>
    </row>
    <row r="680" spans="1:43" s="3" customFormat="1" x14ac:dyDescent="0.25">
      <c r="A680" s="67">
        <f t="shared" si="189"/>
        <v>2022</v>
      </c>
      <c r="B680" s="67" t="str">
        <f t="shared" si="190"/>
        <v>May</v>
      </c>
      <c r="C680" s="68">
        <f t="shared" si="200"/>
        <v>22</v>
      </c>
      <c r="D680" s="69">
        <f t="shared" si="191"/>
        <v>20</v>
      </c>
      <c r="E680" s="70">
        <f t="shared" si="192"/>
        <v>12</v>
      </c>
      <c r="F680" s="74"/>
      <c r="G680" s="77"/>
      <c r="H680" s="63" t="e">
        <f t="shared" si="201"/>
        <v>#VALUE!</v>
      </c>
      <c r="I680" s="64">
        <f t="shared" si="204"/>
        <v>1</v>
      </c>
      <c r="J680" s="71" t="str">
        <f t="shared" si="204"/>
        <v xml:space="preserve">Tolpis </v>
      </c>
      <c r="K680" s="71" t="str">
        <f t="shared" si="204"/>
        <v>umbellata</v>
      </c>
      <c r="L680" s="72">
        <f t="shared" si="204"/>
        <v>1</v>
      </c>
      <c r="M680" s="72">
        <f t="shared" si="204"/>
        <v>0</v>
      </c>
      <c r="N680" s="66">
        <f t="shared" si="204"/>
        <v>0</v>
      </c>
      <c r="O680" s="41"/>
      <c r="P680" s="42" t="str">
        <f t="shared" si="193"/>
        <v/>
      </c>
      <c r="Q680" s="43" t="str">
        <f t="shared" si="194"/>
        <v/>
      </c>
      <c r="R680" s="44" t="e">
        <f t="shared" si="195"/>
        <v>#VALUE!</v>
      </c>
      <c r="S680" s="45" t="e">
        <f t="shared" si="188"/>
        <v>#VALUE!</v>
      </c>
      <c r="T680" s="44" t="str">
        <f t="shared" si="196"/>
        <v/>
      </c>
      <c r="U680" s="46"/>
      <c r="V680" s="47"/>
      <c r="W680" s="48" t="e">
        <f t="shared" si="197"/>
        <v>#VALUE!</v>
      </c>
      <c r="X680" s="49"/>
      <c r="Y680" s="44" t="e">
        <f>INDEX(VISITORS[INSECT ORDER], MATCH(X680,VISITORS[NAME USED],0))</f>
        <v>#N/A</v>
      </c>
      <c r="Z680" s="44" t="e">
        <f t="shared" si="198"/>
        <v>#N/A</v>
      </c>
      <c r="AA680" s="50" t="e">
        <f>IF(SUM(#REF!,#REF!,#REF!,#REF!,#REF!,#REF!)=S680,,"")</f>
        <v>#REF!</v>
      </c>
      <c r="AB680" s="51" t="str">
        <f t="shared" si="199"/>
        <v/>
      </c>
      <c r="AC680" s="51"/>
      <c r="AD680" s="51"/>
      <c r="AE680" s="51"/>
      <c r="AF680" s="51"/>
      <c r="AG680" s="51"/>
      <c r="AH680" s="51"/>
      <c r="AI680" s="52"/>
      <c r="AJ680" s="52"/>
      <c r="AK680" s="52"/>
      <c r="AL680" s="53"/>
      <c r="AM680" s="54"/>
      <c r="AN680" s="55" t="str">
        <f>IF(P680=1,0,"")</f>
        <v/>
      </c>
      <c r="AO680" s="56" t="str">
        <f>IF(AN680=1,AB680,"")</f>
        <v/>
      </c>
      <c r="AP680" s="55" t="str">
        <f>IF(P680=1,0,"")</f>
        <v/>
      </c>
      <c r="AQ680" s="56" t="str">
        <f>IF(AP680=1,AB680,"")</f>
        <v/>
      </c>
    </row>
    <row r="681" spans="1:43" s="3" customFormat="1" x14ac:dyDescent="0.25">
      <c r="A681" s="67">
        <f t="shared" si="189"/>
        <v>2022</v>
      </c>
      <c r="B681" s="67" t="str">
        <f t="shared" si="190"/>
        <v>May</v>
      </c>
      <c r="C681" s="68">
        <f t="shared" si="200"/>
        <v>22</v>
      </c>
      <c r="D681" s="69">
        <f t="shared" si="191"/>
        <v>20</v>
      </c>
      <c r="E681" s="70">
        <f t="shared" si="192"/>
        <v>13</v>
      </c>
      <c r="F681" s="74"/>
      <c r="G681" s="77"/>
      <c r="H681" s="63" t="e">
        <f t="shared" si="201"/>
        <v>#VALUE!</v>
      </c>
      <c r="I681" s="64">
        <f t="shared" si="204"/>
        <v>1</v>
      </c>
      <c r="J681" s="71" t="str">
        <f t="shared" si="204"/>
        <v xml:space="preserve">Tolpis </v>
      </c>
      <c r="K681" s="71" t="str">
        <f t="shared" si="204"/>
        <v>umbellata</v>
      </c>
      <c r="L681" s="72">
        <f t="shared" si="204"/>
        <v>1</v>
      </c>
      <c r="M681" s="72">
        <f t="shared" si="204"/>
        <v>0</v>
      </c>
      <c r="N681" s="66">
        <f t="shared" si="204"/>
        <v>0</v>
      </c>
      <c r="O681" s="41"/>
      <c r="P681" s="42" t="str">
        <f t="shared" si="193"/>
        <v/>
      </c>
      <c r="Q681" s="43" t="str">
        <f t="shared" si="194"/>
        <v/>
      </c>
      <c r="R681" s="44" t="e">
        <f t="shared" si="195"/>
        <v>#VALUE!</v>
      </c>
      <c r="S681" s="45" t="e">
        <f t="shared" si="188"/>
        <v>#VALUE!</v>
      </c>
      <c r="T681" s="44" t="str">
        <f t="shared" si="196"/>
        <v/>
      </c>
      <c r="U681" s="46"/>
      <c r="V681" s="47"/>
      <c r="W681" s="48" t="e">
        <f t="shared" si="197"/>
        <v>#VALUE!</v>
      </c>
      <c r="X681" s="49"/>
      <c r="Y681" s="44" t="e">
        <f>INDEX(VISITORS[INSECT ORDER], MATCH(X681,VISITORS[NAME USED],0))</f>
        <v>#N/A</v>
      </c>
      <c r="Z681" s="44" t="e">
        <f t="shared" si="198"/>
        <v>#N/A</v>
      </c>
      <c r="AA681" s="50" t="e">
        <f>IF(SUM(#REF!,#REF!,#REF!,#REF!,#REF!,#REF!)=S681,,"")</f>
        <v>#REF!</v>
      </c>
      <c r="AB681" s="51" t="str">
        <f t="shared" si="199"/>
        <v/>
      </c>
      <c r="AC681" s="51"/>
      <c r="AD681" s="51"/>
      <c r="AE681" s="51"/>
      <c r="AF681" s="51"/>
      <c r="AG681" s="51"/>
      <c r="AH681" s="51"/>
      <c r="AI681" s="52"/>
      <c r="AJ681" s="52"/>
      <c r="AK681" s="52"/>
      <c r="AL681" s="53"/>
      <c r="AM681" s="54"/>
      <c r="AN681" s="55" t="str">
        <f>IF(P681=1,0,"")</f>
        <v/>
      </c>
      <c r="AO681" s="56" t="str">
        <f>IF(AN681=1,AB681,"")</f>
        <v/>
      </c>
      <c r="AP681" s="55" t="str">
        <f>IF(P681=1,0,"")</f>
        <v/>
      </c>
      <c r="AQ681" s="56" t="str">
        <f>IF(AP681=1,AB681,"")</f>
        <v/>
      </c>
    </row>
    <row r="682" spans="1:43" s="3" customFormat="1" x14ac:dyDescent="0.25">
      <c r="A682" s="67">
        <f t="shared" si="189"/>
        <v>2022</v>
      </c>
      <c r="B682" s="67" t="str">
        <f t="shared" si="190"/>
        <v>May</v>
      </c>
      <c r="C682" s="68">
        <f t="shared" si="200"/>
        <v>22</v>
      </c>
      <c r="D682" s="69">
        <f t="shared" si="191"/>
        <v>20</v>
      </c>
      <c r="E682" s="70">
        <f t="shared" si="192"/>
        <v>14</v>
      </c>
      <c r="F682" s="74"/>
      <c r="G682" s="77"/>
      <c r="H682" s="63" t="e">
        <f t="shared" si="201"/>
        <v>#VALUE!</v>
      </c>
      <c r="I682" s="64">
        <f t="shared" si="204"/>
        <v>1</v>
      </c>
      <c r="J682" s="71" t="str">
        <f t="shared" si="204"/>
        <v xml:space="preserve">Tolpis </v>
      </c>
      <c r="K682" s="71" t="str">
        <f t="shared" si="204"/>
        <v>umbellata</v>
      </c>
      <c r="L682" s="72">
        <f t="shared" si="204"/>
        <v>1</v>
      </c>
      <c r="M682" s="72">
        <f t="shared" si="204"/>
        <v>0</v>
      </c>
      <c r="N682" s="66">
        <f t="shared" si="204"/>
        <v>0</v>
      </c>
      <c r="O682" s="41"/>
      <c r="P682" s="42" t="str">
        <f t="shared" si="193"/>
        <v/>
      </c>
      <c r="Q682" s="43" t="str">
        <f t="shared" si="194"/>
        <v/>
      </c>
      <c r="R682" s="44" t="e">
        <f t="shared" si="195"/>
        <v>#VALUE!</v>
      </c>
      <c r="S682" s="45" t="e">
        <f t="shared" si="188"/>
        <v>#VALUE!</v>
      </c>
      <c r="T682" s="44" t="str">
        <f t="shared" si="196"/>
        <v/>
      </c>
      <c r="U682" s="46"/>
      <c r="V682" s="47"/>
      <c r="W682" s="48" t="e">
        <f t="shared" si="197"/>
        <v>#VALUE!</v>
      </c>
      <c r="X682" s="49"/>
      <c r="Y682" s="44" t="e">
        <f>INDEX(VISITORS[INSECT ORDER], MATCH(X682,VISITORS[NAME USED],0))</f>
        <v>#N/A</v>
      </c>
      <c r="Z682" s="44" t="e">
        <f t="shared" si="198"/>
        <v>#N/A</v>
      </c>
      <c r="AA682" s="50" t="e">
        <f>IF(SUM(#REF!,#REF!,#REF!,#REF!,#REF!,#REF!)=S682,,"")</f>
        <v>#REF!</v>
      </c>
      <c r="AB682" s="51" t="str">
        <f t="shared" si="199"/>
        <v/>
      </c>
      <c r="AC682" s="51"/>
      <c r="AD682" s="51"/>
      <c r="AE682" s="51"/>
      <c r="AF682" s="51"/>
      <c r="AG682" s="51"/>
      <c r="AH682" s="51"/>
      <c r="AI682" s="52"/>
      <c r="AJ682" s="52"/>
      <c r="AK682" s="52"/>
      <c r="AL682" s="53"/>
      <c r="AM682" s="54"/>
      <c r="AN682" s="55" t="str">
        <f>IF(P682=1,0,"")</f>
        <v/>
      </c>
      <c r="AO682" s="56" t="str">
        <f>IF(AN682=1,AB682,"")</f>
        <v/>
      </c>
      <c r="AP682" s="55" t="str">
        <f>IF(P682=1,0,"")</f>
        <v/>
      </c>
      <c r="AQ682" s="56" t="str">
        <f>IF(AP682=1,AB682,"")</f>
        <v/>
      </c>
    </row>
    <row r="683" spans="1:43" s="3" customFormat="1" x14ac:dyDescent="0.25">
      <c r="A683" s="67">
        <f t="shared" si="189"/>
        <v>2022</v>
      </c>
      <c r="B683" s="67" t="str">
        <f t="shared" si="190"/>
        <v>May</v>
      </c>
      <c r="C683" s="68">
        <f t="shared" si="200"/>
        <v>22</v>
      </c>
      <c r="D683" s="69">
        <f t="shared" si="191"/>
        <v>20</v>
      </c>
      <c r="E683" s="70">
        <f t="shared" si="192"/>
        <v>15</v>
      </c>
      <c r="F683" s="74"/>
      <c r="G683" s="77"/>
      <c r="H683" s="63" t="e">
        <f t="shared" si="201"/>
        <v>#VALUE!</v>
      </c>
      <c r="I683" s="64">
        <f t="shared" si="204"/>
        <v>1</v>
      </c>
      <c r="J683" s="71" t="str">
        <f t="shared" si="204"/>
        <v xml:space="preserve">Tolpis </v>
      </c>
      <c r="K683" s="71" t="str">
        <f t="shared" si="204"/>
        <v>umbellata</v>
      </c>
      <c r="L683" s="72">
        <f t="shared" si="204"/>
        <v>1</v>
      </c>
      <c r="M683" s="72">
        <f t="shared" si="204"/>
        <v>0</v>
      </c>
      <c r="N683" s="66">
        <f t="shared" si="204"/>
        <v>0</v>
      </c>
      <c r="O683" s="41"/>
      <c r="P683" s="42" t="str">
        <f t="shared" si="193"/>
        <v/>
      </c>
      <c r="Q683" s="43" t="str">
        <f t="shared" si="194"/>
        <v/>
      </c>
      <c r="R683" s="44" t="e">
        <f t="shared" si="195"/>
        <v>#VALUE!</v>
      </c>
      <c r="S683" s="45" t="e">
        <f t="shared" si="188"/>
        <v>#VALUE!</v>
      </c>
      <c r="T683" s="44" t="str">
        <f t="shared" si="196"/>
        <v/>
      </c>
      <c r="U683" s="46"/>
      <c r="V683" s="47"/>
      <c r="W683" s="48" t="e">
        <f t="shared" si="197"/>
        <v>#VALUE!</v>
      </c>
      <c r="X683" s="49"/>
      <c r="Y683" s="44" t="e">
        <f>INDEX(VISITORS[INSECT ORDER], MATCH(X683,VISITORS[NAME USED],0))</f>
        <v>#N/A</v>
      </c>
      <c r="Z683" s="44" t="e">
        <f t="shared" si="198"/>
        <v>#N/A</v>
      </c>
      <c r="AA683" s="50" t="e">
        <f>IF(SUM(#REF!,#REF!,#REF!,#REF!,#REF!,#REF!)=S683,,"")</f>
        <v>#REF!</v>
      </c>
      <c r="AB683" s="51" t="str">
        <f t="shared" si="199"/>
        <v/>
      </c>
      <c r="AC683" s="51"/>
      <c r="AD683" s="51"/>
      <c r="AE683" s="51"/>
      <c r="AF683" s="51"/>
      <c r="AG683" s="51"/>
      <c r="AH683" s="51"/>
      <c r="AI683" s="52"/>
      <c r="AJ683" s="52"/>
      <c r="AK683" s="52"/>
      <c r="AL683" s="53"/>
      <c r="AM683" s="54"/>
      <c r="AN683" s="55" t="str">
        <f>IF(P683=1,0,"")</f>
        <v/>
      </c>
      <c r="AO683" s="56" t="str">
        <f>IF(AN683=1,AB683,"")</f>
        <v/>
      </c>
      <c r="AP683" s="55" t="str">
        <f>IF(P683=1,0,"")</f>
        <v/>
      </c>
      <c r="AQ683" s="56" t="str">
        <f>IF(AP683=1,AB683,"")</f>
        <v/>
      </c>
    </row>
    <row r="684" spans="1:43" s="3" customFormat="1" x14ac:dyDescent="0.25">
      <c r="A684" s="67">
        <f t="shared" si="189"/>
        <v>2022</v>
      </c>
      <c r="B684" s="67" t="str">
        <f t="shared" si="190"/>
        <v>May</v>
      </c>
      <c r="C684" s="68">
        <f t="shared" si="200"/>
        <v>22</v>
      </c>
      <c r="D684" s="69">
        <f t="shared" si="191"/>
        <v>20</v>
      </c>
      <c r="E684" s="70">
        <f t="shared" si="192"/>
        <v>16</v>
      </c>
      <c r="F684" s="74"/>
      <c r="G684" s="77"/>
      <c r="H684" s="63" t="e">
        <f t="shared" si="201"/>
        <v>#VALUE!</v>
      </c>
      <c r="I684" s="64">
        <f t="shared" si="204"/>
        <v>1</v>
      </c>
      <c r="J684" s="71" t="str">
        <f t="shared" si="204"/>
        <v xml:space="preserve">Tolpis </v>
      </c>
      <c r="K684" s="71" t="str">
        <f t="shared" si="204"/>
        <v>umbellata</v>
      </c>
      <c r="L684" s="72">
        <f t="shared" si="204"/>
        <v>1</v>
      </c>
      <c r="M684" s="72">
        <f t="shared" si="204"/>
        <v>0</v>
      </c>
      <c r="N684" s="66">
        <f t="shared" si="204"/>
        <v>0</v>
      </c>
      <c r="O684" s="41"/>
      <c r="P684" s="42" t="str">
        <f t="shared" si="193"/>
        <v/>
      </c>
      <c r="Q684" s="43" t="str">
        <f t="shared" si="194"/>
        <v/>
      </c>
      <c r="R684" s="44" t="e">
        <f t="shared" si="195"/>
        <v>#VALUE!</v>
      </c>
      <c r="S684" s="45" t="e">
        <f t="shared" si="188"/>
        <v>#VALUE!</v>
      </c>
      <c r="T684" s="44" t="str">
        <f t="shared" si="196"/>
        <v/>
      </c>
      <c r="U684" s="46"/>
      <c r="V684" s="47"/>
      <c r="W684" s="48" t="e">
        <f t="shared" si="197"/>
        <v>#VALUE!</v>
      </c>
      <c r="X684" s="49"/>
      <c r="Y684" s="44" t="e">
        <f>INDEX(VISITORS[INSECT ORDER], MATCH(X684,VISITORS[NAME USED],0))</f>
        <v>#N/A</v>
      </c>
      <c r="Z684" s="44" t="e">
        <f t="shared" si="198"/>
        <v>#N/A</v>
      </c>
      <c r="AA684" s="50" t="e">
        <f>IF(SUM(#REF!,#REF!,#REF!,#REF!,#REF!,#REF!)=S684,,"")</f>
        <v>#REF!</v>
      </c>
      <c r="AB684" s="51" t="str">
        <f t="shared" si="199"/>
        <v/>
      </c>
      <c r="AC684" s="51"/>
      <c r="AD684" s="51"/>
      <c r="AE684" s="51"/>
      <c r="AF684" s="51"/>
      <c r="AG684" s="51"/>
      <c r="AH684" s="51"/>
      <c r="AI684" s="52"/>
      <c r="AJ684" s="52"/>
      <c r="AK684" s="52"/>
      <c r="AL684" s="53"/>
      <c r="AM684" s="54"/>
      <c r="AN684" s="55" t="str">
        <f>IF(P684=1,0,"")</f>
        <v/>
      </c>
      <c r="AO684" s="56" t="str">
        <f>IF(AN684=1,AB684,"")</f>
        <v/>
      </c>
      <c r="AP684" s="55" t="str">
        <f>IF(P684=1,0,"")</f>
        <v/>
      </c>
      <c r="AQ684" s="56" t="str">
        <f>IF(AP684=1,AB684,"")</f>
        <v/>
      </c>
    </row>
    <row r="685" spans="1:43" s="3" customFormat="1" x14ac:dyDescent="0.25">
      <c r="A685" s="67">
        <f t="shared" si="189"/>
        <v>2022</v>
      </c>
      <c r="B685" s="67" t="str">
        <f t="shared" si="190"/>
        <v>May</v>
      </c>
      <c r="C685" s="68">
        <f t="shared" si="200"/>
        <v>22</v>
      </c>
      <c r="D685" s="69">
        <f t="shared" si="191"/>
        <v>20</v>
      </c>
      <c r="E685" s="70">
        <f t="shared" si="192"/>
        <v>17</v>
      </c>
      <c r="F685" s="74"/>
      <c r="G685" s="77"/>
      <c r="H685" s="63" t="e">
        <f t="shared" si="201"/>
        <v>#VALUE!</v>
      </c>
      <c r="I685" s="64">
        <f t="shared" si="204"/>
        <v>1</v>
      </c>
      <c r="J685" s="71" t="str">
        <f t="shared" si="204"/>
        <v xml:space="preserve">Tolpis </v>
      </c>
      <c r="K685" s="71" t="str">
        <f t="shared" si="204"/>
        <v>umbellata</v>
      </c>
      <c r="L685" s="72">
        <f t="shared" si="204"/>
        <v>1</v>
      </c>
      <c r="M685" s="72">
        <f t="shared" si="204"/>
        <v>0</v>
      </c>
      <c r="N685" s="66">
        <f t="shared" si="204"/>
        <v>0</v>
      </c>
      <c r="O685" s="41"/>
      <c r="P685" s="42" t="str">
        <f t="shared" si="193"/>
        <v/>
      </c>
      <c r="Q685" s="43" t="str">
        <f t="shared" si="194"/>
        <v/>
      </c>
      <c r="R685" s="44" t="e">
        <f t="shared" si="195"/>
        <v>#VALUE!</v>
      </c>
      <c r="S685" s="45" t="e">
        <f t="shared" si="188"/>
        <v>#VALUE!</v>
      </c>
      <c r="T685" s="44" t="str">
        <f t="shared" si="196"/>
        <v/>
      </c>
      <c r="U685" s="46"/>
      <c r="V685" s="47"/>
      <c r="W685" s="48" t="e">
        <f t="shared" si="197"/>
        <v>#VALUE!</v>
      </c>
      <c r="X685" s="49"/>
      <c r="Y685" s="44" t="e">
        <f>INDEX(VISITORS[INSECT ORDER], MATCH(X685,VISITORS[NAME USED],0))</f>
        <v>#N/A</v>
      </c>
      <c r="Z685" s="44" t="e">
        <f t="shared" si="198"/>
        <v>#N/A</v>
      </c>
      <c r="AA685" s="50" t="e">
        <f>IF(SUM(#REF!,#REF!,#REF!,#REF!,#REF!,#REF!)=S685,,"")</f>
        <v>#REF!</v>
      </c>
      <c r="AB685" s="51" t="str">
        <f t="shared" si="199"/>
        <v/>
      </c>
      <c r="AC685" s="51"/>
      <c r="AD685" s="51"/>
      <c r="AE685" s="51"/>
      <c r="AF685" s="51"/>
      <c r="AG685" s="51"/>
      <c r="AH685" s="51"/>
      <c r="AI685" s="52"/>
      <c r="AJ685" s="52"/>
      <c r="AK685" s="52"/>
      <c r="AL685" s="53"/>
      <c r="AM685" s="54"/>
      <c r="AN685" s="55" t="str">
        <f>IF(P685=1,0,"")</f>
        <v/>
      </c>
      <c r="AO685" s="56" t="str">
        <f>IF(AN685=1,AB685,"")</f>
        <v/>
      </c>
      <c r="AP685" s="55" t="str">
        <f>IF(P685=1,0,"")</f>
        <v/>
      </c>
      <c r="AQ685" s="56" t="str">
        <f>IF(AP685=1,AB685,"")</f>
        <v/>
      </c>
    </row>
    <row r="686" spans="1:43" s="3" customFormat="1" x14ac:dyDescent="0.25">
      <c r="A686" s="67">
        <f t="shared" si="189"/>
        <v>2022</v>
      </c>
      <c r="B686" s="67" t="str">
        <f t="shared" si="190"/>
        <v>May</v>
      </c>
      <c r="C686" s="68">
        <f t="shared" si="200"/>
        <v>22</v>
      </c>
      <c r="D686" s="69">
        <f t="shared" si="191"/>
        <v>20</v>
      </c>
      <c r="E686" s="70">
        <f t="shared" si="192"/>
        <v>18</v>
      </c>
      <c r="F686" s="74"/>
      <c r="G686" s="77"/>
      <c r="H686" s="63" t="e">
        <f t="shared" si="201"/>
        <v>#VALUE!</v>
      </c>
      <c r="I686" s="64">
        <f t="shared" si="204"/>
        <v>1</v>
      </c>
      <c r="J686" s="71" t="str">
        <f t="shared" si="204"/>
        <v xml:space="preserve">Tolpis </v>
      </c>
      <c r="K686" s="71" t="str">
        <f t="shared" si="204"/>
        <v>umbellata</v>
      </c>
      <c r="L686" s="72">
        <f t="shared" si="204"/>
        <v>1</v>
      </c>
      <c r="M686" s="72">
        <f t="shared" si="204"/>
        <v>0</v>
      </c>
      <c r="N686" s="66">
        <f t="shared" si="204"/>
        <v>0</v>
      </c>
      <c r="O686" s="41"/>
      <c r="P686" s="42" t="str">
        <f t="shared" si="193"/>
        <v/>
      </c>
      <c r="Q686" s="43" t="str">
        <f t="shared" si="194"/>
        <v/>
      </c>
      <c r="R686" s="44" t="e">
        <f t="shared" si="195"/>
        <v>#VALUE!</v>
      </c>
      <c r="S686" s="45" t="e">
        <f t="shared" si="188"/>
        <v>#VALUE!</v>
      </c>
      <c r="T686" s="44" t="str">
        <f t="shared" si="196"/>
        <v/>
      </c>
      <c r="U686" s="46"/>
      <c r="V686" s="47"/>
      <c r="W686" s="48" t="e">
        <f t="shared" si="197"/>
        <v>#VALUE!</v>
      </c>
      <c r="X686" s="49"/>
      <c r="Y686" s="44" t="e">
        <f>INDEX(VISITORS[INSECT ORDER], MATCH(X686,VISITORS[NAME USED],0))</f>
        <v>#N/A</v>
      </c>
      <c r="Z686" s="44" t="e">
        <f t="shared" si="198"/>
        <v>#N/A</v>
      </c>
      <c r="AA686" s="50" t="e">
        <f>IF(SUM(#REF!,#REF!,#REF!,#REF!,#REF!,#REF!)=S686,,"")</f>
        <v>#REF!</v>
      </c>
      <c r="AB686" s="51" t="str">
        <f t="shared" si="199"/>
        <v/>
      </c>
      <c r="AC686" s="51"/>
      <c r="AD686" s="51"/>
      <c r="AE686" s="51"/>
      <c r="AF686" s="51"/>
      <c r="AG686" s="51"/>
      <c r="AH686" s="51"/>
      <c r="AI686" s="52"/>
      <c r="AJ686" s="52"/>
      <c r="AK686" s="52"/>
      <c r="AL686" s="53"/>
      <c r="AM686" s="54"/>
      <c r="AN686" s="55" t="str">
        <f>IF(P686=1,0,"")</f>
        <v/>
      </c>
      <c r="AO686" s="56" t="str">
        <f>IF(AN686=1,AB686,"")</f>
        <v/>
      </c>
      <c r="AP686" s="55" t="str">
        <f>IF(P686=1,0,"")</f>
        <v/>
      </c>
      <c r="AQ686" s="56" t="str">
        <f>IF(AP686=1,AB686,"")</f>
        <v/>
      </c>
    </row>
    <row r="687" spans="1:43" s="3" customFormat="1" x14ac:dyDescent="0.25">
      <c r="A687" s="67">
        <f t="shared" si="189"/>
        <v>2022</v>
      </c>
      <c r="B687" s="67" t="str">
        <f t="shared" si="190"/>
        <v>May</v>
      </c>
      <c r="C687" s="68">
        <f t="shared" si="200"/>
        <v>22</v>
      </c>
      <c r="D687" s="69">
        <f t="shared" si="191"/>
        <v>20</v>
      </c>
      <c r="E687" s="70">
        <f t="shared" si="192"/>
        <v>19</v>
      </c>
      <c r="F687" s="74"/>
      <c r="G687" s="77"/>
      <c r="H687" s="63" t="e">
        <f t="shared" si="201"/>
        <v>#VALUE!</v>
      </c>
      <c r="I687" s="64">
        <f t="shared" si="204"/>
        <v>1</v>
      </c>
      <c r="J687" s="71" t="str">
        <f t="shared" si="204"/>
        <v xml:space="preserve">Tolpis </v>
      </c>
      <c r="K687" s="71" t="str">
        <f t="shared" si="204"/>
        <v>umbellata</v>
      </c>
      <c r="L687" s="72">
        <f t="shared" si="204"/>
        <v>1</v>
      </c>
      <c r="M687" s="72">
        <f t="shared" si="204"/>
        <v>0</v>
      </c>
      <c r="N687" s="66">
        <f t="shared" si="204"/>
        <v>0</v>
      </c>
      <c r="O687" s="41"/>
      <c r="P687" s="42" t="str">
        <f t="shared" si="193"/>
        <v/>
      </c>
      <c r="Q687" s="43" t="str">
        <f t="shared" si="194"/>
        <v/>
      </c>
      <c r="R687" s="44" t="e">
        <f t="shared" si="195"/>
        <v>#VALUE!</v>
      </c>
      <c r="S687" s="45" t="e">
        <f t="shared" si="188"/>
        <v>#VALUE!</v>
      </c>
      <c r="T687" s="44" t="str">
        <f t="shared" si="196"/>
        <v/>
      </c>
      <c r="U687" s="46"/>
      <c r="V687" s="47"/>
      <c r="W687" s="48" t="e">
        <f t="shared" si="197"/>
        <v>#VALUE!</v>
      </c>
      <c r="X687" s="49"/>
      <c r="Y687" s="44" t="e">
        <f>INDEX(VISITORS[INSECT ORDER], MATCH(X687,VISITORS[NAME USED],0))</f>
        <v>#N/A</v>
      </c>
      <c r="Z687" s="44" t="e">
        <f t="shared" si="198"/>
        <v>#N/A</v>
      </c>
      <c r="AA687" s="50" t="e">
        <f>IF(SUM(#REF!,#REF!,#REF!,#REF!,#REF!,#REF!)=S687,,"")</f>
        <v>#REF!</v>
      </c>
      <c r="AB687" s="51" t="str">
        <f t="shared" si="199"/>
        <v/>
      </c>
      <c r="AC687" s="51"/>
      <c r="AD687" s="51"/>
      <c r="AE687" s="51"/>
      <c r="AF687" s="51"/>
      <c r="AG687" s="51"/>
      <c r="AH687" s="51"/>
      <c r="AI687" s="52"/>
      <c r="AJ687" s="52"/>
      <c r="AK687" s="52"/>
      <c r="AL687" s="53"/>
      <c r="AM687" s="54"/>
      <c r="AN687" s="55" t="str">
        <f>IF(P687=1,0,"")</f>
        <v/>
      </c>
      <c r="AO687" s="56" t="str">
        <f>IF(AN687=1,AB687,"")</f>
        <v/>
      </c>
      <c r="AP687" s="55" t="str">
        <f>IF(P687=1,0,"")</f>
        <v/>
      </c>
      <c r="AQ687" s="56" t="str">
        <f>IF(AP687=1,AB687,"")</f>
        <v/>
      </c>
    </row>
    <row r="688" spans="1:43" s="3" customFormat="1" x14ac:dyDescent="0.25">
      <c r="A688" s="67">
        <f t="shared" si="189"/>
        <v>2022</v>
      </c>
      <c r="B688" s="67" t="str">
        <f t="shared" si="190"/>
        <v>May</v>
      </c>
      <c r="C688" s="68">
        <f t="shared" si="200"/>
        <v>22</v>
      </c>
      <c r="D688" s="69">
        <f t="shared" si="191"/>
        <v>20</v>
      </c>
      <c r="E688" s="70">
        <f t="shared" si="192"/>
        <v>20</v>
      </c>
      <c r="F688" s="74"/>
      <c r="G688" s="77"/>
      <c r="H688" s="63" t="e">
        <f t="shared" si="201"/>
        <v>#VALUE!</v>
      </c>
      <c r="I688" s="64">
        <f t="shared" si="204"/>
        <v>1</v>
      </c>
      <c r="J688" s="71" t="str">
        <f t="shared" si="204"/>
        <v xml:space="preserve">Tolpis </v>
      </c>
      <c r="K688" s="71" t="str">
        <f t="shared" si="204"/>
        <v>umbellata</v>
      </c>
      <c r="L688" s="72">
        <f t="shared" si="204"/>
        <v>1</v>
      </c>
      <c r="M688" s="72">
        <f t="shared" si="204"/>
        <v>0</v>
      </c>
      <c r="N688" s="66">
        <f t="shared" si="204"/>
        <v>0</v>
      </c>
      <c r="O688" s="41"/>
      <c r="P688" s="42" t="str">
        <f t="shared" si="193"/>
        <v/>
      </c>
      <c r="Q688" s="43" t="str">
        <f t="shared" si="194"/>
        <v/>
      </c>
      <c r="R688" s="44" t="e">
        <f t="shared" si="195"/>
        <v>#VALUE!</v>
      </c>
      <c r="S688" s="45" t="e">
        <f t="shared" si="188"/>
        <v>#VALUE!</v>
      </c>
      <c r="T688" s="44" t="str">
        <f t="shared" si="196"/>
        <v/>
      </c>
      <c r="U688" s="46"/>
      <c r="V688" s="47"/>
      <c r="W688" s="48" t="e">
        <f t="shared" si="197"/>
        <v>#VALUE!</v>
      </c>
      <c r="X688" s="49"/>
      <c r="Y688" s="44" t="e">
        <f>INDEX(VISITORS[INSECT ORDER], MATCH(X688,VISITORS[NAME USED],0))</f>
        <v>#N/A</v>
      </c>
      <c r="Z688" s="44" t="e">
        <f t="shared" si="198"/>
        <v>#N/A</v>
      </c>
      <c r="AA688" s="50" t="e">
        <f>IF(SUM(#REF!,#REF!,#REF!,#REF!,#REF!,#REF!)=S688,,"")</f>
        <v>#REF!</v>
      </c>
      <c r="AB688" s="51" t="str">
        <f t="shared" si="199"/>
        <v/>
      </c>
      <c r="AC688" s="51"/>
      <c r="AD688" s="51"/>
      <c r="AE688" s="51"/>
      <c r="AF688" s="51"/>
      <c r="AG688" s="51"/>
      <c r="AH688" s="51"/>
      <c r="AI688" s="52"/>
      <c r="AJ688" s="52"/>
      <c r="AK688" s="52"/>
      <c r="AL688" s="53"/>
      <c r="AM688" s="54"/>
      <c r="AN688" s="55" t="str">
        <f>IF(P688=1,0,"")</f>
        <v/>
      </c>
      <c r="AO688" s="56" t="str">
        <f>IF(AN688=1,AB688,"")</f>
        <v/>
      </c>
      <c r="AP688" s="55" t="str">
        <f>IF(P688=1,0,"")</f>
        <v/>
      </c>
      <c r="AQ688" s="56" t="str">
        <f>IF(AP688=1,AB688,"")</f>
        <v/>
      </c>
    </row>
    <row r="689" spans="1:43" s="3" customFormat="1" x14ac:dyDescent="0.25">
      <c r="A689" s="67">
        <f t="shared" si="189"/>
        <v>2022</v>
      </c>
      <c r="B689" s="67" t="str">
        <f t="shared" si="190"/>
        <v>May</v>
      </c>
      <c r="C689" s="68">
        <f t="shared" si="200"/>
        <v>22</v>
      </c>
      <c r="D689" s="69">
        <f t="shared" si="191"/>
        <v>20</v>
      </c>
      <c r="E689" s="70">
        <f t="shared" si="192"/>
        <v>21</v>
      </c>
      <c r="F689" s="74"/>
      <c r="G689" s="77"/>
      <c r="H689" s="63" t="e">
        <f t="shared" si="201"/>
        <v>#VALUE!</v>
      </c>
      <c r="I689" s="64">
        <f t="shared" si="204"/>
        <v>1</v>
      </c>
      <c r="J689" s="71" t="str">
        <f t="shared" si="204"/>
        <v xml:space="preserve">Tolpis </v>
      </c>
      <c r="K689" s="71" t="str">
        <f t="shared" si="204"/>
        <v>umbellata</v>
      </c>
      <c r="L689" s="72">
        <f t="shared" si="204"/>
        <v>1</v>
      </c>
      <c r="M689" s="72">
        <f t="shared" si="204"/>
        <v>0</v>
      </c>
      <c r="N689" s="66">
        <f t="shared" si="204"/>
        <v>0</v>
      </c>
      <c r="O689" s="41"/>
      <c r="P689" s="42" t="str">
        <f t="shared" si="193"/>
        <v/>
      </c>
      <c r="Q689" s="43" t="str">
        <f t="shared" si="194"/>
        <v/>
      </c>
      <c r="R689" s="44" t="e">
        <f t="shared" si="195"/>
        <v>#VALUE!</v>
      </c>
      <c r="S689" s="45" t="e">
        <f t="shared" si="188"/>
        <v>#VALUE!</v>
      </c>
      <c r="T689" s="44" t="str">
        <f t="shared" si="196"/>
        <v/>
      </c>
      <c r="U689" s="46"/>
      <c r="V689" s="47"/>
      <c r="W689" s="48" t="e">
        <f t="shared" si="197"/>
        <v>#VALUE!</v>
      </c>
      <c r="X689" s="49"/>
      <c r="Y689" s="44" t="e">
        <f>INDEX(VISITORS[INSECT ORDER], MATCH(X689,VISITORS[NAME USED],0))</f>
        <v>#N/A</v>
      </c>
      <c r="Z689" s="44" t="e">
        <f t="shared" si="198"/>
        <v>#N/A</v>
      </c>
      <c r="AA689" s="50" t="e">
        <f>IF(SUM(#REF!,#REF!,#REF!,#REF!,#REF!,#REF!)=S689,,"")</f>
        <v>#REF!</v>
      </c>
      <c r="AB689" s="51" t="str">
        <f t="shared" si="199"/>
        <v/>
      </c>
      <c r="AC689" s="51"/>
      <c r="AD689" s="51"/>
      <c r="AE689" s="51"/>
      <c r="AF689" s="51"/>
      <c r="AG689" s="51"/>
      <c r="AH689" s="51"/>
      <c r="AI689" s="52"/>
      <c r="AJ689" s="52"/>
      <c r="AK689" s="52"/>
      <c r="AL689" s="53"/>
      <c r="AM689" s="54"/>
      <c r="AN689" s="55" t="str">
        <f>IF(P689=1,0,"")</f>
        <v/>
      </c>
      <c r="AO689" s="56" t="str">
        <f>IF(AN689=1,AB689,"")</f>
        <v/>
      </c>
      <c r="AP689" s="55" t="str">
        <f>IF(P689=1,0,"")</f>
        <v/>
      </c>
      <c r="AQ689" s="56" t="str">
        <f>IF(AP689=1,AB689,"")</f>
        <v/>
      </c>
    </row>
    <row r="690" spans="1:43" s="3" customFormat="1" x14ac:dyDescent="0.25">
      <c r="A690" s="67">
        <f t="shared" si="189"/>
        <v>2022</v>
      </c>
      <c r="B690" s="67" t="str">
        <f t="shared" si="190"/>
        <v>May</v>
      </c>
      <c r="C690" s="68">
        <f t="shared" si="200"/>
        <v>22</v>
      </c>
      <c r="D690" s="69">
        <f t="shared" si="191"/>
        <v>20</v>
      </c>
      <c r="E690" s="70">
        <f t="shared" si="192"/>
        <v>22</v>
      </c>
      <c r="F690" s="74"/>
      <c r="G690" s="77"/>
      <c r="H690" s="63" t="e">
        <f t="shared" si="201"/>
        <v>#VALUE!</v>
      </c>
      <c r="I690" s="64">
        <f t="shared" si="204"/>
        <v>1</v>
      </c>
      <c r="J690" s="71" t="str">
        <f t="shared" si="204"/>
        <v xml:space="preserve">Tolpis </v>
      </c>
      <c r="K690" s="71" t="str">
        <f t="shared" si="204"/>
        <v>umbellata</v>
      </c>
      <c r="L690" s="72">
        <f t="shared" si="204"/>
        <v>1</v>
      </c>
      <c r="M690" s="72">
        <f t="shared" si="204"/>
        <v>0</v>
      </c>
      <c r="N690" s="66">
        <f t="shared" si="204"/>
        <v>0</v>
      </c>
      <c r="O690" s="41"/>
      <c r="P690" s="42" t="str">
        <f t="shared" si="193"/>
        <v/>
      </c>
      <c r="Q690" s="43" t="str">
        <f t="shared" si="194"/>
        <v/>
      </c>
      <c r="R690" s="44" t="e">
        <f t="shared" si="195"/>
        <v>#VALUE!</v>
      </c>
      <c r="S690" s="45" t="e">
        <f t="shared" si="188"/>
        <v>#VALUE!</v>
      </c>
      <c r="T690" s="44" t="str">
        <f t="shared" si="196"/>
        <v/>
      </c>
      <c r="U690" s="46"/>
      <c r="V690" s="47"/>
      <c r="W690" s="48" t="e">
        <f t="shared" si="197"/>
        <v>#VALUE!</v>
      </c>
      <c r="X690" s="49"/>
      <c r="Y690" s="44" t="e">
        <f>INDEX(VISITORS[INSECT ORDER], MATCH(X690,VISITORS[NAME USED],0))</f>
        <v>#N/A</v>
      </c>
      <c r="Z690" s="44" t="e">
        <f t="shared" si="198"/>
        <v>#N/A</v>
      </c>
      <c r="AA690" s="50" t="e">
        <f>IF(SUM(#REF!,#REF!,#REF!,#REF!,#REF!,#REF!)=S690,,"")</f>
        <v>#REF!</v>
      </c>
      <c r="AB690" s="51" t="str">
        <f t="shared" si="199"/>
        <v/>
      </c>
      <c r="AC690" s="51"/>
      <c r="AD690" s="51"/>
      <c r="AE690" s="51"/>
      <c r="AF690" s="51"/>
      <c r="AG690" s="51"/>
      <c r="AH690" s="51"/>
      <c r="AI690" s="52"/>
      <c r="AJ690" s="52"/>
      <c r="AK690" s="52"/>
      <c r="AL690" s="53"/>
      <c r="AM690" s="54"/>
      <c r="AN690" s="55" t="str">
        <f>IF(P690=1,0,"")</f>
        <v/>
      </c>
      <c r="AO690" s="56" t="str">
        <f>IF(AN690=1,AB690,"")</f>
        <v/>
      </c>
      <c r="AP690" s="55" t="str">
        <f>IF(P690=1,0,"")</f>
        <v/>
      </c>
      <c r="AQ690" s="56" t="str">
        <f>IF(AP690=1,AB690,"")</f>
        <v/>
      </c>
    </row>
    <row r="691" spans="1:43" s="3" customFormat="1" x14ac:dyDescent="0.25">
      <c r="A691" s="67">
        <f t="shared" si="189"/>
        <v>2022</v>
      </c>
      <c r="B691" s="67" t="str">
        <f t="shared" si="190"/>
        <v>May</v>
      </c>
      <c r="C691" s="68">
        <f t="shared" si="200"/>
        <v>22</v>
      </c>
      <c r="D691" s="69">
        <f t="shared" si="191"/>
        <v>20</v>
      </c>
      <c r="E691" s="70">
        <f t="shared" si="192"/>
        <v>23</v>
      </c>
      <c r="F691" s="74"/>
      <c r="G691" s="77"/>
      <c r="H691" s="63" t="e">
        <f t="shared" si="201"/>
        <v>#VALUE!</v>
      </c>
      <c r="I691" s="64">
        <f t="shared" si="204"/>
        <v>1</v>
      </c>
      <c r="J691" s="71" t="str">
        <f t="shared" si="204"/>
        <v xml:space="preserve">Tolpis </v>
      </c>
      <c r="K691" s="71" t="str">
        <f t="shared" si="204"/>
        <v>umbellata</v>
      </c>
      <c r="L691" s="72">
        <f t="shared" si="204"/>
        <v>1</v>
      </c>
      <c r="M691" s="72">
        <f t="shared" si="204"/>
        <v>0</v>
      </c>
      <c r="N691" s="66">
        <f t="shared" si="204"/>
        <v>0</v>
      </c>
      <c r="O691" s="41"/>
      <c r="P691" s="42" t="str">
        <f t="shared" si="193"/>
        <v/>
      </c>
      <c r="Q691" s="43" t="str">
        <f t="shared" si="194"/>
        <v/>
      </c>
      <c r="R691" s="44" t="e">
        <f t="shared" si="195"/>
        <v>#VALUE!</v>
      </c>
      <c r="S691" s="45" t="e">
        <f t="shared" si="188"/>
        <v>#VALUE!</v>
      </c>
      <c r="T691" s="44" t="str">
        <f t="shared" si="196"/>
        <v/>
      </c>
      <c r="U691" s="46"/>
      <c r="V691" s="47"/>
      <c r="W691" s="48" t="e">
        <f t="shared" si="197"/>
        <v>#VALUE!</v>
      </c>
      <c r="X691" s="49"/>
      <c r="Y691" s="44" t="e">
        <f>INDEX(VISITORS[INSECT ORDER], MATCH(X691,VISITORS[NAME USED],0))</f>
        <v>#N/A</v>
      </c>
      <c r="Z691" s="44" t="e">
        <f t="shared" si="198"/>
        <v>#N/A</v>
      </c>
      <c r="AA691" s="50" t="e">
        <f>IF(SUM(#REF!,#REF!,#REF!,#REF!,#REF!,#REF!)=S691,,"")</f>
        <v>#REF!</v>
      </c>
      <c r="AB691" s="51" t="str">
        <f t="shared" si="199"/>
        <v/>
      </c>
      <c r="AC691" s="51"/>
      <c r="AD691" s="51"/>
      <c r="AE691" s="51"/>
      <c r="AF691" s="51"/>
      <c r="AG691" s="51"/>
      <c r="AH691" s="51"/>
      <c r="AI691" s="52"/>
      <c r="AJ691" s="52"/>
      <c r="AK691" s="52"/>
      <c r="AL691" s="53"/>
      <c r="AM691" s="54"/>
      <c r="AN691" s="55" t="str">
        <f>IF(P691=1,0,"")</f>
        <v/>
      </c>
      <c r="AO691" s="56" t="str">
        <f>IF(AN691=1,AB691,"")</f>
        <v/>
      </c>
      <c r="AP691" s="55" t="str">
        <f>IF(P691=1,0,"")</f>
        <v/>
      </c>
      <c r="AQ691" s="56" t="str">
        <f>IF(AP691=1,AB691,"")</f>
        <v/>
      </c>
    </row>
    <row r="692" spans="1:43" s="3" customFormat="1" x14ac:dyDescent="0.25">
      <c r="A692" s="67">
        <f t="shared" si="189"/>
        <v>2022</v>
      </c>
      <c r="B692" s="67" t="str">
        <f t="shared" si="190"/>
        <v>May</v>
      </c>
      <c r="C692" s="68">
        <f t="shared" si="200"/>
        <v>22</v>
      </c>
      <c r="D692" s="69">
        <f t="shared" si="191"/>
        <v>20</v>
      </c>
      <c r="E692" s="70">
        <f t="shared" si="192"/>
        <v>24</v>
      </c>
      <c r="F692" s="74"/>
      <c r="G692" s="77"/>
      <c r="H692" s="63" t="e">
        <f t="shared" si="201"/>
        <v>#VALUE!</v>
      </c>
      <c r="I692" s="64">
        <f t="shared" si="204"/>
        <v>1</v>
      </c>
      <c r="J692" s="71" t="str">
        <f t="shared" si="204"/>
        <v xml:space="preserve">Tolpis </v>
      </c>
      <c r="K692" s="71" t="str">
        <f t="shared" si="204"/>
        <v>umbellata</v>
      </c>
      <c r="L692" s="72">
        <f t="shared" si="204"/>
        <v>1</v>
      </c>
      <c r="M692" s="72">
        <f t="shared" si="204"/>
        <v>0</v>
      </c>
      <c r="N692" s="66">
        <f t="shared" si="204"/>
        <v>0</v>
      </c>
      <c r="O692" s="41"/>
      <c r="P692" s="42" t="str">
        <f t="shared" si="193"/>
        <v/>
      </c>
      <c r="Q692" s="43" t="str">
        <f t="shared" si="194"/>
        <v/>
      </c>
      <c r="R692" s="44" t="e">
        <f t="shared" si="195"/>
        <v>#VALUE!</v>
      </c>
      <c r="S692" s="45" t="e">
        <f t="shared" si="188"/>
        <v>#VALUE!</v>
      </c>
      <c r="T692" s="44" t="str">
        <f t="shared" si="196"/>
        <v/>
      </c>
      <c r="U692" s="46"/>
      <c r="V692" s="47"/>
      <c r="W692" s="48" t="e">
        <f t="shared" si="197"/>
        <v>#VALUE!</v>
      </c>
      <c r="X692" s="49"/>
      <c r="Y692" s="44" t="e">
        <f>INDEX(VISITORS[INSECT ORDER], MATCH(X692,VISITORS[NAME USED],0))</f>
        <v>#N/A</v>
      </c>
      <c r="Z692" s="44" t="e">
        <f t="shared" si="198"/>
        <v>#N/A</v>
      </c>
      <c r="AA692" s="50" t="e">
        <f>IF(SUM(#REF!,#REF!,#REF!,#REF!,#REF!,#REF!)=S692,,"")</f>
        <v>#REF!</v>
      </c>
      <c r="AB692" s="51" t="str">
        <f t="shared" si="199"/>
        <v/>
      </c>
      <c r="AC692" s="51"/>
      <c r="AD692" s="51"/>
      <c r="AE692" s="51"/>
      <c r="AF692" s="51"/>
      <c r="AG692" s="51"/>
      <c r="AH692" s="51"/>
      <c r="AI692" s="52"/>
      <c r="AJ692" s="52"/>
      <c r="AK692" s="52"/>
      <c r="AL692" s="53"/>
      <c r="AM692" s="54"/>
      <c r="AN692" s="55" t="str">
        <f>IF(P692=1,0,"")</f>
        <v/>
      </c>
      <c r="AO692" s="56" t="str">
        <f>IF(AN692=1,AB692,"")</f>
        <v/>
      </c>
      <c r="AP692" s="55" t="str">
        <f>IF(P692=1,0,"")</f>
        <v/>
      </c>
      <c r="AQ692" s="56" t="str">
        <f>IF(AP692=1,AB692,"")</f>
        <v/>
      </c>
    </row>
    <row r="693" spans="1:43" s="3" customFormat="1" x14ac:dyDescent="0.25">
      <c r="A693" s="67">
        <f t="shared" si="189"/>
        <v>2022</v>
      </c>
      <c r="B693" s="67" t="str">
        <f t="shared" si="190"/>
        <v>May</v>
      </c>
      <c r="C693" s="68">
        <f t="shared" si="200"/>
        <v>22</v>
      </c>
      <c r="D693" s="69">
        <f t="shared" si="191"/>
        <v>20</v>
      </c>
      <c r="E693" s="70">
        <f t="shared" si="192"/>
        <v>25</v>
      </c>
      <c r="F693" s="74"/>
      <c r="G693" s="77"/>
      <c r="H693" s="63" t="e">
        <f t="shared" si="201"/>
        <v>#VALUE!</v>
      </c>
      <c r="I693" s="64">
        <f t="shared" ref="I693:N708" si="205">I692</f>
        <v>1</v>
      </c>
      <c r="J693" s="71" t="str">
        <f t="shared" si="205"/>
        <v xml:space="preserve">Tolpis </v>
      </c>
      <c r="K693" s="71" t="str">
        <f t="shared" si="205"/>
        <v>umbellata</v>
      </c>
      <c r="L693" s="72">
        <f t="shared" si="205"/>
        <v>1</v>
      </c>
      <c r="M693" s="72">
        <f t="shared" si="205"/>
        <v>0</v>
      </c>
      <c r="N693" s="66">
        <f t="shared" si="205"/>
        <v>0</v>
      </c>
      <c r="O693" s="41"/>
      <c r="P693" s="42" t="str">
        <f t="shared" si="193"/>
        <v/>
      </c>
      <c r="Q693" s="43" t="str">
        <f t="shared" si="194"/>
        <v/>
      </c>
      <c r="R693" s="44" t="e">
        <f t="shared" si="195"/>
        <v>#VALUE!</v>
      </c>
      <c r="S693" s="45" t="e">
        <f t="shared" si="188"/>
        <v>#VALUE!</v>
      </c>
      <c r="T693" s="44" t="str">
        <f t="shared" si="196"/>
        <v/>
      </c>
      <c r="U693" s="46"/>
      <c r="V693" s="47"/>
      <c r="W693" s="48" t="e">
        <f t="shared" si="197"/>
        <v>#VALUE!</v>
      </c>
      <c r="X693" s="49"/>
      <c r="Y693" s="44" t="e">
        <f>INDEX(VISITORS[INSECT ORDER], MATCH(X693,VISITORS[NAME USED],0))</f>
        <v>#N/A</v>
      </c>
      <c r="Z693" s="44" t="e">
        <f t="shared" si="198"/>
        <v>#N/A</v>
      </c>
      <c r="AA693" s="50" t="e">
        <f>IF(SUM(#REF!,#REF!,#REF!,#REF!,#REF!,#REF!)=S693,,"")</f>
        <v>#REF!</v>
      </c>
      <c r="AB693" s="51" t="str">
        <f t="shared" si="199"/>
        <v/>
      </c>
      <c r="AC693" s="51"/>
      <c r="AD693" s="51"/>
      <c r="AE693" s="51"/>
      <c r="AF693" s="51"/>
      <c r="AG693" s="51"/>
      <c r="AH693" s="51"/>
      <c r="AI693" s="52"/>
      <c r="AJ693" s="52"/>
      <c r="AK693" s="52"/>
      <c r="AL693" s="53"/>
      <c r="AM693" s="54"/>
      <c r="AN693" s="55" t="str">
        <f>IF(P693=1,0,"")</f>
        <v/>
      </c>
      <c r="AO693" s="56" t="str">
        <f>IF(AN693=1,AB693,"")</f>
        <v/>
      </c>
      <c r="AP693" s="55" t="str">
        <f>IF(P693=1,0,"")</f>
        <v/>
      </c>
      <c r="AQ693" s="56" t="str">
        <f>IF(AP693=1,AB693,"")</f>
        <v/>
      </c>
    </row>
    <row r="694" spans="1:43" s="3" customFormat="1" x14ac:dyDescent="0.25">
      <c r="A694" s="67">
        <f t="shared" si="189"/>
        <v>2022</v>
      </c>
      <c r="B694" s="67" t="str">
        <f t="shared" si="190"/>
        <v>May</v>
      </c>
      <c r="C694" s="68">
        <f t="shared" si="200"/>
        <v>22</v>
      </c>
      <c r="D694" s="69">
        <f t="shared" si="191"/>
        <v>20</v>
      </c>
      <c r="E694" s="70">
        <f t="shared" si="192"/>
        <v>26</v>
      </c>
      <c r="F694" s="74"/>
      <c r="G694" s="77"/>
      <c r="H694" s="63" t="e">
        <f t="shared" si="201"/>
        <v>#VALUE!</v>
      </c>
      <c r="I694" s="64">
        <f t="shared" si="205"/>
        <v>1</v>
      </c>
      <c r="J694" s="71" t="str">
        <f t="shared" si="205"/>
        <v xml:space="preserve">Tolpis </v>
      </c>
      <c r="K694" s="71" t="str">
        <f t="shared" si="205"/>
        <v>umbellata</v>
      </c>
      <c r="L694" s="72">
        <f t="shared" si="205"/>
        <v>1</v>
      </c>
      <c r="M694" s="72">
        <f t="shared" si="205"/>
        <v>0</v>
      </c>
      <c r="N694" s="66">
        <f t="shared" si="205"/>
        <v>0</v>
      </c>
      <c r="O694" s="41"/>
      <c r="P694" s="42" t="str">
        <f t="shared" si="193"/>
        <v/>
      </c>
      <c r="Q694" s="43" t="str">
        <f t="shared" si="194"/>
        <v/>
      </c>
      <c r="R694" s="44" t="e">
        <f t="shared" si="195"/>
        <v>#VALUE!</v>
      </c>
      <c r="S694" s="45" t="e">
        <f t="shared" si="188"/>
        <v>#VALUE!</v>
      </c>
      <c r="T694" s="44" t="str">
        <f t="shared" si="196"/>
        <v/>
      </c>
      <c r="U694" s="46"/>
      <c r="V694" s="47"/>
      <c r="W694" s="48" t="e">
        <f t="shared" si="197"/>
        <v>#VALUE!</v>
      </c>
      <c r="X694" s="49"/>
      <c r="Y694" s="44" t="e">
        <f>INDEX(VISITORS[INSECT ORDER], MATCH(X694,VISITORS[NAME USED],0))</f>
        <v>#N/A</v>
      </c>
      <c r="Z694" s="44" t="e">
        <f t="shared" si="198"/>
        <v>#N/A</v>
      </c>
      <c r="AA694" s="50" t="e">
        <f>IF(SUM(#REF!,#REF!,#REF!,#REF!,#REF!,#REF!)=S694,,"")</f>
        <v>#REF!</v>
      </c>
      <c r="AB694" s="51" t="str">
        <f t="shared" si="199"/>
        <v/>
      </c>
      <c r="AC694" s="51"/>
      <c r="AD694" s="51"/>
      <c r="AE694" s="51"/>
      <c r="AF694" s="51"/>
      <c r="AG694" s="51"/>
      <c r="AH694" s="51"/>
      <c r="AI694" s="52"/>
      <c r="AJ694" s="52"/>
      <c r="AK694" s="52"/>
      <c r="AL694" s="53"/>
      <c r="AM694" s="54"/>
      <c r="AN694" s="55" t="str">
        <f>IF(P694=1,0,"")</f>
        <v/>
      </c>
      <c r="AO694" s="56" t="str">
        <f>IF(AN694=1,AB694,"")</f>
        <v/>
      </c>
      <c r="AP694" s="55" t="str">
        <f>IF(P694=1,0,"")</f>
        <v/>
      </c>
      <c r="AQ694" s="56" t="str">
        <f>IF(AP694=1,AB694,"")</f>
        <v/>
      </c>
    </row>
    <row r="695" spans="1:43" s="3" customFormat="1" x14ac:dyDescent="0.25">
      <c r="A695" s="67">
        <f t="shared" si="189"/>
        <v>2022</v>
      </c>
      <c r="B695" s="67" t="str">
        <f t="shared" si="190"/>
        <v>May</v>
      </c>
      <c r="C695" s="68">
        <f t="shared" si="200"/>
        <v>22</v>
      </c>
      <c r="D695" s="69">
        <f t="shared" si="191"/>
        <v>20</v>
      </c>
      <c r="E695" s="70">
        <f t="shared" si="192"/>
        <v>27</v>
      </c>
      <c r="F695" s="74"/>
      <c r="G695" s="77"/>
      <c r="H695" s="63" t="e">
        <f t="shared" si="201"/>
        <v>#VALUE!</v>
      </c>
      <c r="I695" s="64">
        <f t="shared" si="205"/>
        <v>1</v>
      </c>
      <c r="J695" s="71" t="str">
        <f t="shared" si="205"/>
        <v xml:space="preserve">Tolpis </v>
      </c>
      <c r="K695" s="71" t="str">
        <f t="shared" si="205"/>
        <v>umbellata</v>
      </c>
      <c r="L695" s="72">
        <f t="shared" si="205"/>
        <v>1</v>
      </c>
      <c r="M695" s="72">
        <f t="shared" si="205"/>
        <v>0</v>
      </c>
      <c r="N695" s="66">
        <f t="shared" si="205"/>
        <v>0</v>
      </c>
      <c r="O695" s="41"/>
      <c r="P695" s="42" t="str">
        <f t="shared" si="193"/>
        <v/>
      </c>
      <c r="Q695" s="43" t="str">
        <f t="shared" si="194"/>
        <v/>
      </c>
      <c r="R695" s="44" t="e">
        <f t="shared" si="195"/>
        <v>#VALUE!</v>
      </c>
      <c r="S695" s="45" t="e">
        <f t="shared" si="188"/>
        <v>#VALUE!</v>
      </c>
      <c r="T695" s="44" t="str">
        <f t="shared" si="196"/>
        <v/>
      </c>
      <c r="U695" s="46"/>
      <c r="V695" s="47"/>
      <c r="W695" s="48" t="e">
        <f t="shared" si="197"/>
        <v>#VALUE!</v>
      </c>
      <c r="X695" s="49"/>
      <c r="Y695" s="44" t="e">
        <f>INDEX(VISITORS[INSECT ORDER], MATCH(X695,VISITORS[NAME USED],0))</f>
        <v>#N/A</v>
      </c>
      <c r="Z695" s="44" t="e">
        <f t="shared" si="198"/>
        <v>#N/A</v>
      </c>
      <c r="AA695" s="50" t="e">
        <f>IF(SUM(#REF!,#REF!,#REF!,#REF!,#REF!,#REF!)=S695,,"")</f>
        <v>#REF!</v>
      </c>
      <c r="AB695" s="51" t="str">
        <f t="shared" si="199"/>
        <v/>
      </c>
      <c r="AC695" s="51"/>
      <c r="AD695" s="51"/>
      <c r="AE695" s="51"/>
      <c r="AF695" s="51"/>
      <c r="AG695" s="51"/>
      <c r="AH695" s="51"/>
      <c r="AI695" s="52"/>
      <c r="AJ695" s="52"/>
      <c r="AK695" s="52"/>
      <c r="AL695" s="53"/>
      <c r="AM695" s="54"/>
      <c r="AN695" s="55" t="str">
        <f>IF(P695=1,0,"")</f>
        <v/>
      </c>
      <c r="AO695" s="56" t="str">
        <f>IF(AN695=1,AB695,"")</f>
        <v/>
      </c>
      <c r="AP695" s="55" t="str">
        <f>IF(P695=1,0,"")</f>
        <v/>
      </c>
      <c r="AQ695" s="56" t="str">
        <f>IF(AP695=1,AB695,"")</f>
        <v/>
      </c>
    </row>
    <row r="696" spans="1:43" s="3" customFormat="1" x14ac:dyDescent="0.25">
      <c r="A696" s="67">
        <f t="shared" si="189"/>
        <v>2022</v>
      </c>
      <c r="B696" s="67" t="str">
        <f t="shared" si="190"/>
        <v>May</v>
      </c>
      <c r="C696" s="68">
        <f t="shared" si="200"/>
        <v>22</v>
      </c>
      <c r="D696" s="69">
        <f t="shared" si="191"/>
        <v>20</v>
      </c>
      <c r="E696" s="70">
        <f t="shared" si="192"/>
        <v>28</v>
      </c>
      <c r="F696" s="74"/>
      <c r="G696" s="77"/>
      <c r="H696" s="63" t="e">
        <f t="shared" si="201"/>
        <v>#VALUE!</v>
      </c>
      <c r="I696" s="64">
        <f t="shared" si="205"/>
        <v>1</v>
      </c>
      <c r="J696" s="71" t="str">
        <f t="shared" si="205"/>
        <v xml:space="preserve">Tolpis </v>
      </c>
      <c r="K696" s="71" t="str">
        <f t="shared" si="205"/>
        <v>umbellata</v>
      </c>
      <c r="L696" s="72">
        <f t="shared" si="205"/>
        <v>1</v>
      </c>
      <c r="M696" s="72">
        <f t="shared" si="205"/>
        <v>0</v>
      </c>
      <c r="N696" s="66">
        <f t="shared" si="205"/>
        <v>0</v>
      </c>
      <c r="O696" s="41"/>
      <c r="P696" s="42" t="str">
        <f t="shared" si="193"/>
        <v/>
      </c>
      <c r="Q696" s="43" t="str">
        <f t="shared" si="194"/>
        <v/>
      </c>
      <c r="R696" s="44" t="e">
        <f t="shared" si="195"/>
        <v>#VALUE!</v>
      </c>
      <c r="S696" s="45" t="e">
        <f t="shared" si="188"/>
        <v>#VALUE!</v>
      </c>
      <c r="T696" s="44" t="str">
        <f t="shared" si="196"/>
        <v/>
      </c>
      <c r="U696" s="46"/>
      <c r="V696" s="47"/>
      <c r="W696" s="48" t="e">
        <f t="shared" si="197"/>
        <v>#VALUE!</v>
      </c>
      <c r="X696" s="49"/>
      <c r="Y696" s="44" t="e">
        <f>INDEX(VISITORS[INSECT ORDER], MATCH(X696,VISITORS[NAME USED],0))</f>
        <v>#N/A</v>
      </c>
      <c r="Z696" s="44" t="e">
        <f t="shared" si="198"/>
        <v>#N/A</v>
      </c>
      <c r="AA696" s="50" t="e">
        <f>IF(SUM(#REF!,#REF!,#REF!,#REF!,#REF!,#REF!)=S696,,"")</f>
        <v>#REF!</v>
      </c>
      <c r="AB696" s="51" t="str">
        <f t="shared" si="199"/>
        <v/>
      </c>
      <c r="AC696" s="51"/>
      <c r="AD696" s="51"/>
      <c r="AE696" s="51"/>
      <c r="AF696" s="51"/>
      <c r="AG696" s="51"/>
      <c r="AH696" s="51"/>
      <c r="AI696" s="52"/>
      <c r="AJ696" s="52"/>
      <c r="AK696" s="52"/>
      <c r="AL696" s="53"/>
      <c r="AM696" s="54"/>
      <c r="AN696" s="55" t="str">
        <f>IF(P696=1,0,"")</f>
        <v/>
      </c>
      <c r="AO696" s="56" t="str">
        <f>IF(AN696=1,AB696,"")</f>
        <v/>
      </c>
      <c r="AP696" s="55" t="str">
        <f>IF(P696=1,0,"")</f>
        <v/>
      </c>
      <c r="AQ696" s="56" t="str">
        <f>IF(AP696=1,AB696,"")</f>
        <v/>
      </c>
    </row>
    <row r="697" spans="1:43" s="3" customFormat="1" x14ac:dyDescent="0.25">
      <c r="A697" s="67">
        <f t="shared" si="189"/>
        <v>2022</v>
      </c>
      <c r="B697" s="67" t="str">
        <f t="shared" si="190"/>
        <v>May</v>
      </c>
      <c r="C697" s="68">
        <f t="shared" si="200"/>
        <v>22</v>
      </c>
      <c r="D697" s="69">
        <f t="shared" si="191"/>
        <v>20</v>
      </c>
      <c r="E697" s="70">
        <f t="shared" si="192"/>
        <v>29</v>
      </c>
      <c r="F697" s="74"/>
      <c r="G697" s="77"/>
      <c r="H697" s="63" t="e">
        <f t="shared" si="201"/>
        <v>#VALUE!</v>
      </c>
      <c r="I697" s="64">
        <f t="shared" si="205"/>
        <v>1</v>
      </c>
      <c r="J697" s="71" t="str">
        <f t="shared" si="205"/>
        <v xml:space="preserve">Tolpis </v>
      </c>
      <c r="K697" s="71" t="str">
        <f t="shared" si="205"/>
        <v>umbellata</v>
      </c>
      <c r="L697" s="72">
        <f t="shared" si="205"/>
        <v>1</v>
      </c>
      <c r="M697" s="72">
        <f t="shared" si="205"/>
        <v>0</v>
      </c>
      <c r="N697" s="66">
        <f t="shared" si="205"/>
        <v>0</v>
      </c>
      <c r="O697" s="41"/>
      <c r="P697" s="42" t="str">
        <f t="shared" si="193"/>
        <v/>
      </c>
      <c r="Q697" s="43" t="str">
        <f t="shared" si="194"/>
        <v/>
      </c>
      <c r="R697" s="44" t="e">
        <f t="shared" si="195"/>
        <v>#VALUE!</v>
      </c>
      <c r="S697" s="45" t="e">
        <f t="shared" si="188"/>
        <v>#VALUE!</v>
      </c>
      <c r="T697" s="44" t="str">
        <f t="shared" si="196"/>
        <v/>
      </c>
      <c r="U697" s="46"/>
      <c r="V697" s="47"/>
      <c r="W697" s="48" t="e">
        <f t="shared" si="197"/>
        <v>#VALUE!</v>
      </c>
      <c r="X697" s="49"/>
      <c r="Y697" s="44" t="e">
        <f>INDEX(VISITORS[INSECT ORDER], MATCH(X697,VISITORS[NAME USED],0))</f>
        <v>#N/A</v>
      </c>
      <c r="Z697" s="44" t="e">
        <f t="shared" si="198"/>
        <v>#N/A</v>
      </c>
      <c r="AA697" s="50" t="e">
        <f>IF(SUM(#REF!,#REF!,#REF!,#REF!,#REF!,#REF!)=S697,,"")</f>
        <v>#REF!</v>
      </c>
      <c r="AB697" s="51" t="str">
        <f t="shared" si="199"/>
        <v/>
      </c>
      <c r="AC697" s="51"/>
      <c r="AD697" s="51"/>
      <c r="AE697" s="51"/>
      <c r="AF697" s="51"/>
      <c r="AG697" s="51"/>
      <c r="AH697" s="51"/>
      <c r="AI697" s="52"/>
      <c r="AJ697" s="52"/>
      <c r="AK697" s="52"/>
      <c r="AL697" s="53"/>
      <c r="AM697" s="54"/>
      <c r="AN697" s="55" t="str">
        <f>IF(P697=1,0,"")</f>
        <v/>
      </c>
      <c r="AO697" s="56" t="str">
        <f>IF(AN697=1,AB697,"")</f>
        <v/>
      </c>
      <c r="AP697" s="55" t="str">
        <f>IF(P697=1,0,"")</f>
        <v/>
      </c>
      <c r="AQ697" s="56" t="str">
        <f>IF(AP697=1,AB697,"")</f>
        <v/>
      </c>
    </row>
    <row r="698" spans="1:43" s="3" customFormat="1" x14ac:dyDescent="0.25">
      <c r="A698" s="67">
        <f t="shared" si="189"/>
        <v>2022</v>
      </c>
      <c r="B698" s="67" t="str">
        <f t="shared" si="190"/>
        <v>May</v>
      </c>
      <c r="C698" s="68">
        <f t="shared" si="200"/>
        <v>22</v>
      </c>
      <c r="D698" s="69">
        <f t="shared" si="191"/>
        <v>20</v>
      </c>
      <c r="E698" s="70">
        <f t="shared" si="192"/>
        <v>30</v>
      </c>
      <c r="F698" s="74"/>
      <c r="G698" s="77"/>
      <c r="H698" s="63" t="e">
        <f t="shared" si="201"/>
        <v>#VALUE!</v>
      </c>
      <c r="I698" s="64">
        <f t="shared" si="205"/>
        <v>1</v>
      </c>
      <c r="J698" s="71" t="str">
        <f t="shared" si="205"/>
        <v xml:space="preserve">Tolpis </v>
      </c>
      <c r="K698" s="71" t="str">
        <f t="shared" si="205"/>
        <v>umbellata</v>
      </c>
      <c r="L698" s="72">
        <f t="shared" si="205"/>
        <v>1</v>
      </c>
      <c r="M698" s="72">
        <f t="shared" si="205"/>
        <v>0</v>
      </c>
      <c r="N698" s="66">
        <f t="shared" si="205"/>
        <v>0</v>
      </c>
      <c r="O698" s="41"/>
      <c r="P698" s="42" t="str">
        <f t="shared" si="193"/>
        <v/>
      </c>
      <c r="Q698" s="43" t="str">
        <f t="shared" si="194"/>
        <v/>
      </c>
      <c r="R698" s="44" t="e">
        <f t="shared" si="195"/>
        <v>#VALUE!</v>
      </c>
      <c r="S698" s="45" t="e">
        <f t="shared" si="188"/>
        <v>#VALUE!</v>
      </c>
      <c r="T698" s="44" t="str">
        <f t="shared" si="196"/>
        <v/>
      </c>
      <c r="U698" s="46"/>
      <c r="V698" s="47"/>
      <c r="W698" s="48" t="e">
        <f t="shared" si="197"/>
        <v>#VALUE!</v>
      </c>
      <c r="X698" s="49"/>
      <c r="Y698" s="44" t="e">
        <f>INDEX(VISITORS[INSECT ORDER], MATCH(X698,VISITORS[NAME USED],0))</f>
        <v>#N/A</v>
      </c>
      <c r="Z698" s="44" t="e">
        <f t="shared" si="198"/>
        <v>#N/A</v>
      </c>
      <c r="AA698" s="50" t="e">
        <f>IF(SUM(#REF!,#REF!,#REF!,#REF!,#REF!,#REF!)=S698,,"")</f>
        <v>#REF!</v>
      </c>
      <c r="AB698" s="51" t="str">
        <f t="shared" si="199"/>
        <v/>
      </c>
      <c r="AC698" s="51"/>
      <c r="AD698" s="51"/>
      <c r="AE698" s="51"/>
      <c r="AF698" s="51"/>
      <c r="AG698" s="51"/>
      <c r="AH698" s="51"/>
      <c r="AI698" s="52"/>
      <c r="AJ698" s="52"/>
      <c r="AK698" s="52"/>
      <c r="AL698" s="53"/>
      <c r="AM698" s="54"/>
      <c r="AN698" s="55" t="str">
        <f>IF(P698=1,0,"")</f>
        <v/>
      </c>
      <c r="AO698" s="56" t="str">
        <f>IF(AN698=1,AB698,"")</f>
        <v/>
      </c>
      <c r="AP698" s="55" t="str">
        <f>IF(P698=1,0,"")</f>
        <v/>
      </c>
      <c r="AQ698" s="56" t="str">
        <f>IF(AP698=1,AB698,"")</f>
        <v/>
      </c>
    </row>
    <row r="699" spans="1:43" s="3" customFormat="1" x14ac:dyDescent="0.25">
      <c r="A699" s="67">
        <f t="shared" si="189"/>
        <v>2022</v>
      </c>
      <c r="B699" s="67" t="str">
        <f t="shared" si="190"/>
        <v>May</v>
      </c>
      <c r="C699" s="68">
        <f t="shared" si="200"/>
        <v>22</v>
      </c>
      <c r="D699" s="69">
        <f t="shared" si="191"/>
        <v>20</v>
      </c>
      <c r="E699" s="70">
        <f t="shared" si="192"/>
        <v>31</v>
      </c>
      <c r="F699" s="74"/>
      <c r="G699" s="77"/>
      <c r="H699" s="63" t="e">
        <f t="shared" si="201"/>
        <v>#VALUE!</v>
      </c>
      <c r="I699" s="64">
        <f t="shared" si="205"/>
        <v>1</v>
      </c>
      <c r="J699" s="71" t="str">
        <f t="shared" si="205"/>
        <v xml:space="preserve">Tolpis </v>
      </c>
      <c r="K699" s="71" t="str">
        <f t="shared" si="205"/>
        <v>umbellata</v>
      </c>
      <c r="L699" s="72">
        <f t="shared" si="205"/>
        <v>1</v>
      </c>
      <c r="M699" s="72">
        <f t="shared" si="205"/>
        <v>0</v>
      </c>
      <c r="N699" s="66">
        <f t="shared" si="205"/>
        <v>0</v>
      </c>
      <c r="O699" s="41"/>
      <c r="P699" s="42" t="str">
        <f t="shared" si="193"/>
        <v/>
      </c>
      <c r="Q699" s="43" t="str">
        <f t="shared" si="194"/>
        <v/>
      </c>
      <c r="R699" s="44" t="e">
        <f t="shared" si="195"/>
        <v>#VALUE!</v>
      </c>
      <c r="S699" s="45" t="e">
        <f t="shared" si="188"/>
        <v>#VALUE!</v>
      </c>
      <c r="T699" s="44" t="str">
        <f t="shared" si="196"/>
        <v/>
      </c>
      <c r="U699" s="46"/>
      <c r="V699" s="47"/>
      <c r="W699" s="48" t="e">
        <f t="shared" si="197"/>
        <v>#VALUE!</v>
      </c>
      <c r="X699" s="49"/>
      <c r="Y699" s="44" t="e">
        <f>INDEX(VISITORS[INSECT ORDER], MATCH(X699,VISITORS[NAME USED],0))</f>
        <v>#N/A</v>
      </c>
      <c r="Z699" s="44" t="e">
        <f t="shared" si="198"/>
        <v>#N/A</v>
      </c>
      <c r="AA699" s="50" t="e">
        <f>IF(SUM(#REF!,#REF!,#REF!,#REF!,#REF!,#REF!)=S699,,"")</f>
        <v>#REF!</v>
      </c>
      <c r="AB699" s="51" t="str">
        <f t="shared" si="199"/>
        <v/>
      </c>
      <c r="AC699" s="51"/>
      <c r="AD699" s="51"/>
      <c r="AE699" s="51"/>
      <c r="AF699" s="51"/>
      <c r="AG699" s="51"/>
      <c r="AH699" s="51"/>
      <c r="AI699" s="52"/>
      <c r="AJ699" s="52"/>
      <c r="AK699" s="52"/>
      <c r="AL699" s="53"/>
      <c r="AM699" s="54"/>
      <c r="AN699" s="55" t="str">
        <f>IF(P699=1,0,"")</f>
        <v/>
      </c>
      <c r="AO699" s="56" t="str">
        <f>IF(AN699=1,AB699,"")</f>
        <v/>
      </c>
      <c r="AP699" s="55" t="str">
        <f>IF(P699=1,0,"")</f>
        <v/>
      </c>
      <c r="AQ699" s="56" t="str">
        <f>IF(AP699=1,AB699,"")</f>
        <v/>
      </c>
    </row>
    <row r="700" spans="1:43" s="3" customFormat="1" x14ac:dyDescent="0.25">
      <c r="A700" s="67">
        <f t="shared" si="189"/>
        <v>2022</v>
      </c>
      <c r="B700" s="67" t="str">
        <f t="shared" si="190"/>
        <v>May</v>
      </c>
      <c r="C700" s="68">
        <f t="shared" si="200"/>
        <v>22</v>
      </c>
      <c r="D700" s="69">
        <f t="shared" si="191"/>
        <v>20</v>
      </c>
      <c r="E700" s="70">
        <f t="shared" si="192"/>
        <v>32</v>
      </c>
      <c r="F700" s="74"/>
      <c r="G700" s="77"/>
      <c r="H700" s="63" t="e">
        <f t="shared" si="201"/>
        <v>#VALUE!</v>
      </c>
      <c r="I700" s="64">
        <f t="shared" si="205"/>
        <v>1</v>
      </c>
      <c r="J700" s="71" t="str">
        <f t="shared" si="205"/>
        <v xml:space="preserve">Tolpis </v>
      </c>
      <c r="K700" s="71" t="str">
        <f t="shared" si="205"/>
        <v>umbellata</v>
      </c>
      <c r="L700" s="72">
        <f t="shared" si="205"/>
        <v>1</v>
      </c>
      <c r="M700" s="72">
        <f t="shared" si="205"/>
        <v>0</v>
      </c>
      <c r="N700" s="66">
        <f t="shared" si="205"/>
        <v>0</v>
      </c>
      <c r="O700" s="41"/>
      <c r="P700" s="42" t="str">
        <f t="shared" si="193"/>
        <v/>
      </c>
      <c r="Q700" s="43" t="str">
        <f t="shared" si="194"/>
        <v/>
      </c>
      <c r="R700" s="44" t="e">
        <f t="shared" si="195"/>
        <v>#VALUE!</v>
      </c>
      <c r="S700" s="45" t="e">
        <f t="shared" si="188"/>
        <v>#VALUE!</v>
      </c>
      <c r="T700" s="44" t="str">
        <f t="shared" si="196"/>
        <v/>
      </c>
      <c r="U700" s="46"/>
      <c r="V700" s="47"/>
      <c r="W700" s="48" t="e">
        <f t="shared" si="197"/>
        <v>#VALUE!</v>
      </c>
      <c r="X700" s="49"/>
      <c r="Y700" s="44" t="e">
        <f>INDEX(VISITORS[INSECT ORDER], MATCH(X700,VISITORS[NAME USED],0))</f>
        <v>#N/A</v>
      </c>
      <c r="Z700" s="44" t="e">
        <f t="shared" si="198"/>
        <v>#N/A</v>
      </c>
      <c r="AA700" s="50" t="e">
        <f>IF(SUM(#REF!,#REF!,#REF!,#REF!,#REF!,#REF!)=S700,,"")</f>
        <v>#REF!</v>
      </c>
      <c r="AB700" s="51" t="str">
        <f t="shared" si="199"/>
        <v/>
      </c>
      <c r="AC700" s="51"/>
      <c r="AD700" s="51"/>
      <c r="AE700" s="51"/>
      <c r="AF700" s="51"/>
      <c r="AG700" s="51"/>
      <c r="AH700" s="51"/>
      <c r="AI700" s="52"/>
      <c r="AJ700" s="52"/>
      <c r="AK700" s="52"/>
      <c r="AL700" s="53"/>
      <c r="AM700" s="54"/>
      <c r="AN700" s="55" t="str">
        <f>IF(P700=1,0,"")</f>
        <v/>
      </c>
      <c r="AO700" s="56" t="str">
        <f>IF(AN700=1,AB700,"")</f>
        <v/>
      </c>
      <c r="AP700" s="55" t="str">
        <f>IF(P700=1,0,"")</f>
        <v/>
      </c>
      <c r="AQ700" s="56" t="str">
        <f>IF(AP700=1,AB700,"")</f>
        <v/>
      </c>
    </row>
    <row r="701" spans="1:43" s="3" customFormat="1" x14ac:dyDescent="0.25">
      <c r="A701" s="67">
        <f t="shared" si="189"/>
        <v>2022</v>
      </c>
      <c r="B701" s="67" t="str">
        <f t="shared" si="190"/>
        <v>May</v>
      </c>
      <c r="C701" s="68">
        <f t="shared" si="200"/>
        <v>22</v>
      </c>
      <c r="D701" s="69">
        <f t="shared" si="191"/>
        <v>20</v>
      </c>
      <c r="E701" s="70">
        <f t="shared" si="192"/>
        <v>33</v>
      </c>
      <c r="F701" s="74"/>
      <c r="G701" s="77"/>
      <c r="H701" s="63" t="e">
        <f t="shared" si="201"/>
        <v>#VALUE!</v>
      </c>
      <c r="I701" s="64">
        <f t="shared" si="205"/>
        <v>1</v>
      </c>
      <c r="J701" s="71" t="str">
        <f t="shared" si="205"/>
        <v xml:space="preserve">Tolpis </v>
      </c>
      <c r="K701" s="71" t="str">
        <f t="shared" si="205"/>
        <v>umbellata</v>
      </c>
      <c r="L701" s="72">
        <f t="shared" si="205"/>
        <v>1</v>
      </c>
      <c r="M701" s="72">
        <f t="shared" si="205"/>
        <v>0</v>
      </c>
      <c r="N701" s="66">
        <f t="shared" si="205"/>
        <v>0</v>
      </c>
      <c r="O701" s="41"/>
      <c r="P701" s="42" t="str">
        <f t="shared" si="193"/>
        <v/>
      </c>
      <c r="Q701" s="43" t="str">
        <f t="shared" si="194"/>
        <v/>
      </c>
      <c r="R701" s="44" t="e">
        <f t="shared" si="195"/>
        <v>#VALUE!</v>
      </c>
      <c r="S701" s="45" t="e">
        <f t="shared" si="188"/>
        <v>#VALUE!</v>
      </c>
      <c r="T701" s="44" t="str">
        <f t="shared" si="196"/>
        <v/>
      </c>
      <c r="U701" s="46"/>
      <c r="V701" s="47"/>
      <c r="W701" s="48" t="e">
        <f t="shared" si="197"/>
        <v>#VALUE!</v>
      </c>
      <c r="X701" s="49"/>
      <c r="Y701" s="44" t="e">
        <f>INDEX(VISITORS[INSECT ORDER], MATCH(X701,VISITORS[NAME USED],0))</f>
        <v>#N/A</v>
      </c>
      <c r="Z701" s="44" t="e">
        <f t="shared" si="198"/>
        <v>#N/A</v>
      </c>
      <c r="AA701" s="50" t="e">
        <f>IF(SUM(#REF!,#REF!,#REF!,#REF!,#REF!,#REF!)=S701,,"")</f>
        <v>#REF!</v>
      </c>
      <c r="AB701" s="51" t="str">
        <f t="shared" si="199"/>
        <v/>
      </c>
      <c r="AC701" s="51"/>
      <c r="AD701" s="51"/>
      <c r="AE701" s="51"/>
      <c r="AF701" s="51"/>
      <c r="AG701" s="51"/>
      <c r="AH701" s="51"/>
      <c r="AI701" s="52"/>
      <c r="AJ701" s="52"/>
      <c r="AK701" s="52"/>
      <c r="AL701" s="53"/>
      <c r="AM701" s="54"/>
      <c r="AN701" s="55" t="str">
        <f>IF(P701=1,0,"")</f>
        <v/>
      </c>
      <c r="AO701" s="56" t="str">
        <f>IF(AN701=1,AB701,"")</f>
        <v/>
      </c>
      <c r="AP701" s="55" t="str">
        <f>IF(P701=1,0,"")</f>
        <v/>
      </c>
      <c r="AQ701" s="56" t="str">
        <f>IF(AP701=1,AB701,"")</f>
        <v/>
      </c>
    </row>
    <row r="702" spans="1:43" s="3" customFormat="1" x14ac:dyDescent="0.25">
      <c r="A702" s="67">
        <f t="shared" si="189"/>
        <v>2022</v>
      </c>
      <c r="B702" s="67" t="str">
        <f t="shared" si="190"/>
        <v>May</v>
      </c>
      <c r="C702" s="68">
        <f t="shared" si="200"/>
        <v>22</v>
      </c>
      <c r="D702" s="69">
        <f t="shared" si="191"/>
        <v>20</v>
      </c>
      <c r="E702" s="70">
        <f t="shared" si="192"/>
        <v>34</v>
      </c>
      <c r="F702" s="74"/>
      <c r="G702" s="77"/>
      <c r="H702" s="63" t="e">
        <f t="shared" si="201"/>
        <v>#VALUE!</v>
      </c>
      <c r="I702" s="64">
        <f t="shared" si="205"/>
        <v>1</v>
      </c>
      <c r="J702" s="71" t="str">
        <f t="shared" si="205"/>
        <v xml:space="preserve">Tolpis </v>
      </c>
      <c r="K702" s="71" t="str">
        <f t="shared" si="205"/>
        <v>umbellata</v>
      </c>
      <c r="L702" s="72">
        <f t="shared" si="205"/>
        <v>1</v>
      </c>
      <c r="M702" s="72">
        <f t="shared" si="205"/>
        <v>0</v>
      </c>
      <c r="N702" s="66">
        <f t="shared" si="205"/>
        <v>0</v>
      </c>
      <c r="O702" s="41"/>
      <c r="P702" s="42" t="str">
        <f t="shared" si="193"/>
        <v/>
      </c>
      <c r="Q702" s="43" t="str">
        <f t="shared" si="194"/>
        <v/>
      </c>
      <c r="R702" s="44" t="e">
        <f t="shared" si="195"/>
        <v>#VALUE!</v>
      </c>
      <c r="S702" s="45" t="e">
        <f t="shared" si="188"/>
        <v>#VALUE!</v>
      </c>
      <c r="T702" s="44" t="str">
        <f t="shared" si="196"/>
        <v/>
      </c>
      <c r="U702" s="46"/>
      <c r="V702" s="47"/>
      <c r="W702" s="48" t="e">
        <f t="shared" si="197"/>
        <v>#VALUE!</v>
      </c>
      <c r="X702" s="49"/>
      <c r="Y702" s="44" t="e">
        <f>INDEX(VISITORS[INSECT ORDER], MATCH(X702,VISITORS[NAME USED],0))</f>
        <v>#N/A</v>
      </c>
      <c r="Z702" s="44" t="e">
        <f t="shared" si="198"/>
        <v>#N/A</v>
      </c>
      <c r="AA702" s="50" t="e">
        <f>IF(SUM(#REF!,#REF!,#REF!,#REF!,#REF!,#REF!)=S702,,"")</f>
        <v>#REF!</v>
      </c>
      <c r="AB702" s="51" t="str">
        <f t="shared" si="199"/>
        <v/>
      </c>
      <c r="AC702" s="51"/>
      <c r="AD702" s="51"/>
      <c r="AE702" s="51"/>
      <c r="AF702" s="51"/>
      <c r="AG702" s="51"/>
      <c r="AH702" s="51"/>
      <c r="AI702" s="52"/>
      <c r="AJ702" s="52"/>
      <c r="AK702" s="52"/>
      <c r="AL702" s="53"/>
      <c r="AM702" s="54"/>
      <c r="AN702" s="55" t="str">
        <f>IF(P702=1,0,"")</f>
        <v/>
      </c>
      <c r="AO702" s="56" t="str">
        <f>IF(AN702=1,AB702,"")</f>
        <v/>
      </c>
      <c r="AP702" s="55" t="str">
        <f>IF(P702=1,0,"")</f>
        <v/>
      </c>
      <c r="AQ702" s="56" t="str">
        <f>IF(AP702=1,AB702,"")</f>
        <v/>
      </c>
    </row>
    <row r="703" spans="1:43" s="3" customFormat="1" x14ac:dyDescent="0.25">
      <c r="A703" s="67">
        <f t="shared" si="189"/>
        <v>2022</v>
      </c>
      <c r="B703" s="67" t="str">
        <f t="shared" si="190"/>
        <v>May</v>
      </c>
      <c r="C703" s="68">
        <f t="shared" si="200"/>
        <v>22</v>
      </c>
      <c r="D703" s="69">
        <f t="shared" si="191"/>
        <v>20</v>
      </c>
      <c r="E703" s="70">
        <f t="shared" si="192"/>
        <v>35</v>
      </c>
      <c r="F703" s="74"/>
      <c r="G703" s="77"/>
      <c r="H703" s="63" t="e">
        <f t="shared" si="201"/>
        <v>#VALUE!</v>
      </c>
      <c r="I703" s="64">
        <f t="shared" si="205"/>
        <v>1</v>
      </c>
      <c r="J703" s="71" t="str">
        <f t="shared" si="205"/>
        <v xml:space="preserve">Tolpis </v>
      </c>
      <c r="K703" s="71" t="str">
        <f t="shared" si="205"/>
        <v>umbellata</v>
      </c>
      <c r="L703" s="72">
        <f t="shared" si="205"/>
        <v>1</v>
      </c>
      <c r="M703" s="72">
        <f t="shared" si="205"/>
        <v>0</v>
      </c>
      <c r="N703" s="66">
        <f t="shared" si="205"/>
        <v>0</v>
      </c>
      <c r="O703" s="41"/>
      <c r="P703" s="42" t="str">
        <f t="shared" si="193"/>
        <v/>
      </c>
      <c r="Q703" s="43" t="str">
        <f t="shared" si="194"/>
        <v/>
      </c>
      <c r="R703" s="44" t="e">
        <f t="shared" si="195"/>
        <v>#VALUE!</v>
      </c>
      <c r="S703" s="45" t="e">
        <f t="shared" si="188"/>
        <v>#VALUE!</v>
      </c>
      <c r="T703" s="44" t="str">
        <f t="shared" si="196"/>
        <v/>
      </c>
      <c r="U703" s="46"/>
      <c r="V703" s="47"/>
      <c r="W703" s="48" t="e">
        <f t="shared" si="197"/>
        <v>#VALUE!</v>
      </c>
      <c r="X703" s="49"/>
      <c r="Y703" s="44" t="e">
        <f>INDEX(VISITORS[INSECT ORDER], MATCH(X703,VISITORS[NAME USED],0))</f>
        <v>#N/A</v>
      </c>
      <c r="Z703" s="44" t="e">
        <f t="shared" si="198"/>
        <v>#N/A</v>
      </c>
      <c r="AA703" s="50" t="e">
        <f>IF(SUM(#REF!,#REF!,#REF!,#REF!,#REF!,#REF!)=S703,,"")</f>
        <v>#REF!</v>
      </c>
      <c r="AB703" s="51" t="str">
        <f t="shared" si="199"/>
        <v/>
      </c>
      <c r="AC703" s="51"/>
      <c r="AD703" s="51"/>
      <c r="AE703" s="51"/>
      <c r="AF703" s="51"/>
      <c r="AG703" s="51"/>
      <c r="AH703" s="51"/>
      <c r="AI703" s="52"/>
      <c r="AJ703" s="52"/>
      <c r="AK703" s="52"/>
      <c r="AL703" s="53"/>
      <c r="AM703" s="54"/>
      <c r="AN703" s="55" t="str">
        <f>IF(P703=1,0,"")</f>
        <v/>
      </c>
      <c r="AO703" s="56" t="str">
        <f>IF(AN703=1,AB703,"")</f>
        <v/>
      </c>
      <c r="AP703" s="55" t="str">
        <f>IF(P703=1,0,"")</f>
        <v/>
      </c>
      <c r="AQ703" s="56" t="str">
        <f>IF(AP703=1,AB703,"")</f>
        <v/>
      </c>
    </row>
    <row r="704" spans="1:43" s="3" customFormat="1" x14ac:dyDescent="0.25">
      <c r="A704" s="67">
        <f t="shared" si="189"/>
        <v>2022</v>
      </c>
      <c r="B704" s="67" t="str">
        <f t="shared" si="190"/>
        <v>May</v>
      </c>
      <c r="C704" s="68">
        <f t="shared" si="200"/>
        <v>22</v>
      </c>
      <c r="D704" s="69">
        <f t="shared" si="191"/>
        <v>20</v>
      </c>
      <c r="E704" s="70">
        <f t="shared" si="192"/>
        <v>36</v>
      </c>
      <c r="F704" s="74"/>
      <c r="G704" s="77"/>
      <c r="H704" s="63" t="e">
        <f t="shared" si="201"/>
        <v>#VALUE!</v>
      </c>
      <c r="I704" s="64">
        <f t="shared" si="205"/>
        <v>1</v>
      </c>
      <c r="J704" s="71" t="str">
        <f t="shared" si="205"/>
        <v xml:space="preserve">Tolpis </v>
      </c>
      <c r="K704" s="71" t="str">
        <f t="shared" si="205"/>
        <v>umbellata</v>
      </c>
      <c r="L704" s="72">
        <f t="shared" si="205"/>
        <v>1</v>
      </c>
      <c r="M704" s="72">
        <f t="shared" si="205"/>
        <v>0</v>
      </c>
      <c r="N704" s="66">
        <f t="shared" si="205"/>
        <v>0</v>
      </c>
      <c r="O704" s="41"/>
      <c r="P704" s="42" t="str">
        <f t="shared" si="193"/>
        <v/>
      </c>
      <c r="Q704" s="43" t="str">
        <f t="shared" si="194"/>
        <v/>
      </c>
      <c r="R704" s="44" t="e">
        <f t="shared" si="195"/>
        <v>#VALUE!</v>
      </c>
      <c r="S704" s="45" t="e">
        <f t="shared" si="188"/>
        <v>#VALUE!</v>
      </c>
      <c r="T704" s="44" t="str">
        <f t="shared" si="196"/>
        <v/>
      </c>
      <c r="U704" s="46"/>
      <c r="V704" s="47"/>
      <c r="W704" s="48" t="e">
        <f t="shared" si="197"/>
        <v>#VALUE!</v>
      </c>
      <c r="X704" s="49"/>
      <c r="Y704" s="44" t="e">
        <f>INDEX(VISITORS[INSECT ORDER], MATCH(X704,VISITORS[NAME USED],0))</f>
        <v>#N/A</v>
      </c>
      <c r="Z704" s="44" t="e">
        <f t="shared" si="198"/>
        <v>#N/A</v>
      </c>
      <c r="AA704" s="50" t="e">
        <f>IF(SUM(#REF!,#REF!,#REF!,#REF!,#REF!,#REF!)=S704,,"")</f>
        <v>#REF!</v>
      </c>
      <c r="AB704" s="51" t="str">
        <f t="shared" si="199"/>
        <v/>
      </c>
      <c r="AC704" s="51"/>
      <c r="AD704" s="51"/>
      <c r="AE704" s="51"/>
      <c r="AF704" s="51"/>
      <c r="AG704" s="51"/>
      <c r="AH704" s="51"/>
      <c r="AI704" s="52"/>
      <c r="AJ704" s="52"/>
      <c r="AK704" s="52"/>
      <c r="AL704" s="53"/>
      <c r="AM704" s="54"/>
      <c r="AN704" s="55" t="str">
        <f>IF(P704=1,0,"")</f>
        <v/>
      </c>
      <c r="AO704" s="56" t="str">
        <f>IF(AN704=1,AB704,"")</f>
        <v/>
      </c>
      <c r="AP704" s="55" t="str">
        <f>IF(P704=1,0,"")</f>
        <v/>
      </c>
      <c r="AQ704" s="56" t="str">
        <f>IF(AP704=1,AB704,"")</f>
        <v/>
      </c>
    </row>
    <row r="705" spans="1:43" s="3" customFormat="1" x14ac:dyDescent="0.25">
      <c r="A705" s="67">
        <f t="shared" si="189"/>
        <v>2022</v>
      </c>
      <c r="B705" s="67" t="str">
        <f t="shared" si="190"/>
        <v>May</v>
      </c>
      <c r="C705" s="68">
        <f t="shared" si="200"/>
        <v>22</v>
      </c>
      <c r="D705" s="69">
        <f t="shared" si="191"/>
        <v>20</v>
      </c>
      <c r="E705" s="70">
        <f t="shared" si="192"/>
        <v>37</v>
      </c>
      <c r="F705" s="74"/>
      <c r="G705" s="77"/>
      <c r="H705" s="63" t="e">
        <f t="shared" si="201"/>
        <v>#VALUE!</v>
      </c>
      <c r="I705" s="64">
        <f t="shared" si="205"/>
        <v>1</v>
      </c>
      <c r="J705" s="71" t="str">
        <f t="shared" si="205"/>
        <v xml:space="preserve">Tolpis </v>
      </c>
      <c r="K705" s="71" t="str">
        <f t="shared" si="205"/>
        <v>umbellata</v>
      </c>
      <c r="L705" s="72">
        <f t="shared" si="205"/>
        <v>1</v>
      </c>
      <c r="M705" s="72">
        <f t="shared" si="205"/>
        <v>0</v>
      </c>
      <c r="N705" s="66">
        <f t="shared" si="205"/>
        <v>0</v>
      </c>
      <c r="O705" s="41"/>
      <c r="P705" s="42" t="str">
        <f t="shared" si="193"/>
        <v/>
      </c>
      <c r="Q705" s="43" t="str">
        <f t="shared" si="194"/>
        <v/>
      </c>
      <c r="R705" s="44" t="e">
        <f t="shared" si="195"/>
        <v>#VALUE!</v>
      </c>
      <c r="S705" s="45" t="e">
        <f t="shared" si="188"/>
        <v>#VALUE!</v>
      </c>
      <c r="T705" s="44" t="str">
        <f t="shared" si="196"/>
        <v/>
      </c>
      <c r="U705" s="46"/>
      <c r="V705" s="47"/>
      <c r="W705" s="48" t="e">
        <f t="shared" si="197"/>
        <v>#VALUE!</v>
      </c>
      <c r="X705" s="49"/>
      <c r="Y705" s="44" t="e">
        <f>INDEX(VISITORS[INSECT ORDER], MATCH(X705,VISITORS[NAME USED],0))</f>
        <v>#N/A</v>
      </c>
      <c r="Z705" s="44" t="e">
        <f t="shared" si="198"/>
        <v>#N/A</v>
      </c>
      <c r="AA705" s="50" t="e">
        <f>IF(SUM(#REF!,#REF!,#REF!,#REF!,#REF!,#REF!)=S705,,"")</f>
        <v>#REF!</v>
      </c>
      <c r="AB705" s="51" t="str">
        <f t="shared" si="199"/>
        <v/>
      </c>
      <c r="AC705" s="51"/>
      <c r="AD705" s="51"/>
      <c r="AE705" s="51"/>
      <c r="AF705" s="51"/>
      <c r="AG705" s="51"/>
      <c r="AH705" s="51"/>
      <c r="AI705" s="52"/>
      <c r="AJ705" s="52"/>
      <c r="AK705" s="52"/>
      <c r="AL705" s="53"/>
      <c r="AM705" s="54"/>
      <c r="AN705" s="55" t="str">
        <f>IF(P705=1,0,"")</f>
        <v/>
      </c>
      <c r="AO705" s="56" t="str">
        <f>IF(AN705=1,AB705,"")</f>
        <v/>
      </c>
      <c r="AP705" s="55" t="str">
        <f>IF(P705=1,0,"")</f>
        <v/>
      </c>
      <c r="AQ705" s="56" t="str">
        <f>IF(AP705=1,AB705,"")</f>
        <v/>
      </c>
    </row>
    <row r="706" spans="1:43" s="3" customFormat="1" x14ac:dyDescent="0.25">
      <c r="A706" s="67">
        <f t="shared" si="189"/>
        <v>2022</v>
      </c>
      <c r="B706" s="67" t="str">
        <f t="shared" si="190"/>
        <v>May</v>
      </c>
      <c r="C706" s="68">
        <f t="shared" si="200"/>
        <v>22</v>
      </c>
      <c r="D706" s="69">
        <f t="shared" si="191"/>
        <v>20</v>
      </c>
      <c r="E706" s="70">
        <f t="shared" si="192"/>
        <v>38</v>
      </c>
      <c r="F706" s="74"/>
      <c r="G706" s="77"/>
      <c r="H706" s="63" t="e">
        <f t="shared" si="201"/>
        <v>#VALUE!</v>
      </c>
      <c r="I706" s="64">
        <f t="shared" si="205"/>
        <v>1</v>
      </c>
      <c r="J706" s="71" t="str">
        <f t="shared" si="205"/>
        <v xml:space="preserve">Tolpis </v>
      </c>
      <c r="K706" s="71" t="str">
        <f t="shared" si="205"/>
        <v>umbellata</v>
      </c>
      <c r="L706" s="72">
        <f t="shared" si="205"/>
        <v>1</v>
      </c>
      <c r="M706" s="72">
        <f t="shared" si="205"/>
        <v>0</v>
      </c>
      <c r="N706" s="66">
        <f t="shared" si="205"/>
        <v>0</v>
      </c>
      <c r="O706" s="41"/>
      <c r="P706" s="42" t="str">
        <f t="shared" si="193"/>
        <v/>
      </c>
      <c r="Q706" s="43" t="str">
        <f t="shared" si="194"/>
        <v/>
      </c>
      <c r="R706" s="44" t="e">
        <f t="shared" si="195"/>
        <v>#VALUE!</v>
      </c>
      <c r="S706" s="45" t="e">
        <f t="shared" si="188"/>
        <v>#VALUE!</v>
      </c>
      <c r="T706" s="44" t="str">
        <f t="shared" si="196"/>
        <v/>
      </c>
      <c r="U706" s="46"/>
      <c r="V706" s="47"/>
      <c r="W706" s="48" t="e">
        <f t="shared" si="197"/>
        <v>#VALUE!</v>
      </c>
      <c r="X706" s="49"/>
      <c r="Y706" s="44" t="e">
        <f>INDEX(VISITORS[INSECT ORDER], MATCH(X706,VISITORS[NAME USED],0))</f>
        <v>#N/A</v>
      </c>
      <c r="Z706" s="44" t="e">
        <f t="shared" si="198"/>
        <v>#N/A</v>
      </c>
      <c r="AA706" s="50" t="e">
        <f>IF(SUM(#REF!,#REF!,#REF!,#REF!,#REF!,#REF!)=S706,,"")</f>
        <v>#REF!</v>
      </c>
      <c r="AB706" s="51" t="str">
        <f t="shared" si="199"/>
        <v/>
      </c>
      <c r="AC706" s="51"/>
      <c r="AD706" s="51"/>
      <c r="AE706" s="51"/>
      <c r="AF706" s="51"/>
      <c r="AG706" s="51"/>
      <c r="AH706" s="51"/>
      <c r="AI706" s="52"/>
      <c r="AJ706" s="52"/>
      <c r="AK706" s="52"/>
      <c r="AL706" s="53"/>
      <c r="AM706" s="54"/>
      <c r="AN706" s="55" t="str">
        <f>IF(P706=1,0,"")</f>
        <v/>
      </c>
      <c r="AO706" s="56" t="str">
        <f>IF(AN706=1,AB706,"")</f>
        <v/>
      </c>
      <c r="AP706" s="55" t="str">
        <f>IF(P706=1,0,"")</f>
        <v/>
      </c>
      <c r="AQ706" s="56" t="str">
        <f>IF(AP706=1,AB706,"")</f>
        <v/>
      </c>
    </row>
    <row r="707" spans="1:43" s="3" customFormat="1" x14ac:dyDescent="0.25">
      <c r="A707" s="67">
        <f t="shared" si="189"/>
        <v>2022</v>
      </c>
      <c r="B707" s="67" t="str">
        <f t="shared" si="190"/>
        <v>May</v>
      </c>
      <c r="C707" s="68">
        <f t="shared" si="200"/>
        <v>22</v>
      </c>
      <c r="D707" s="69">
        <f t="shared" si="191"/>
        <v>20</v>
      </c>
      <c r="E707" s="70">
        <f t="shared" si="192"/>
        <v>39</v>
      </c>
      <c r="F707" s="74"/>
      <c r="G707" s="77"/>
      <c r="H707" s="63" t="e">
        <f t="shared" si="201"/>
        <v>#VALUE!</v>
      </c>
      <c r="I707" s="64">
        <f t="shared" si="205"/>
        <v>1</v>
      </c>
      <c r="J707" s="71" t="str">
        <f t="shared" si="205"/>
        <v xml:space="preserve">Tolpis </v>
      </c>
      <c r="K707" s="71" t="str">
        <f t="shared" si="205"/>
        <v>umbellata</v>
      </c>
      <c r="L707" s="72">
        <f t="shared" si="205"/>
        <v>1</v>
      </c>
      <c r="M707" s="72">
        <f t="shared" si="205"/>
        <v>0</v>
      </c>
      <c r="N707" s="66">
        <f t="shared" si="205"/>
        <v>0</v>
      </c>
      <c r="O707" s="41"/>
      <c r="P707" s="42" t="str">
        <f t="shared" si="193"/>
        <v/>
      </c>
      <c r="Q707" s="43" t="str">
        <f t="shared" si="194"/>
        <v/>
      </c>
      <c r="R707" s="44" t="e">
        <f t="shared" si="195"/>
        <v>#VALUE!</v>
      </c>
      <c r="S707" s="45" t="e">
        <f t="shared" ref="S707:S770" si="206">IF(T707&lt;D707, (T707*3600+U707*60+V707)+((23*3600+59*60+60)-(D707*3600+E707*60+LEFT(F707,2))), (T707*3600+U707*60+V707)-(D707*3600+E707*60+LEFT(F707,2)))</f>
        <v>#VALUE!</v>
      </c>
      <c r="T707" s="44" t="str">
        <f t="shared" si="196"/>
        <v/>
      </c>
      <c r="U707" s="46"/>
      <c r="V707" s="47"/>
      <c r="W707" s="48" t="e">
        <f t="shared" si="197"/>
        <v>#VALUE!</v>
      </c>
      <c r="X707" s="49"/>
      <c r="Y707" s="44" t="e">
        <f>INDEX(VISITORS[INSECT ORDER], MATCH(X707,VISITORS[NAME USED],0))</f>
        <v>#N/A</v>
      </c>
      <c r="Z707" s="44" t="e">
        <f t="shared" si="198"/>
        <v>#N/A</v>
      </c>
      <c r="AA707" s="50" t="e">
        <f>IF(SUM(#REF!,#REF!,#REF!,#REF!,#REF!,#REF!)=S707,,"")</f>
        <v>#REF!</v>
      </c>
      <c r="AB707" s="51" t="str">
        <f t="shared" si="199"/>
        <v/>
      </c>
      <c r="AC707" s="51"/>
      <c r="AD707" s="51"/>
      <c r="AE707" s="51"/>
      <c r="AF707" s="51"/>
      <c r="AG707" s="51"/>
      <c r="AH707" s="51"/>
      <c r="AI707" s="52"/>
      <c r="AJ707" s="52"/>
      <c r="AK707" s="52"/>
      <c r="AL707" s="53"/>
      <c r="AM707" s="54"/>
      <c r="AN707" s="55" t="str">
        <f>IF(P707=1,0,"")</f>
        <v/>
      </c>
      <c r="AO707" s="56" t="str">
        <f>IF(AN707=1,AB707,"")</f>
        <v/>
      </c>
      <c r="AP707" s="55" t="str">
        <f>IF(P707=1,0,"")</f>
        <v/>
      </c>
      <c r="AQ707" s="56" t="str">
        <f>IF(AP707=1,AB707,"")</f>
        <v/>
      </c>
    </row>
    <row r="708" spans="1:43" s="3" customFormat="1" x14ac:dyDescent="0.25">
      <c r="A708" s="67">
        <f t="shared" ref="A708:A771" si="207">A707</f>
        <v>2022</v>
      </c>
      <c r="B708" s="67" t="str">
        <f t="shared" ref="B708:B771" si="208">IF(C707-C708&gt;0, TEXT(DATE(2016,(MONTH(DATEVALUE(B707&amp;"1"))+1),1),"mmm"), B707)</f>
        <v>May</v>
      </c>
      <c r="C708" s="68">
        <f t="shared" si="200"/>
        <v>22</v>
      </c>
      <c r="D708" s="69">
        <f t="shared" ref="D708:D771" si="209">IF(IF(E707=59,D707+1,D707)=24,0,IF(E707=59,D707+1,D707))</f>
        <v>20</v>
      </c>
      <c r="E708" s="70">
        <f t="shared" ref="E708:E771" si="210">IF(E707&lt;59,E707+1,0)</f>
        <v>40</v>
      </c>
      <c r="F708" s="74"/>
      <c r="G708" s="77"/>
      <c r="H708" s="63" t="e">
        <f t="shared" si="201"/>
        <v>#VALUE!</v>
      </c>
      <c r="I708" s="64">
        <f t="shared" si="205"/>
        <v>1</v>
      </c>
      <c r="J708" s="71" t="str">
        <f t="shared" si="205"/>
        <v xml:space="preserve">Tolpis </v>
      </c>
      <c r="K708" s="71" t="str">
        <f t="shared" si="205"/>
        <v>umbellata</v>
      </c>
      <c r="L708" s="72">
        <f t="shared" si="205"/>
        <v>1</v>
      </c>
      <c r="M708" s="72">
        <f t="shared" si="205"/>
        <v>0</v>
      </c>
      <c r="N708" s="66">
        <f t="shared" si="205"/>
        <v>0</v>
      </c>
      <c r="O708" s="41"/>
      <c r="P708" s="42" t="str">
        <f t="shared" ref="P708:P771" si="211">IF(F708="","",1)</f>
        <v/>
      </c>
      <c r="Q708" s="43" t="str">
        <f t="shared" ref="Q708:Q771" si="212">TEXT(IF(P708=1,CONCATENATE($D708,":",$E708,":",(LEFT($F708,2))),""),"hh:mm:ss")</f>
        <v/>
      </c>
      <c r="R708" s="44" t="e">
        <f t="shared" ref="R708:R771" si="213">TEXT(Q708-TIME(0,RIGHT($H708,2),$G$9)+(Q708&gt;TIME(0,RIGHT($H708,2),$G$9)),"mm:ss")</f>
        <v>#VALUE!</v>
      </c>
      <c r="S708" s="45" t="e">
        <f t="shared" si="206"/>
        <v>#VALUE!</v>
      </c>
      <c r="T708" s="44" t="str">
        <f t="shared" ref="T708:T771" si="214">TEXT(IF(P708=1,D708,""),"00")</f>
        <v/>
      </c>
      <c r="U708" s="46"/>
      <c r="V708" s="47"/>
      <c r="W708" s="48" t="e">
        <f t="shared" ref="W708:W771" si="215">IF(O708=0,TEXT(TIME(T708,U708,V708)-TIME(D708,E708,RIGHT(F708,2))+TIME(0,LEFT(R708,2),RIGHT(R708,2)),"mm:ss"),TEXT(TIME(T708,U708,V708)-TIME(D708,E708,RIGHT(F708,2))+TIME(0,LEFT(R708,2),RIGHT(R708,2))-TIME(0,($G$10*O708),0),"mm:ss"))</f>
        <v>#VALUE!</v>
      </c>
      <c r="X708" s="49"/>
      <c r="Y708" s="44" t="e">
        <f>INDEX(VISITORS[INSECT ORDER], MATCH(X708,VISITORS[NAME USED],0))</f>
        <v>#N/A</v>
      </c>
      <c r="Z708" s="44" t="e">
        <f t="shared" ref="Z708:Z771" si="216">IF(Y708&lt;&gt;0,"NA","")</f>
        <v>#N/A</v>
      </c>
      <c r="AA708" s="50" t="e">
        <f>IF(SUM(#REF!,#REF!,#REF!,#REF!,#REF!,#REF!)=S708,,"")</f>
        <v>#REF!</v>
      </c>
      <c r="AB708" s="51" t="str">
        <f t="shared" ref="AB708:AB771" si="217">IF(P708=1,1,"")</f>
        <v/>
      </c>
      <c r="AC708" s="51"/>
      <c r="AD708" s="51"/>
      <c r="AE708" s="51"/>
      <c r="AF708" s="51"/>
      <c r="AG708" s="51"/>
      <c r="AH708" s="51"/>
      <c r="AI708" s="52"/>
      <c r="AJ708" s="52"/>
      <c r="AK708" s="52"/>
      <c r="AL708" s="53"/>
      <c r="AM708" s="54"/>
      <c r="AN708" s="55" t="str">
        <f>IF(P708=1,0,"")</f>
        <v/>
      </c>
      <c r="AO708" s="56" t="str">
        <f>IF(AN708=1,AB708,"")</f>
        <v/>
      </c>
      <c r="AP708" s="55" t="str">
        <f>IF(P708=1,0,"")</f>
        <v/>
      </c>
      <c r="AQ708" s="56" t="str">
        <f>IF(AP708=1,AB708,"")</f>
        <v/>
      </c>
    </row>
    <row r="709" spans="1:43" s="3" customFormat="1" x14ac:dyDescent="0.25">
      <c r="A709" s="67">
        <f t="shared" si="207"/>
        <v>2022</v>
      </c>
      <c r="B709" s="67" t="str">
        <f t="shared" si="208"/>
        <v>May</v>
      </c>
      <c r="C709" s="68">
        <f t="shared" ref="C709:C772" si="218">IF(AND(D709=0, E709=0), IF(TEXT(C708,"dd")=TEXT(EOMONTH(DATE(A708,MONTH(DATEVALUE(B708&amp;"1")),C708),0), "dd"), 1, C708+1), C708)</f>
        <v>22</v>
      </c>
      <c r="D709" s="69">
        <f t="shared" si="209"/>
        <v>20</v>
      </c>
      <c r="E709" s="70">
        <f t="shared" si="210"/>
        <v>41</v>
      </c>
      <c r="F709" s="74"/>
      <c r="G709" s="77"/>
      <c r="H709" s="63" t="e">
        <f t="shared" ref="H709:H772" si="219">IF(AND(OR(E708=$G$3,E708=$G$4,E708=$G$5,E708=$G$6,E708=$G$7,E708=$G$8),E708&lt;&gt;RIGHT(H708,2)),CONCATENATE(LEFT(J709,3),LEFT(K709,3),L709,"_",A709,TEXT(MONTH(DATEVALUE(B709&amp;"1")),"00"),TEXT(C709,"00"),"_",TEXT(D709,"00"),"_",TEXT(E708,"00")),IF(AND(OR(E709=$G$3,E709=$G$4,E709=$G$5,E709=$G$6,E709=$G$7,E709=$G$8),OR(F709="",F709&gt;$G$9-1)),CONCATENATE(LEFT(J709,3),LEFT(K709,3),L709,"_",A709,TEXT(MONTH(DATEVALUE(B709&amp;"1")),"00"),TEXT(C709,"00"),"_",TEXT(D709,"00"),"_",TEXT(E709,"00")),H708))</f>
        <v>#VALUE!</v>
      </c>
      <c r="I709" s="64">
        <f t="shared" ref="I709:N724" si="220">I708</f>
        <v>1</v>
      </c>
      <c r="J709" s="71" t="str">
        <f t="shared" si="220"/>
        <v xml:space="preserve">Tolpis </v>
      </c>
      <c r="K709" s="71" t="str">
        <f t="shared" si="220"/>
        <v>umbellata</v>
      </c>
      <c r="L709" s="72">
        <f t="shared" si="220"/>
        <v>1</v>
      </c>
      <c r="M709" s="72">
        <f t="shared" si="220"/>
        <v>0</v>
      </c>
      <c r="N709" s="66">
        <f t="shared" si="220"/>
        <v>0</v>
      </c>
      <c r="O709" s="41"/>
      <c r="P709" s="42" t="str">
        <f t="shared" si="211"/>
        <v/>
      </c>
      <c r="Q709" s="43" t="str">
        <f t="shared" si="212"/>
        <v/>
      </c>
      <c r="R709" s="44" t="e">
        <f t="shared" si="213"/>
        <v>#VALUE!</v>
      </c>
      <c r="S709" s="45" t="e">
        <f t="shared" si="206"/>
        <v>#VALUE!</v>
      </c>
      <c r="T709" s="44" t="str">
        <f t="shared" si="214"/>
        <v/>
      </c>
      <c r="U709" s="46"/>
      <c r="V709" s="47"/>
      <c r="W709" s="48" t="e">
        <f t="shared" si="215"/>
        <v>#VALUE!</v>
      </c>
      <c r="X709" s="49"/>
      <c r="Y709" s="44" t="e">
        <f>INDEX(VISITORS[INSECT ORDER], MATCH(X709,VISITORS[NAME USED],0))</f>
        <v>#N/A</v>
      </c>
      <c r="Z709" s="44" t="e">
        <f t="shared" si="216"/>
        <v>#N/A</v>
      </c>
      <c r="AA709" s="50" t="e">
        <f>IF(SUM(#REF!,#REF!,#REF!,#REF!,#REF!,#REF!)=S709,,"")</f>
        <v>#REF!</v>
      </c>
      <c r="AB709" s="51" t="str">
        <f t="shared" si="217"/>
        <v/>
      </c>
      <c r="AC709" s="51"/>
      <c r="AD709" s="51"/>
      <c r="AE709" s="51"/>
      <c r="AF709" s="51"/>
      <c r="AG709" s="51"/>
      <c r="AH709" s="51"/>
      <c r="AI709" s="52"/>
      <c r="AJ709" s="52"/>
      <c r="AK709" s="52"/>
      <c r="AL709" s="53"/>
      <c r="AM709" s="54"/>
      <c r="AN709" s="55" t="str">
        <f>IF(P709=1,0,"")</f>
        <v/>
      </c>
      <c r="AO709" s="56" t="str">
        <f>IF(AN709=1,AB709,"")</f>
        <v/>
      </c>
      <c r="AP709" s="55" t="str">
        <f>IF(P709=1,0,"")</f>
        <v/>
      </c>
      <c r="AQ709" s="56" t="str">
        <f>IF(AP709=1,AB709,"")</f>
        <v/>
      </c>
    </row>
    <row r="710" spans="1:43" s="3" customFormat="1" x14ac:dyDescent="0.25">
      <c r="A710" s="67">
        <f t="shared" si="207"/>
        <v>2022</v>
      </c>
      <c r="B710" s="67" t="str">
        <f t="shared" si="208"/>
        <v>May</v>
      </c>
      <c r="C710" s="68">
        <f t="shared" si="218"/>
        <v>22</v>
      </c>
      <c r="D710" s="69">
        <f t="shared" si="209"/>
        <v>20</v>
      </c>
      <c r="E710" s="70">
        <f t="shared" si="210"/>
        <v>42</v>
      </c>
      <c r="F710" s="74"/>
      <c r="G710" s="77"/>
      <c r="H710" s="63" t="e">
        <f t="shared" si="219"/>
        <v>#VALUE!</v>
      </c>
      <c r="I710" s="64">
        <f t="shared" si="220"/>
        <v>1</v>
      </c>
      <c r="J710" s="71" t="str">
        <f t="shared" si="220"/>
        <v xml:space="preserve">Tolpis </v>
      </c>
      <c r="K710" s="71" t="str">
        <f t="shared" si="220"/>
        <v>umbellata</v>
      </c>
      <c r="L710" s="72">
        <f t="shared" si="220"/>
        <v>1</v>
      </c>
      <c r="M710" s="72">
        <f t="shared" si="220"/>
        <v>0</v>
      </c>
      <c r="N710" s="66">
        <f t="shared" si="220"/>
        <v>0</v>
      </c>
      <c r="O710" s="41"/>
      <c r="P710" s="42" t="str">
        <f t="shared" si="211"/>
        <v/>
      </c>
      <c r="Q710" s="43" t="str">
        <f t="shared" si="212"/>
        <v/>
      </c>
      <c r="R710" s="44" t="e">
        <f t="shared" si="213"/>
        <v>#VALUE!</v>
      </c>
      <c r="S710" s="45" t="e">
        <f t="shared" si="206"/>
        <v>#VALUE!</v>
      </c>
      <c r="T710" s="44" t="str">
        <f t="shared" si="214"/>
        <v/>
      </c>
      <c r="U710" s="46"/>
      <c r="V710" s="47"/>
      <c r="W710" s="48" t="e">
        <f t="shared" si="215"/>
        <v>#VALUE!</v>
      </c>
      <c r="X710" s="49"/>
      <c r="Y710" s="44" t="e">
        <f>INDEX(VISITORS[INSECT ORDER], MATCH(X710,VISITORS[NAME USED],0))</f>
        <v>#N/A</v>
      </c>
      <c r="Z710" s="44" t="e">
        <f t="shared" si="216"/>
        <v>#N/A</v>
      </c>
      <c r="AA710" s="50" t="e">
        <f>IF(SUM(#REF!,#REF!,#REF!,#REF!,#REF!,#REF!)=S710,,"")</f>
        <v>#REF!</v>
      </c>
      <c r="AB710" s="51" t="str">
        <f t="shared" si="217"/>
        <v/>
      </c>
      <c r="AC710" s="51"/>
      <c r="AD710" s="51"/>
      <c r="AE710" s="51"/>
      <c r="AF710" s="51"/>
      <c r="AG710" s="51"/>
      <c r="AH710" s="51"/>
      <c r="AI710" s="52"/>
      <c r="AJ710" s="52"/>
      <c r="AK710" s="52"/>
      <c r="AL710" s="53"/>
      <c r="AM710" s="54"/>
      <c r="AN710" s="55" t="str">
        <f>IF(P710=1,0,"")</f>
        <v/>
      </c>
      <c r="AO710" s="56" t="str">
        <f>IF(AN710=1,AB710,"")</f>
        <v/>
      </c>
      <c r="AP710" s="55" t="str">
        <f>IF(P710=1,0,"")</f>
        <v/>
      </c>
      <c r="AQ710" s="56" t="str">
        <f>IF(AP710=1,AB710,"")</f>
        <v/>
      </c>
    </row>
    <row r="711" spans="1:43" s="3" customFormat="1" x14ac:dyDescent="0.25">
      <c r="A711" s="67">
        <f t="shared" si="207"/>
        <v>2022</v>
      </c>
      <c r="B711" s="67" t="str">
        <f t="shared" si="208"/>
        <v>May</v>
      </c>
      <c r="C711" s="68">
        <f t="shared" si="218"/>
        <v>22</v>
      </c>
      <c r="D711" s="69">
        <f t="shared" si="209"/>
        <v>20</v>
      </c>
      <c r="E711" s="70">
        <f t="shared" si="210"/>
        <v>43</v>
      </c>
      <c r="F711" s="74"/>
      <c r="G711" s="77"/>
      <c r="H711" s="63" t="e">
        <f t="shared" si="219"/>
        <v>#VALUE!</v>
      </c>
      <c r="I711" s="64">
        <f t="shared" si="220"/>
        <v>1</v>
      </c>
      <c r="J711" s="71" t="str">
        <f t="shared" si="220"/>
        <v xml:space="preserve">Tolpis </v>
      </c>
      <c r="K711" s="71" t="str">
        <f t="shared" si="220"/>
        <v>umbellata</v>
      </c>
      <c r="L711" s="72">
        <f t="shared" si="220"/>
        <v>1</v>
      </c>
      <c r="M711" s="72">
        <f t="shared" si="220"/>
        <v>0</v>
      </c>
      <c r="N711" s="66">
        <f t="shared" si="220"/>
        <v>0</v>
      </c>
      <c r="O711" s="41"/>
      <c r="P711" s="42" t="str">
        <f t="shared" si="211"/>
        <v/>
      </c>
      <c r="Q711" s="43" t="str">
        <f t="shared" si="212"/>
        <v/>
      </c>
      <c r="R711" s="44" t="e">
        <f t="shared" si="213"/>
        <v>#VALUE!</v>
      </c>
      <c r="S711" s="45" t="e">
        <f t="shared" si="206"/>
        <v>#VALUE!</v>
      </c>
      <c r="T711" s="44" t="str">
        <f t="shared" si="214"/>
        <v/>
      </c>
      <c r="U711" s="46"/>
      <c r="V711" s="47"/>
      <c r="W711" s="48" t="e">
        <f t="shared" si="215"/>
        <v>#VALUE!</v>
      </c>
      <c r="X711" s="49"/>
      <c r="Y711" s="44" t="e">
        <f>INDEX(VISITORS[INSECT ORDER], MATCH(X711,VISITORS[NAME USED],0))</f>
        <v>#N/A</v>
      </c>
      <c r="Z711" s="44" t="e">
        <f t="shared" si="216"/>
        <v>#N/A</v>
      </c>
      <c r="AA711" s="50" t="e">
        <f>IF(SUM(#REF!,#REF!,#REF!,#REF!,#REF!,#REF!)=S711,,"")</f>
        <v>#REF!</v>
      </c>
      <c r="AB711" s="51" t="str">
        <f t="shared" si="217"/>
        <v/>
      </c>
      <c r="AC711" s="51"/>
      <c r="AD711" s="51"/>
      <c r="AE711" s="51"/>
      <c r="AF711" s="51"/>
      <c r="AG711" s="51"/>
      <c r="AH711" s="51"/>
      <c r="AI711" s="52"/>
      <c r="AJ711" s="52"/>
      <c r="AK711" s="52"/>
      <c r="AL711" s="53"/>
      <c r="AM711" s="54"/>
      <c r="AN711" s="55" t="str">
        <f>IF(P711=1,0,"")</f>
        <v/>
      </c>
      <c r="AO711" s="56" t="str">
        <f>IF(AN711=1,AB711,"")</f>
        <v/>
      </c>
      <c r="AP711" s="55" t="str">
        <f>IF(P711=1,0,"")</f>
        <v/>
      </c>
      <c r="AQ711" s="56" t="str">
        <f>IF(AP711=1,AB711,"")</f>
        <v/>
      </c>
    </row>
    <row r="712" spans="1:43" s="3" customFormat="1" x14ac:dyDescent="0.25">
      <c r="A712" s="67">
        <f t="shared" si="207"/>
        <v>2022</v>
      </c>
      <c r="B712" s="67" t="str">
        <f t="shared" si="208"/>
        <v>May</v>
      </c>
      <c r="C712" s="68">
        <f t="shared" si="218"/>
        <v>22</v>
      </c>
      <c r="D712" s="69">
        <f t="shared" si="209"/>
        <v>20</v>
      </c>
      <c r="E712" s="70">
        <f t="shared" si="210"/>
        <v>44</v>
      </c>
      <c r="F712" s="74"/>
      <c r="G712" s="77"/>
      <c r="H712" s="63" t="e">
        <f t="shared" si="219"/>
        <v>#VALUE!</v>
      </c>
      <c r="I712" s="64">
        <f t="shared" si="220"/>
        <v>1</v>
      </c>
      <c r="J712" s="71" t="str">
        <f t="shared" si="220"/>
        <v xml:space="preserve">Tolpis </v>
      </c>
      <c r="K712" s="71" t="str">
        <f t="shared" si="220"/>
        <v>umbellata</v>
      </c>
      <c r="L712" s="72">
        <f t="shared" si="220"/>
        <v>1</v>
      </c>
      <c r="M712" s="72">
        <f t="shared" si="220"/>
        <v>0</v>
      </c>
      <c r="N712" s="66">
        <f t="shared" si="220"/>
        <v>0</v>
      </c>
      <c r="O712" s="41"/>
      <c r="P712" s="42" t="str">
        <f t="shared" si="211"/>
        <v/>
      </c>
      <c r="Q712" s="43" t="str">
        <f t="shared" si="212"/>
        <v/>
      </c>
      <c r="R712" s="44" t="e">
        <f t="shared" si="213"/>
        <v>#VALUE!</v>
      </c>
      <c r="S712" s="45" t="e">
        <f t="shared" si="206"/>
        <v>#VALUE!</v>
      </c>
      <c r="T712" s="44" t="str">
        <f t="shared" si="214"/>
        <v/>
      </c>
      <c r="U712" s="46"/>
      <c r="V712" s="47"/>
      <c r="W712" s="48" t="e">
        <f t="shared" si="215"/>
        <v>#VALUE!</v>
      </c>
      <c r="X712" s="49"/>
      <c r="Y712" s="44" t="e">
        <f>INDEX(VISITORS[INSECT ORDER], MATCH(X712,VISITORS[NAME USED],0))</f>
        <v>#N/A</v>
      </c>
      <c r="Z712" s="44" t="e">
        <f t="shared" si="216"/>
        <v>#N/A</v>
      </c>
      <c r="AA712" s="50" t="e">
        <f>IF(SUM(#REF!,#REF!,#REF!,#REF!,#REF!,#REF!)=S712,,"")</f>
        <v>#REF!</v>
      </c>
      <c r="AB712" s="51" t="str">
        <f t="shared" si="217"/>
        <v/>
      </c>
      <c r="AC712" s="51"/>
      <c r="AD712" s="51"/>
      <c r="AE712" s="51"/>
      <c r="AF712" s="51"/>
      <c r="AG712" s="51"/>
      <c r="AH712" s="51"/>
      <c r="AI712" s="52"/>
      <c r="AJ712" s="52"/>
      <c r="AK712" s="52"/>
      <c r="AL712" s="53"/>
      <c r="AM712" s="54"/>
      <c r="AN712" s="55" t="str">
        <f>IF(P712=1,0,"")</f>
        <v/>
      </c>
      <c r="AO712" s="56" t="str">
        <f>IF(AN712=1,AB712,"")</f>
        <v/>
      </c>
      <c r="AP712" s="55" t="str">
        <f>IF(P712=1,0,"")</f>
        <v/>
      </c>
      <c r="AQ712" s="56" t="str">
        <f>IF(AP712=1,AB712,"")</f>
        <v/>
      </c>
    </row>
    <row r="713" spans="1:43" s="3" customFormat="1" x14ac:dyDescent="0.25">
      <c r="A713" s="67">
        <f t="shared" si="207"/>
        <v>2022</v>
      </c>
      <c r="B713" s="67" t="str">
        <f t="shared" si="208"/>
        <v>May</v>
      </c>
      <c r="C713" s="68">
        <f t="shared" si="218"/>
        <v>22</v>
      </c>
      <c r="D713" s="69">
        <f t="shared" si="209"/>
        <v>20</v>
      </c>
      <c r="E713" s="70">
        <f t="shared" si="210"/>
        <v>45</v>
      </c>
      <c r="F713" s="74"/>
      <c r="G713" s="77"/>
      <c r="H713" s="63" t="e">
        <f t="shared" si="219"/>
        <v>#VALUE!</v>
      </c>
      <c r="I713" s="64">
        <f t="shared" si="220"/>
        <v>1</v>
      </c>
      <c r="J713" s="71" t="str">
        <f t="shared" si="220"/>
        <v xml:space="preserve">Tolpis </v>
      </c>
      <c r="K713" s="71" t="str">
        <f t="shared" si="220"/>
        <v>umbellata</v>
      </c>
      <c r="L713" s="72">
        <f t="shared" si="220"/>
        <v>1</v>
      </c>
      <c r="M713" s="72">
        <f t="shared" si="220"/>
        <v>0</v>
      </c>
      <c r="N713" s="66">
        <f t="shared" si="220"/>
        <v>0</v>
      </c>
      <c r="O713" s="41"/>
      <c r="P713" s="42" t="str">
        <f t="shared" si="211"/>
        <v/>
      </c>
      <c r="Q713" s="43" t="str">
        <f t="shared" si="212"/>
        <v/>
      </c>
      <c r="R713" s="44" t="e">
        <f t="shared" si="213"/>
        <v>#VALUE!</v>
      </c>
      <c r="S713" s="45" t="e">
        <f t="shared" si="206"/>
        <v>#VALUE!</v>
      </c>
      <c r="T713" s="44" t="str">
        <f t="shared" si="214"/>
        <v/>
      </c>
      <c r="U713" s="46"/>
      <c r="V713" s="47"/>
      <c r="W713" s="48" t="e">
        <f t="shared" si="215"/>
        <v>#VALUE!</v>
      </c>
      <c r="X713" s="49"/>
      <c r="Y713" s="44" t="e">
        <f>INDEX(VISITORS[INSECT ORDER], MATCH(X713,VISITORS[NAME USED],0))</f>
        <v>#N/A</v>
      </c>
      <c r="Z713" s="44" t="e">
        <f t="shared" si="216"/>
        <v>#N/A</v>
      </c>
      <c r="AA713" s="50" t="e">
        <f>IF(SUM(#REF!,#REF!,#REF!,#REF!,#REF!,#REF!)=S713,,"")</f>
        <v>#REF!</v>
      </c>
      <c r="AB713" s="51" t="str">
        <f t="shared" si="217"/>
        <v/>
      </c>
      <c r="AC713" s="51"/>
      <c r="AD713" s="51"/>
      <c r="AE713" s="51"/>
      <c r="AF713" s="51"/>
      <c r="AG713" s="51"/>
      <c r="AH713" s="51"/>
      <c r="AI713" s="52"/>
      <c r="AJ713" s="52"/>
      <c r="AK713" s="52"/>
      <c r="AL713" s="53"/>
      <c r="AM713" s="54"/>
      <c r="AN713" s="55" t="str">
        <f>IF(P713=1,0,"")</f>
        <v/>
      </c>
      <c r="AO713" s="56" t="str">
        <f>IF(AN713=1,AB713,"")</f>
        <v/>
      </c>
      <c r="AP713" s="55" t="str">
        <f>IF(P713=1,0,"")</f>
        <v/>
      </c>
      <c r="AQ713" s="56" t="str">
        <f>IF(AP713=1,AB713,"")</f>
        <v/>
      </c>
    </row>
    <row r="714" spans="1:43" s="3" customFormat="1" x14ac:dyDescent="0.25">
      <c r="A714" s="67">
        <f t="shared" si="207"/>
        <v>2022</v>
      </c>
      <c r="B714" s="67" t="str">
        <f t="shared" si="208"/>
        <v>May</v>
      </c>
      <c r="C714" s="68">
        <f t="shared" si="218"/>
        <v>22</v>
      </c>
      <c r="D714" s="69">
        <f t="shared" si="209"/>
        <v>20</v>
      </c>
      <c r="E714" s="70">
        <f t="shared" si="210"/>
        <v>46</v>
      </c>
      <c r="F714" s="74"/>
      <c r="G714" s="77"/>
      <c r="H714" s="63" t="e">
        <f t="shared" si="219"/>
        <v>#VALUE!</v>
      </c>
      <c r="I714" s="64">
        <f t="shared" si="220"/>
        <v>1</v>
      </c>
      <c r="J714" s="71" t="str">
        <f t="shared" si="220"/>
        <v xml:space="preserve">Tolpis </v>
      </c>
      <c r="K714" s="71" t="str">
        <f t="shared" si="220"/>
        <v>umbellata</v>
      </c>
      <c r="L714" s="72">
        <f t="shared" si="220"/>
        <v>1</v>
      </c>
      <c r="M714" s="72">
        <f t="shared" si="220"/>
        <v>0</v>
      </c>
      <c r="N714" s="66">
        <f t="shared" si="220"/>
        <v>0</v>
      </c>
      <c r="O714" s="41"/>
      <c r="P714" s="42" t="str">
        <f t="shared" si="211"/>
        <v/>
      </c>
      <c r="Q714" s="43" t="str">
        <f t="shared" si="212"/>
        <v/>
      </c>
      <c r="R714" s="44" t="e">
        <f t="shared" si="213"/>
        <v>#VALUE!</v>
      </c>
      <c r="S714" s="45" t="e">
        <f t="shared" si="206"/>
        <v>#VALUE!</v>
      </c>
      <c r="T714" s="44" t="str">
        <f t="shared" si="214"/>
        <v/>
      </c>
      <c r="U714" s="46"/>
      <c r="V714" s="47"/>
      <c r="W714" s="48" t="e">
        <f t="shared" si="215"/>
        <v>#VALUE!</v>
      </c>
      <c r="X714" s="49"/>
      <c r="Y714" s="44" t="e">
        <f>INDEX(VISITORS[INSECT ORDER], MATCH(X714,VISITORS[NAME USED],0))</f>
        <v>#N/A</v>
      </c>
      <c r="Z714" s="44" t="e">
        <f t="shared" si="216"/>
        <v>#N/A</v>
      </c>
      <c r="AA714" s="50" t="e">
        <f>IF(SUM(#REF!,#REF!,#REF!,#REF!,#REF!,#REF!)=S714,,"")</f>
        <v>#REF!</v>
      </c>
      <c r="AB714" s="51" t="str">
        <f t="shared" si="217"/>
        <v/>
      </c>
      <c r="AC714" s="51"/>
      <c r="AD714" s="51"/>
      <c r="AE714" s="51"/>
      <c r="AF714" s="51"/>
      <c r="AG714" s="51"/>
      <c r="AH714" s="51"/>
      <c r="AI714" s="52"/>
      <c r="AJ714" s="52"/>
      <c r="AK714" s="52"/>
      <c r="AL714" s="53"/>
      <c r="AM714" s="54"/>
      <c r="AN714" s="55" t="str">
        <f>IF(P714=1,0,"")</f>
        <v/>
      </c>
      <c r="AO714" s="56" t="str">
        <f>IF(AN714=1,AB714,"")</f>
        <v/>
      </c>
      <c r="AP714" s="55" t="str">
        <f>IF(P714=1,0,"")</f>
        <v/>
      </c>
      <c r="AQ714" s="56" t="str">
        <f>IF(AP714=1,AB714,"")</f>
        <v/>
      </c>
    </row>
    <row r="715" spans="1:43" s="3" customFormat="1" x14ac:dyDescent="0.25">
      <c r="A715" s="67">
        <f t="shared" si="207"/>
        <v>2022</v>
      </c>
      <c r="B715" s="67" t="str">
        <f t="shared" si="208"/>
        <v>May</v>
      </c>
      <c r="C715" s="68">
        <f t="shared" si="218"/>
        <v>22</v>
      </c>
      <c r="D715" s="69">
        <f t="shared" si="209"/>
        <v>20</v>
      </c>
      <c r="E715" s="70">
        <f t="shared" si="210"/>
        <v>47</v>
      </c>
      <c r="F715" s="74"/>
      <c r="G715" s="77"/>
      <c r="H715" s="63" t="e">
        <f t="shared" si="219"/>
        <v>#VALUE!</v>
      </c>
      <c r="I715" s="64">
        <f t="shared" si="220"/>
        <v>1</v>
      </c>
      <c r="J715" s="71" t="str">
        <f t="shared" si="220"/>
        <v xml:space="preserve">Tolpis </v>
      </c>
      <c r="K715" s="71" t="str">
        <f t="shared" si="220"/>
        <v>umbellata</v>
      </c>
      <c r="L715" s="72">
        <f t="shared" si="220"/>
        <v>1</v>
      </c>
      <c r="M715" s="72">
        <f t="shared" si="220"/>
        <v>0</v>
      </c>
      <c r="N715" s="66">
        <f t="shared" si="220"/>
        <v>0</v>
      </c>
      <c r="O715" s="41"/>
      <c r="P715" s="42" t="str">
        <f t="shared" si="211"/>
        <v/>
      </c>
      <c r="Q715" s="43" t="str">
        <f t="shared" si="212"/>
        <v/>
      </c>
      <c r="R715" s="44" t="e">
        <f t="shared" si="213"/>
        <v>#VALUE!</v>
      </c>
      <c r="S715" s="45" t="e">
        <f t="shared" si="206"/>
        <v>#VALUE!</v>
      </c>
      <c r="T715" s="44" t="str">
        <f t="shared" si="214"/>
        <v/>
      </c>
      <c r="U715" s="46"/>
      <c r="V715" s="47"/>
      <c r="W715" s="48" t="e">
        <f t="shared" si="215"/>
        <v>#VALUE!</v>
      </c>
      <c r="X715" s="49"/>
      <c r="Y715" s="44" t="e">
        <f>INDEX(VISITORS[INSECT ORDER], MATCH(X715,VISITORS[NAME USED],0))</f>
        <v>#N/A</v>
      </c>
      <c r="Z715" s="44" t="e">
        <f t="shared" si="216"/>
        <v>#N/A</v>
      </c>
      <c r="AA715" s="50" t="e">
        <f>IF(SUM(#REF!,#REF!,#REF!,#REF!,#REF!,#REF!)=S715,,"")</f>
        <v>#REF!</v>
      </c>
      <c r="AB715" s="51" t="str">
        <f t="shared" si="217"/>
        <v/>
      </c>
      <c r="AC715" s="51"/>
      <c r="AD715" s="51"/>
      <c r="AE715" s="51"/>
      <c r="AF715" s="51"/>
      <c r="AG715" s="51"/>
      <c r="AH715" s="51"/>
      <c r="AI715" s="52"/>
      <c r="AJ715" s="52"/>
      <c r="AK715" s="52"/>
      <c r="AL715" s="53"/>
      <c r="AM715" s="54"/>
      <c r="AN715" s="55" t="str">
        <f>IF(P715=1,0,"")</f>
        <v/>
      </c>
      <c r="AO715" s="56" t="str">
        <f>IF(AN715=1,AB715,"")</f>
        <v/>
      </c>
      <c r="AP715" s="55" t="str">
        <f>IF(P715=1,0,"")</f>
        <v/>
      </c>
      <c r="AQ715" s="56" t="str">
        <f>IF(AP715=1,AB715,"")</f>
        <v/>
      </c>
    </row>
    <row r="716" spans="1:43" s="3" customFormat="1" x14ac:dyDescent="0.25">
      <c r="A716" s="67">
        <f t="shared" si="207"/>
        <v>2022</v>
      </c>
      <c r="B716" s="67" t="str">
        <f t="shared" si="208"/>
        <v>May</v>
      </c>
      <c r="C716" s="68">
        <f t="shared" si="218"/>
        <v>22</v>
      </c>
      <c r="D716" s="69">
        <f t="shared" si="209"/>
        <v>20</v>
      </c>
      <c r="E716" s="70">
        <f t="shared" si="210"/>
        <v>48</v>
      </c>
      <c r="F716" s="74"/>
      <c r="G716" s="77"/>
      <c r="H716" s="63" t="e">
        <f t="shared" si="219"/>
        <v>#VALUE!</v>
      </c>
      <c r="I716" s="64">
        <f t="shared" si="220"/>
        <v>1</v>
      </c>
      <c r="J716" s="71" t="str">
        <f t="shared" si="220"/>
        <v xml:space="preserve">Tolpis </v>
      </c>
      <c r="K716" s="71" t="str">
        <f t="shared" si="220"/>
        <v>umbellata</v>
      </c>
      <c r="L716" s="72">
        <f t="shared" si="220"/>
        <v>1</v>
      </c>
      <c r="M716" s="72">
        <f t="shared" si="220"/>
        <v>0</v>
      </c>
      <c r="N716" s="66">
        <f t="shared" si="220"/>
        <v>0</v>
      </c>
      <c r="O716" s="41"/>
      <c r="P716" s="42" t="str">
        <f t="shared" si="211"/>
        <v/>
      </c>
      <c r="Q716" s="43" t="str">
        <f t="shared" si="212"/>
        <v/>
      </c>
      <c r="R716" s="44" t="e">
        <f t="shared" si="213"/>
        <v>#VALUE!</v>
      </c>
      <c r="S716" s="45" t="e">
        <f t="shared" si="206"/>
        <v>#VALUE!</v>
      </c>
      <c r="T716" s="44" t="str">
        <f t="shared" si="214"/>
        <v/>
      </c>
      <c r="U716" s="46"/>
      <c r="V716" s="47"/>
      <c r="W716" s="48" t="e">
        <f t="shared" si="215"/>
        <v>#VALUE!</v>
      </c>
      <c r="X716" s="49"/>
      <c r="Y716" s="44" t="e">
        <f>INDEX(VISITORS[INSECT ORDER], MATCH(X716,VISITORS[NAME USED],0))</f>
        <v>#N/A</v>
      </c>
      <c r="Z716" s="44" t="e">
        <f t="shared" si="216"/>
        <v>#N/A</v>
      </c>
      <c r="AA716" s="50" t="e">
        <f>IF(SUM(#REF!,#REF!,#REF!,#REF!,#REF!,#REF!)=S716,,"")</f>
        <v>#REF!</v>
      </c>
      <c r="AB716" s="51" t="str">
        <f t="shared" si="217"/>
        <v/>
      </c>
      <c r="AC716" s="51"/>
      <c r="AD716" s="51"/>
      <c r="AE716" s="51"/>
      <c r="AF716" s="51"/>
      <c r="AG716" s="51"/>
      <c r="AH716" s="51"/>
      <c r="AI716" s="52"/>
      <c r="AJ716" s="52"/>
      <c r="AK716" s="52"/>
      <c r="AL716" s="53"/>
      <c r="AM716" s="54"/>
      <c r="AN716" s="55" t="str">
        <f>IF(P716=1,0,"")</f>
        <v/>
      </c>
      <c r="AO716" s="56" t="str">
        <f>IF(AN716=1,AB716,"")</f>
        <v/>
      </c>
      <c r="AP716" s="55" t="str">
        <f>IF(P716=1,0,"")</f>
        <v/>
      </c>
      <c r="AQ716" s="56" t="str">
        <f>IF(AP716=1,AB716,"")</f>
        <v/>
      </c>
    </row>
    <row r="717" spans="1:43" s="3" customFormat="1" x14ac:dyDescent="0.25">
      <c r="A717" s="67">
        <f t="shared" si="207"/>
        <v>2022</v>
      </c>
      <c r="B717" s="67" t="str">
        <f t="shared" si="208"/>
        <v>May</v>
      </c>
      <c r="C717" s="68">
        <f t="shared" si="218"/>
        <v>22</v>
      </c>
      <c r="D717" s="69">
        <f t="shared" si="209"/>
        <v>20</v>
      </c>
      <c r="E717" s="70">
        <f t="shared" si="210"/>
        <v>49</v>
      </c>
      <c r="F717" s="74"/>
      <c r="G717" s="77"/>
      <c r="H717" s="63" t="e">
        <f t="shared" si="219"/>
        <v>#VALUE!</v>
      </c>
      <c r="I717" s="64">
        <f t="shared" si="220"/>
        <v>1</v>
      </c>
      <c r="J717" s="71" t="str">
        <f t="shared" si="220"/>
        <v xml:space="preserve">Tolpis </v>
      </c>
      <c r="K717" s="71" t="str">
        <f t="shared" si="220"/>
        <v>umbellata</v>
      </c>
      <c r="L717" s="72">
        <f t="shared" si="220"/>
        <v>1</v>
      </c>
      <c r="M717" s="72">
        <f t="shared" si="220"/>
        <v>0</v>
      </c>
      <c r="N717" s="66">
        <f t="shared" si="220"/>
        <v>0</v>
      </c>
      <c r="O717" s="41"/>
      <c r="P717" s="42" t="str">
        <f t="shared" si="211"/>
        <v/>
      </c>
      <c r="Q717" s="43" t="str">
        <f t="shared" si="212"/>
        <v/>
      </c>
      <c r="R717" s="44" t="e">
        <f t="shared" si="213"/>
        <v>#VALUE!</v>
      </c>
      <c r="S717" s="45" t="e">
        <f t="shared" si="206"/>
        <v>#VALUE!</v>
      </c>
      <c r="T717" s="44" t="str">
        <f t="shared" si="214"/>
        <v/>
      </c>
      <c r="U717" s="46"/>
      <c r="V717" s="47"/>
      <c r="W717" s="48" t="e">
        <f t="shared" si="215"/>
        <v>#VALUE!</v>
      </c>
      <c r="X717" s="49"/>
      <c r="Y717" s="44" t="e">
        <f>INDEX(VISITORS[INSECT ORDER], MATCH(X717,VISITORS[NAME USED],0))</f>
        <v>#N/A</v>
      </c>
      <c r="Z717" s="44" t="e">
        <f t="shared" si="216"/>
        <v>#N/A</v>
      </c>
      <c r="AA717" s="50" t="e">
        <f>IF(SUM(#REF!,#REF!,#REF!,#REF!,#REF!,#REF!)=S717,,"")</f>
        <v>#REF!</v>
      </c>
      <c r="AB717" s="51" t="str">
        <f t="shared" si="217"/>
        <v/>
      </c>
      <c r="AC717" s="51"/>
      <c r="AD717" s="51"/>
      <c r="AE717" s="51"/>
      <c r="AF717" s="51"/>
      <c r="AG717" s="51"/>
      <c r="AH717" s="51"/>
      <c r="AI717" s="52"/>
      <c r="AJ717" s="52"/>
      <c r="AK717" s="52"/>
      <c r="AL717" s="53"/>
      <c r="AM717" s="54"/>
      <c r="AN717" s="55" t="str">
        <f>IF(P717=1,0,"")</f>
        <v/>
      </c>
      <c r="AO717" s="56" t="str">
        <f>IF(AN717=1,AB717,"")</f>
        <v/>
      </c>
      <c r="AP717" s="55" t="str">
        <f>IF(P717=1,0,"")</f>
        <v/>
      </c>
      <c r="AQ717" s="56" t="str">
        <f>IF(AP717=1,AB717,"")</f>
        <v/>
      </c>
    </row>
    <row r="718" spans="1:43" s="3" customFormat="1" x14ac:dyDescent="0.25">
      <c r="A718" s="67">
        <f t="shared" si="207"/>
        <v>2022</v>
      </c>
      <c r="B718" s="67" t="str">
        <f t="shared" si="208"/>
        <v>May</v>
      </c>
      <c r="C718" s="68">
        <f t="shared" si="218"/>
        <v>22</v>
      </c>
      <c r="D718" s="69">
        <f t="shared" si="209"/>
        <v>20</v>
      </c>
      <c r="E718" s="70">
        <f t="shared" si="210"/>
        <v>50</v>
      </c>
      <c r="F718" s="74"/>
      <c r="G718" s="77"/>
      <c r="H718" s="63" t="e">
        <f t="shared" si="219"/>
        <v>#VALUE!</v>
      </c>
      <c r="I718" s="64">
        <f t="shared" si="220"/>
        <v>1</v>
      </c>
      <c r="J718" s="71" t="str">
        <f t="shared" si="220"/>
        <v xml:space="preserve">Tolpis </v>
      </c>
      <c r="K718" s="71" t="str">
        <f t="shared" si="220"/>
        <v>umbellata</v>
      </c>
      <c r="L718" s="72">
        <f t="shared" si="220"/>
        <v>1</v>
      </c>
      <c r="M718" s="72">
        <f t="shared" si="220"/>
        <v>0</v>
      </c>
      <c r="N718" s="66">
        <f t="shared" si="220"/>
        <v>0</v>
      </c>
      <c r="O718" s="41"/>
      <c r="P718" s="42" t="str">
        <f t="shared" si="211"/>
        <v/>
      </c>
      <c r="Q718" s="43" t="str">
        <f t="shared" si="212"/>
        <v/>
      </c>
      <c r="R718" s="44" t="e">
        <f t="shared" si="213"/>
        <v>#VALUE!</v>
      </c>
      <c r="S718" s="45" t="e">
        <f t="shared" si="206"/>
        <v>#VALUE!</v>
      </c>
      <c r="T718" s="44" t="str">
        <f t="shared" si="214"/>
        <v/>
      </c>
      <c r="U718" s="46"/>
      <c r="V718" s="47"/>
      <c r="W718" s="48" t="e">
        <f t="shared" si="215"/>
        <v>#VALUE!</v>
      </c>
      <c r="X718" s="49"/>
      <c r="Y718" s="44" t="e">
        <f>INDEX(VISITORS[INSECT ORDER], MATCH(X718,VISITORS[NAME USED],0))</f>
        <v>#N/A</v>
      </c>
      <c r="Z718" s="44" t="e">
        <f t="shared" si="216"/>
        <v>#N/A</v>
      </c>
      <c r="AA718" s="50" t="e">
        <f>IF(SUM(#REF!,#REF!,#REF!,#REF!,#REF!,#REF!)=S718,,"")</f>
        <v>#REF!</v>
      </c>
      <c r="AB718" s="51" t="str">
        <f t="shared" si="217"/>
        <v/>
      </c>
      <c r="AC718" s="51"/>
      <c r="AD718" s="51"/>
      <c r="AE718" s="51"/>
      <c r="AF718" s="51"/>
      <c r="AG718" s="51"/>
      <c r="AH718" s="51"/>
      <c r="AI718" s="52"/>
      <c r="AJ718" s="52"/>
      <c r="AK718" s="52"/>
      <c r="AL718" s="53"/>
      <c r="AM718" s="54"/>
      <c r="AN718" s="55" t="str">
        <f>IF(P718=1,0,"")</f>
        <v/>
      </c>
      <c r="AO718" s="56" t="str">
        <f>IF(AN718=1,AB718,"")</f>
        <v/>
      </c>
      <c r="AP718" s="55" t="str">
        <f>IF(P718=1,0,"")</f>
        <v/>
      </c>
      <c r="AQ718" s="56" t="str">
        <f>IF(AP718=1,AB718,"")</f>
        <v/>
      </c>
    </row>
    <row r="719" spans="1:43" s="3" customFormat="1" x14ac:dyDescent="0.25">
      <c r="A719" s="67">
        <f t="shared" si="207"/>
        <v>2022</v>
      </c>
      <c r="B719" s="67" t="str">
        <f t="shared" si="208"/>
        <v>May</v>
      </c>
      <c r="C719" s="68">
        <f t="shared" si="218"/>
        <v>22</v>
      </c>
      <c r="D719" s="69">
        <f t="shared" si="209"/>
        <v>20</v>
      </c>
      <c r="E719" s="70">
        <f t="shared" si="210"/>
        <v>51</v>
      </c>
      <c r="F719" s="74"/>
      <c r="G719" s="77"/>
      <c r="H719" s="63" t="e">
        <f t="shared" si="219"/>
        <v>#VALUE!</v>
      </c>
      <c r="I719" s="64">
        <f t="shared" si="220"/>
        <v>1</v>
      </c>
      <c r="J719" s="71" t="str">
        <f t="shared" si="220"/>
        <v xml:space="preserve">Tolpis </v>
      </c>
      <c r="K719" s="71" t="str">
        <f t="shared" si="220"/>
        <v>umbellata</v>
      </c>
      <c r="L719" s="72">
        <f t="shared" si="220"/>
        <v>1</v>
      </c>
      <c r="M719" s="72">
        <f t="shared" si="220"/>
        <v>0</v>
      </c>
      <c r="N719" s="66">
        <f t="shared" si="220"/>
        <v>0</v>
      </c>
      <c r="O719" s="41"/>
      <c r="P719" s="42" t="str">
        <f t="shared" si="211"/>
        <v/>
      </c>
      <c r="Q719" s="43" t="str">
        <f t="shared" si="212"/>
        <v/>
      </c>
      <c r="R719" s="44" t="e">
        <f t="shared" si="213"/>
        <v>#VALUE!</v>
      </c>
      <c r="S719" s="45" t="e">
        <f t="shared" si="206"/>
        <v>#VALUE!</v>
      </c>
      <c r="T719" s="44" t="str">
        <f t="shared" si="214"/>
        <v/>
      </c>
      <c r="U719" s="46"/>
      <c r="V719" s="47"/>
      <c r="W719" s="48" t="e">
        <f t="shared" si="215"/>
        <v>#VALUE!</v>
      </c>
      <c r="X719" s="49"/>
      <c r="Y719" s="44" t="e">
        <f>INDEX(VISITORS[INSECT ORDER], MATCH(X719,VISITORS[NAME USED],0))</f>
        <v>#N/A</v>
      </c>
      <c r="Z719" s="44" t="e">
        <f t="shared" si="216"/>
        <v>#N/A</v>
      </c>
      <c r="AA719" s="50" t="e">
        <f>IF(SUM(#REF!,#REF!,#REF!,#REF!,#REF!,#REF!)=S719,,"")</f>
        <v>#REF!</v>
      </c>
      <c r="AB719" s="51" t="str">
        <f t="shared" si="217"/>
        <v/>
      </c>
      <c r="AC719" s="51"/>
      <c r="AD719" s="51"/>
      <c r="AE719" s="51"/>
      <c r="AF719" s="51"/>
      <c r="AG719" s="51"/>
      <c r="AH719" s="51"/>
      <c r="AI719" s="52"/>
      <c r="AJ719" s="52"/>
      <c r="AK719" s="52"/>
      <c r="AL719" s="53"/>
      <c r="AM719" s="54"/>
      <c r="AN719" s="55" t="str">
        <f>IF(P719=1,0,"")</f>
        <v/>
      </c>
      <c r="AO719" s="56" t="str">
        <f>IF(AN719=1,AB719,"")</f>
        <v/>
      </c>
      <c r="AP719" s="55" t="str">
        <f>IF(P719=1,0,"")</f>
        <v/>
      </c>
      <c r="AQ719" s="56" t="str">
        <f>IF(AP719=1,AB719,"")</f>
        <v/>
      </c>
    </row>
    <row r="720" spans="1:43" s="3" customFormat="1" x14ac:dyDescent="0.25">
      <c r="A720" s="67">
        <f t="shared" si="207"/>
        <v>2022</v>
      </c>
      <c r="B720" s="67" t="str">
        <f t="shared" si="208"/>
        <v>May</v>
      </c>
      <c r="C720" s="68">
        <f t="shared" si="218"/>
        <v>22</v>
      </c>
      <c r="D720" s="69">
        <f t="shared" si="209"/>
        <v>20</v>
      </c>
      <c r="E720" s="70">
        <f t="shared" si="210"/>
        <v>52</v>
      </c>
      <c r="F720" s="74"/>
      <c r="G720" s="77"/>
      <c r="H720" s="63" t="e">
        <f t="shared" si="219"/>
        <v>#VALUE!</v>
      </c>
      <c r="I720" s="64">
        <f t="shared" si="220"/>
        <v>1</v>
      </c>
      <c r="J720" s="71" t="str">
        <f t="shared" si="220"/>
        <v xml:space="preserve">Tolpis </v>
      </c>
      <c r="K720" s="71" t="str">
        <f t="shared" si="220"/>
        <v>umbellata</v>
      </c>
      <c r="L720" s="72">
        <f t="shared" si="220"/>
        <v>1</v>
      </c>
      <c r="M720" s="72">
        <f t="shared" si="220"/>
        <v>0</v>
      </c>
      <c r="N720" s="66">
        <f t="shared" si="220"/>
        <v>0</v>
      </c>
      <c r="O720" s="41"/>
      <c r="P720" s="42" t="str">
        <f t="shared" si="211"/>
        <v/>
      </c>
      <c r="Q720" s="43" t="str">
        <f t="shared" si="212"/>
        <v/>
      </c>
      <c r="R720" s="44" t="e">
        <f t="shared" si="213"/>
        <v>#VALUE!</v>
      </c>
      <c r="S720" s="45" t="e">
        <f t="shared" si="206"/>
        <v>#VALUE!</v>
      </c>
      <c r="T720" s="44" t="str">
        <f t="shared" si="214"/>
        <v/>
      </c>
      <c r="U720" s="46"/>
      <c r="V720" s="47"/>
      <c r="W720" s="48" t="e">
        <f t="shared" si="215"/>
        <v>#VALUE!</v>
      </c>
      <c r="X720" s="49"/>
      <c r="Y720" s="44" t="e">
        <f>INDEX(VISITORS[INSECT ORDER], MATCH(X720,VISITORS[NAME USED],0))</f>
        <v>#N/A</v>
      </c>
      <c r="Z720" s="44" t="e">
        <f t="shared" si="216"/>
        <v>#N/A</v>
      </c>
      <c r="AA720" s="50" t="e">
        <f>IF(SUM(#REF!,#REF!,#REF!,#REF!,#REF!,#REF!)=S720,,"")</f>
        <v>#REF!</v>
      </c>
      <c r="AB720" s="51" t="str">
        <f t="shared" si="217"/>
        <v/>
      </c>
      <c r="AC720" s="51"/>
      <c r="AD720" s="51"/>
      <c r="AE720" s="51"/>
      <c r="AF720" s="51"/>
      <c r="AG720" s="51"/>
      <c r="AH720" s="51"/>
      <c r="AI720" s="52"/>
      <c r="AJ720" s="52"/>
      <c r="AK720" s="52"/>
      <c r="AL720" s="53"/>
      <c r="AM720" s="54"/>
      <c r="AN720" s="55" t="str">
        <f>IF(P720=1,0,"")</f>
        <v/>
      </c>
      <c r="AO720" s="56" t="str">
        <f>IF(AN720=1,AB720,"")</f>
        <v/>
      </c>
      <c r="AP720" s="55" t="str">
        <f>IF(P720=1,0,"")</f>
        <v/>
      </c>
      <c r="AQ720" s="56" t="str">
        <f>IF(AP720=1,AB720,"")</f>
        <v/>
      </c>
    </row>
    <row r="721" spans="1:43" s="3" customFormat="1" x14ac:dyDescent="0.25">
      <c r="A721" s="67">
        <f t="shared" si="207"/>
        <v>2022</v>
      </c>
      <c r="B721" s="67" t="str">
        <f t="shared" si="208"/>
        <v>May</v>
      </c>
      <c r="C721" s="68">
        <f t="shared" si="218"/>
        <v>22</v>
      </c>
      <c r="D721" s="69">
        <f t="shared" si="209"/>
        <v>20</v>
      </c>
      <c r="E721" s="70">
        <f t="shared" si="210"/>
        <v>53</v>
      </c>
      <c r="F721" s="74"/>
      <c r="G721" s="77"/>
      <c r="H721" s="63" t="e">
        <f t="shared" si="219"/>
        <v>#VALUE!</v>
      </c>
      <c r="I721" s="64">
        <f t="shared" si="220"/>
        <v>1</v>
      </c>
      <c r="J721" s="71" t="str">
        <f t="shared" si="220"/>
        <v xml:space="preserve">Tolpis </v>
      </c>
      <c r="K721" s="71" t="str">
        <f t="shared" si="220"/>
        <v>umbellata</v>
      </c>
      <c r="L721" s="72">
        <f t="shared" si="220"/>
        <v>1</v>
      </c>
      <c r="M721" s="72">
        <f t="shared" si="220"/>
        <v>0</v>
      </c>
      <c r="N721" s="66">
        <f t="shared" si="220"/>
        <v>0</v>
      </c>
      <c r="O721" s="41"/>
      <c r="P721" s="42" t="str">
        <f t="shared" si="211"/>
        <v/>
      </c>
      <c r="Q721" s="43" t="str">
        <f t="shared" si="212"/>
        <v/>
      </c>
      <c r="R721" s="44" t="e">
        <f t="shared" si="213"/>
        <v>#VALUE!</v>
      </c>
      <c r="S721" s="45" t="e">
        <f t="shared" si="206"/>
        <v>#VALUE!</v>
      </c>
      <c r="T721" s="44" t="str">
        <f t="shared" si="214"/>
        <v/>
      </c>
      <c r="U721" s="46"/>
      <c r="V721" s="47"/>
      <c r="W721" s="48" t="e">
        <f t="shared" si="215"/>
        <v>#VALUE!</v>
      </c>
      <c r="X721" s="49"/>
      <c r="Y721" s="44" t="e">
        <f>INDEX(VISITORS[INSECT ORDER], MATCH(X721,VISITORS[NAME USED],0))</f>
        <v>#N/A</v>
      </c>
      <c r="Z721" s="44" t="e">
        <f t="shared" si="216"/>
        <v>#N/A</v>
      </c>
      <c r="AA721" s="50" t="e">
        <f>IF(SUM(#REF!,#REF!,#REF!,#REF!,#REF!,#REF!)=S721,,"")</f>
        <v>#REF!</v>
      </c>
      <c r="AB721" s="51" t="str">
        <f t="shared" si="217"/>
        <v/>
      </c>
      <c r="AC721" s="51"/>
      <c r="AD721" s="51"/>
      <c r="AE721" s="51"/>
      <c r="AF721" s="51"/>
      <c r="AG721" s="51"/>
      <c r="AH721" s="51"/>
      <c r="AI721" s="52"/>
      <c r="AJ721" s="52"/>
      <c r="AK721" s="52"/>
      <c r="AL721" s="53"/>
      <c r="AM721" s="54"/>
      <c r="AN721" s="55" t="str">
        <f>IF(P721=1,0,"")</f>
        <v/>
      </c>
      <c r="AO721" s="56" t="str">
        <f>IF(AN721=1,AB721,"")</f>
        <v/>
      </c>
      <c r="AP721" s="55" t="str">
        <f>IF(P721=1,0,"")</f>
        <v/>
      </c>
      <c r="AQ721" s="56" t="str">
        <f>IF(AP721=1,AB721,"")</f>
        <v/>
      </c>
    </row>
    <row r="722" spans="1:43" s="3" customFormat="1" x14ac:dyDescent="0.25">
      <c r="A722" s="67">
        <f t="shared" si="207"/>
        <v>2022</v>
      </c>
      <c r="B722" s="67" t="str">
        <f t="shared" si="208"/>
        <v>May</v>
      </c>
      <c r="C722" s="68">
        <f t="shared" si="218"/>
        <v>22</v>
      </c>
      <c r="D722" s="69">
        <f t="shared" si="209"/>
        <v>20</v>
      </c>
      <c r="E722" s="70">
        <f t="shared" si="210"/>
        <v>54</v>
      </c>
      <c r="F722" s="74"/>
      <c r="G722" s="77"/>
      <c r="H722" s="63" t="e">
        <f t="shared" si="219"/>
        <v>#VALUE!</v>
      </c>
      <c r="I722" s="64">
        <f t="shared" si="220"/>
        <v>1</v>
      </c>
      <c r="J722" s="71" t="str">
        <f t="shared" si="220"/>
        <v xml:space="preserve">Tolpis </v>
      </c>
      <c r="K722" s="71" t="str">
        <f t="shared" si="220"/>
        <v>umbellata</v>
      </c>
      <c r="L722" s="72">
        <f t="shared" si="220"/>
        <v>1</v>
      </c>
      <c r="M722" s="72">
        <f t="shared" si="220"/>
        <v>0</v>
      </c>
      <c r="N722" s="66">
        <f t="shared" si="220"/>
        <v>0</v>
      </c>
      <c r="O722" s="41"/>
      <c r="P722" s="42" t="str">
        <f t="shared" si="211"/>
        <v/>
      </c>
      <c r="Q722" s="43" t="str">
        <f t="shared" si="212"/>
        <v/>
      </c>
      <c r="R722" s="44" t="e">
        <f t="shared" si="213"/>
        <v>#VALUE!</v>
      </c>
      <c r="S722" s="45" t="e">
        <f t="shared" si="206"/>
        <v>#VALUE!</v>
      </c>
      <c r="T722" s="44" t="str">
        <f t="shared" si="214"/>
        <v/>
      </c>
      <c r="U722" s="46"/>
      <c r="V722" s="47"/>
      <c r="W722" s="48" t="e">
        <f t="shared" si="215"/>
        <v>#VALUE!</v>
      </c>
      <c r="X722" s="49"/>
      <c r="Y722" s="44" t="e">
        <f>INDEX(VISITORS[INSECT ORDER], MATCH(X722,VISITORS[NAME USED],0))</f>
        <v>#N/A</v>
      </c>
      <c r="Z722" s="44" t="e">
        <f t="shared" si="216"/>
        <v>#N/A</v>
      </c>
      <c r="AA722" s="50" t="e">
        <f>IF(SUM(#REF!,#REF!,#REF!,#REF!,#REF!,#REF!)=S722,,"")</f>
        <v>#REF!</v>
      </c>
      <c r="AB722" s="51" t="str">
        <f t="shared" si="217"/>
        <v/>
      </c>
      <c r="AC722" s="51"/>
      <c r="AD722" s="51"/>
      <c r="AE722" s="51"/>
      <c r="AF722" s="51"/>
      <c r="AG722" s="51"/>
      <c r="AH722" s="51"/>
      <c r="AI722" s="52"/>
      <c r="AJ722" s="52"/>
      <c r="AK722" s="52"/>
      <c r="AL722" s="53"/>
      <c r="AM722" s="54"/>
      <c r="AN722" s="55" t="str">
        <f>IF(P722=1,0,"")</f>
        <v/>
      </c>
      <c r="AO722" s="56" t="str">
        <f>IF(AN722=1,AB722,"")</f>
        <v/>
      </c>
      <c r="AP722" s="55" t="str">
        <f>IF(P722=1,0,"")</f>
        <v/>
      </c>
      <c r="AQ722" s="56" t="str">
        <f>IF(AP722=1,AB722,"")</f>
        <v/>
      </c>
    </row>
    <row r="723" spans="1:43" s="3" customFormat="1" x14ac:dyDescent="0.25">
      <c r="A723" s="67">
        <f t="shared" si="207"/>
        <v>2022</v>
      </c>
      <c r="B723" s="67" t="str">
        <f t="shared" si="208"/>
        <v>May</v>
      </c>
      <c r="C723" s="68">
        <f t="shared" si="218"/>
        <v>22</v>
      </c>
      <c r="D723" s="69">
        <f t="shared" si="209"/>
        <v>20</v>
      </c>
      <c r="E723" s="70">
        <f t="shared" si="210"/>
        <v>55</v>
      </c>
      <c r="F723" s="74"/>
      <c r="G723" s="77"/>
      <c r="H723" s="63" t="e">
        <f t="shared" si="219"/>
        <v>#VALUE!</v>
      </c>
      <c r="I723" s="64">
        <f t="shared" si="220"/>
        <v>1</v>
      </c>
      <c r="J723" s="71" t="str">
        <f t="shared" si="220"/>
        <v xml:space="preserve">Tolpis </v>
      </c>
      <c r="K723" s="71" t="str">
        <f t="shared" si="220"/>
        <v>umbellata</v>
      </c>
      <c r="L723" s="72">
        <f t="shared" si="220"/>
        <v>1</v>
      </c>
      <c r="M723" s="72">
        <f t="shared" si="220"/>
        <v>0</v>
      </c>
      <c r="N723" s="66">
        <f t="shared" si="220"/>
        <v>0</v>
      </c>
      <c r="O723" s="41"/>
      <c r="P723" s="42" t="str">
        <f t="shared" si="211"/>
        <v/>
      </c>
      <c r="Q723" s="43" t="str">
        <f t="shared" si="212"/>
        <v/>
      </c>
      <c r="R723" s="44" t="e">
        <f t="shared" si="213"/>
        <v>#VALUE!</v>
      </c>
      <c r="S723" s="45" t="e">
        <f t="shared" si="206"/>
        <v>#VALUE!</v>
      </c>
      <c r="T723" s="44" t="str">
        <f t="shared" si="214"/>
        <v/>
      </c>
      <c r="U723" s="46"/>
      <c r="V723" s="47"/>
      <c r="W723" s="48" t="e">
        <f t="shared" si="215"/>
        <v>#VALUE!</v>
      </c>
      <c r="X723" s="49"/>
      <c r="Y723" s="44" t="e">
        <f>INDEX(VISITORS[INSECT ORDER], MATCH(X723,VISITORS[NAME USED],0))</f>
        <v>#N/A</v>
      </c>
      <c r="Z723" s="44" t="e">
        <f t="shared" si="216"/>
        <v>#N/A</v>
      </c>
      <c r="AA723" s="50" t="e">
        <f>IF(SUM(#REF!,#REF!,#REF!,#REF!,#REF!,#REF!)=S723,,"")</f>
        <v>#REF!</v>
      </c>
      <c r="AB723" s="51" t="str">
        <f t="shared" si="217"/>
        <v/>
      </c>
      <c r="AC723" s="51"/>
      <c r="AD723" s="51"/>
      <c r="AE723" s="51"/>
      <c r="AF723" s="51"/>
      <c r="AG723" s="51"/>
      <c r="AH723" s="51"/>
      <c r="AI723" s="52"/>
      <c r="AJ723" s="52"/>
      <c r="AK723" s="52"/>
      <c r="AL723" s="53"/>
      <c r="AM723" s="54"/>
      <c r="AN723" s="55" t="str">
        <f>IF(P723=1,0,"")</f>
        <v/>
      </c>
      <c r="AO723" s="56" t="str">
        <f>IF(AN723=1,AB723,"")</f>
        <v/>
      </c>
      <c r="AP723" s="55" t="str">
        <f>IF(P723=1,0,"")</f>
        <v/>
      </c>
      <c r="AQ723" s="56" t="str">
        <f>IF(AP723=1,AB723,"")</f>
        <v/>
      </c>
    </row>
    <row r="724" spans="1:43" s="3" customFormat="1" x14ac:dyDescent="0.25">
      <c r="A724" s="67">
        <f t="shared" si="207"/>
        <v>2022</v>
      </c>
      <c r="B724" s="67" t="str">
        <f t="shared" si="208"/>
        <v>May</v>
      </c>
      <c r="C724" s="68">
        <f t="shared" si="218"/>
        <v>22</v>
      </c>
      <c r="D724" s="69">
        <f t="shared" si="209"/>
        <v>20</v>
      </c>
      <c r="E724" s="70">
        <f t="shared" si="210"/>
        <v>56</v>
      </c>
      <c r="F724" s="74"/>
      <c r="G724" s="77"/>
      <c r="H724" s="63" t="e">
        <f t="shared" si="219"/>
        <v>#VALUE!</v>
      </c>
      <c r="I724" s="64">
        <f t="shared" si="220"/>
        <v>1</v>
      </c>
      <c r="J724" s="71" t="str">
        <f t="shared" si="220"/>
        <v xml:space="preserve">Tolpis </v>
      </c>
      <c r="K724" s="71" t="str">
        <f t="shared" si="220"/>
        <v>umbellata</v>
      </c>
      <c r="L724" s="72">
        <f t="shared" si="220"/>
        <v>1</v>
      </c>
      <c r="M724" s="72">
        <f t="shared" si="220"/>
        <v>0</v>
      </c>
      <c r="N724" s="66">
        <f t="shared" si="220"/>
        <v>0</v>
      </c>
      <c r="O724" s="41"/>
      <c r="P724" s="42" t="str">
        <f t="shared" si="211"/>
        <v/>
      </c>
      <c r="Q724" s="43" t="str">
        <f t="shared" si="212"/>
        <v/>
      </c>
      <c r="R724" s="44" t="e">
        <f t="shared" si="213"/>
        <v>#VALUE!</v>
      </c>
      <c r="S724" s="45" t="e">
        <f t="shared" si="206"/>
        <v>#VALUE!</v>
      </c>
      <c r="T724" s="44" t="str">
        <f t="shared" si="214"/>
        <v/>
      </c>
      <c r="U724" s="46"/>
      <c r="V724" s="47"/>
      <c r="W724" s="48" t="e">
        <f t="shared" si="215"/>
        <v>#VALUE!</v>
      </c>
      <c r="X724" s="49"/>
      <c r="Y724" s="44" t="e">
        <f>INDEX(VISITORS[INSECT ORDER], MATCH(X724,VISITORS[NAME USED],0))</f>
        <v>#N/A</v>
      </c>
      <c r="Z724" s="44" t="e">
        <f t="shared" si="216"/>
        <v>#N/A</v>
      </c>
      <c r="AA724" s="50" t="e">
        <f>IF(SUM(#REF!,#REF!,#REF!,#REF!,#REF!,#REF!)=S724,,"")</f>
        <v>#REF!</v>
      </c>
      <c r="AB724" s="51" t="str">
        <f t="shared" si="217"/>
        <v/>
      </c>
      <c r="AC724" s="51"/>
      <c r="AD724" s="51"/>
      <c r="AE724" s="51"/>
      <c r="AF724" s="51"/>
      <c r="AG724" s="51"/>
      <c r="AH724" s="51"/>
      <c r="AI724" s="52"/>
      <c r="AJ724" s="52"/>
      <c r="AK724" s="52"/>
      <c r="AL724" s="53"/>
      <c r="AM724" s="54"/>
      <c r="AN724" s="55" t="str">
        <f>IF(P724=1,0,"")</f>
        <v/>
      </c>
      <c r="AO724" s="56" t="str">
        <f>IF(AN724=1,AB724,"")</f>
        <v/>
      </c>
      <c r="AP724" s="55" t="str">
        <f>IF(P724=1,0,"")</f>
        <v/>
      </c>
      <c r="AQ724" s="56" t="str">
        <f>IF(AP724=1,AB724,"")</f>
        <v/>
      </c>
    </row>
    <row r="725" spans="1:43" s="3" customFormat="1" x14ac:dyDescent="0.25">
      <c r="A725" s="67">
        <f t="shared" si="207"/>
        <v>2022</v>
      </c>
      <c r="B725" s="67" t="str">
        <f t="shared" si="208"/>
        <v>May</v>
      </c>
      <c r="C725" s="68">
        <f t="shared" si="218"/>
        <v>22</v>
      </c>
      <c r="D725" s="69">
        <f t="shared" si="209"/>
        <v>20</v>
      </c>
      <c r="E725" s="70">
        <f t="shared" si="210"/>
        <v>57</v>
      </c>
      <c r="F725" s="74"/>
      <c r="G725" s="77"/>
      <c r="H725" s="63" t="e">
        <f t="shared" si="219"/>
        <v>#VALUE!</v>
      </c>
      <c r="I725" s="64">
        <f t="shared" ref="I725:N740" si="221">I724</f>
        <v>1</v>
      </c>
      <c r="J725" s="71" t="str">
        <f t="shared" si="221"/>
        <v xml:space="preserve">Tolpis </v>
      </c>
      <c r="K725" s="71" t="str">
        <f t="shared" si="221"/>
        <v>umbellata</v>
      </c>
      <c r="L725" s="72">
        <f t="shared" si="221"/>
        <v>1</v>
      </c>
      <c r="M725" s="72">
        <f t="shared" si="221"/>
        <v>0</v>
      </c>
      <c r="N725" s="66">
        <f t="shared" si="221"/>
        <v>0</v>
      </c>
      <c r="O725" s="41"/>
      <c r="P725" s="42" t="str">
        <f t="shared" si="211"/>
        <v/>
      </c>
      <c r="Q725" s="43" t="str">
        <f t="shared" si="212"/>
        <v/>
      </c>
      <c r="R725" s="44" t="e">
        <f t="shared" si="213"/>
        <v>#VALUE!</v>
      </c>
      <c r="S725" s="45" t="e">
        <f t="shared" si="206"/>
        <v>#VALUE!</v>
      </c>
      <c r="T725" s="44" t="str">
        <f t="shared" si="214"/>
        <v/>
      </c>
      <c r="U725" s="46"/>
      <c r="V725" s="47"/>
      <c r="W725" s="48" t="e">
        <f t="shared" si="215"/>
        <v>#VALUE!</v>
      </c>
      <c r="X725" s="49"/>
      <c r="Y725" s="44" t="e">
        <f>INDEX(VISITORS[INSECT ORDER], MATCH(X725,VISITORS[NAME USED],0))</f>
        <v>#N/A</v>
      </c>
      <c r="Z725" s="44" t="e">
        <f t="shared" si="216"/>
        <v>#N/A</v>
      </c>
      <c r="AA725" s="50" t="e">
        <f>IF(SUM(#REF!,#REF!,#REF!,#REF!,#REF!,#REF!)=S725,,"")</f>
        <v>#REF!</v>
      </c>
      <c r="AB725" s="51" t="str">
        <f t="shared" si="217"/>
        <v/>
      </c>
      <c r="AC725" s="51"/>
      <c r="AD725" s="51"/>
      <c r="AE725" s="51"/>
      <c r="AF725" s="51"/>
      <c r="AG725" s="51"/>
      <c r="AH725" s="51"/>
      <c r="AI725" s="52"/>
      <c r="AJ725" s="52"/>
      <c r="AK725" s="52"/>
      <c r="AL725" s="53"/>
      <c r="AM725" s="54"/>
      <c r="AN725" s="55" t="str">
        <f>IF(P725=1,0,"")</f>
        <v/>
      </c>
      <c r="AO725" s="56" t="str">
        <f>IF(AN725=1,AB725,"")</f>
        <v/>
      </c>
      <c r="AP725" s="55" t="str">
        <f>IF(P725=1,0,"")</f>
        <v/>
      </c>
      <c r="AQ725" s="56" t="str">
        <f>IF(AP725=1,AB725,"")</f>
        <v/>
      </c>
    </row>
    <row r="726" spans="1:43" s="3" customFormat="1" x14ac:dyDescent="0.25">
      <c r="A726" s="67">
        <f t="shared" si="207"/>
        <v>2022</v>
      </c>
      <c r="B726" s="67" t="str">
        <f t="shared" si="208"/>
        <v>May</v>
      </c>
      <c r="C726" s="68">
        <f t="shared" si="218"/>
        <v>22</v>
      </c>
      <c r="D726" s="69">
        <f t="shared" si="209"/>
        <v>20</v>
      </c>
      <c r="E726" s="70">
        <f t="shared" si="210"/>
        <v>58</v>
      </c>
      <c r="F726" s="74"/>
      <c r="G726" s="77"/>
      <c r="H726" s="63" t="e">
        <f t="shared" si="219"/>
        <v>#VALUE!</v>
      </c>
      <c r="I726" s="64">
        <f t="shared" si="221"/>
        <v>1</v>
      </c>
      <c r="J726" s="71" t="str">
        <f t="shared" si="221"/>
        <v xml:space="preserve">Tolpis </v>
      </c>
      <c r="K726" s="71" t="str">
        <f t="shared" si="221"/>
        <v>umbellata</v>
      </c>
      <c r="L726" s="72">
        <f t="shared" si="221"/>
        <v>1</v>
      </c>
      <c r="M726" s="72">
        <f t="shared" si="221"/>
        <v>0</v>
      </c>
      <c r="N726" s="66">
        <f t="shared" si="221"/>
        <v>0</v>
      </c>
      <c r="O726" s="41"/>
      <c r="P726" s="42" t="str">
        <f t="shared" si="211"/>
        <v/>
      </c>
      <c r="Q726" s="43" t="str">
        <f t="shared" si="212"/>
        <v/>
      </c>
      <c r="R726" s="44" t="e">
        <f t="shared" si="213"/>
        <v>#VALUE!</v>
      </c>
      <c r="S726" s="45" t="e">
        <f t="shared" si="206"/>
        <v>#VALUE!</v>
      </c>
      <c r="T726" s="44" t="str">
        <f t="shared" si="214"/>
        <v/>
      </c>
      <c r="U726" s="46"/>
      <c r="V726" s="47"/>
      <c r="W726" s="48" t="e">
        <f t="shared" si="215"/>
        <v>#VALUE!</v>
      </c>
      <c r="X726" s="49"/>
      <c r="Y726" s="44" t="e">
        <f>INDEX(VISITORS[INSECT ORDER], MATCH(X726,VISITORS[NAME USED],0))</f>
        <v>#N/A</v>
      </c>
      <c r="Z726" s="44" t="e">
        <f t="shared" si="216"/>
        <v>#N/A</v>
      </c>
      <c r="AA726" s="50" t="e">
        <f>IF(SUM(#REF!,#REF!,#REF!,#REF!,#REF!,#REF!)=S726,,"")</f>
        <v>#REF!</v>
      </c>
      <c r="AB726" s="51" t="str">
        <f t="shared" si="217"/>
        <v/>
      </c>
      <c r="AC726" s="51"/>
      <c r="AD726" s="51"/>
      <c r="AE726" s="51"/>
      <c r="AF726" s="51"/>
      <c r="AG726" s="51"/>
      <c r="AH726" s="51"/>
      <c r="AI726" s="52"/>
      <c r="AJ726" s="52"/>
      <c r="AK726" s="52"/>
      <c r="AL726" s="53"/>
      <c r="AM726" s="54"/>
      <c r="AN726" s="55" t="str">
        <f>IF(P726=1,0,"")</f>
        <v/>
      </c>
      <c r="AO726" s="56" t="str">
        <f>IF(AN726=1,AB726,"")</f>
        <v/>
      </c>
      <c r="AP726" s="55" t="str">
        <f>IF(P726=1,0,"")</f>
        <v/>
      </c>
      <c r="AQ726" s="56" t="str">
        <f>IF(AP726=1,AB726,"")</f>
        <v/>
      </c>
    </row>
    <row r="727" spans="1:43" s="3" customFormat="1" x14ac:dyDescent="0.25">
      <c r="A727" s="67">
        <f t="shared" si="207"/>
        <v>2022</v>
      </c>
      <c r="B727" s="67" t="str">
        <f t="shared" si="208"/>
        <v>May</v>
      </c>
      <c r="C727" s="68">
        <f t="shared" si="218"/>
        <v>22</v>
      </c>
      <c r="D727" s="69">
        <f t="shared" si="209"/>
        <v>20</v>
      </c>
      <c r="E727" s="70">
        <f t="shared" si="210"/>
        <v>59</v>
      </c>
      <c r="F727" s="74"/>
      <c r="G727" s="77"/>
      <c r="H727" s="63" t="e">
        <f t="shared" si="219"/>
        <v>#VALUE!</v>
      </c>
      <c r="I727" s="64">
        <f t="shared" si="221"/>
        <v>1</v>
      </c>
      <c r="J727" s="71" t="str">
        <f t="shared" si="221"/>
        <v xml:space="preserve">Tolpis </v>
      </c>
      <c r="K727" s="71" t="str">
        <f t="shared" si="221"/>
        <v>umbellata</v>
      </c>
      <c r="L727" s="72">
        <f t="shared" si="221"/>
        <v>1</v>
      </c>
      <c r="M727" s="72">
        <f t="shared" si="221"/>
        <v>0</v>
      </c>
      <c r="N727" s="66">
        <f t="shared" si="221"/>
        <v>0</v>
      </c>
      <c r="O727" s="41"/>
      <c r="P727" s="42" t="str">
        <f t="shared" si="211"/>
        <v/>
      </c>
      <c r="Q727" s="43" t="str">
        <f t="shared" si="212"/>
        <v/>
      </c>
      <c r="R727" s="44" t="e">
        <f t="shared" si="213"/>
        <v>#VALUE!</v>
      </c>
      <c r="S727" s="45" t="e">
        <f t="shared" si="206"/>
        <v>#VALUE!</v>
      </c>
      <c r="T727" s="44" t="str">
        <f t="shared" si="214"/>
        <v/>
      </c>
      <c r="U727" s="46"/>
      <c r="V727" s="47"/>
      <c r="W727" s="48" t="e">
        <f t="shared" si="215"/>
        <v>#VALUE!</v>
      </c>
      <c r="X727" s="49"/>
      <c r="Y727" s="44" t="e">
        <f>INDEX(VISITORS[INSECT ORDER], MATCH(X727,VISITORS[NAME USED],0))</f>
        <v>#N/A</v>
      </c>
      <c r="Z727" s="44" t="e">
        <f t="shared" si="216"/>
        <v>#N/A</v>
      </c>
      <c r="AA727" s="50" t="e">
        <f>IF(SUM(#REF!,#REF!,#REF!,#REF!,#REF!,#REF!)=S727,,"")</f>
        <v>#REF!</v>
      </c>
      <c r="AB727" s="51" t="str">
        <f t="shared" si="217"/>
        <v/>
      </c>
      <c r="AC727" s="51"/>
      <c r="AD727" s="51"/>
      <c r="AE727" s="51"/>
      <c r="AF727" s="51"/>
      <c r="AG727" s="51"/>
      <c r="AH727" s="51"/>
      <c r="AI727" s="52"/>
      <c r="AJ727" s="52"/>
      <c r="AK727" s="52"/>
      <c r="AL727" s="53"/>
      <c r="AM727" s="54"/>
      <c r="AN727" s="55" t="str">
        <f>IF(P727=1,0,"")</f>
        <v/>
      </c>
      <c r="AO727" s="56" t="str">
        <f>IF(AN727=1,AB727,"")</f>
        <v/>
      </c>
      <c r="AP727" s="55" t="str">
        <f>IF(P727=1,0,"")</f>
        <v/>
      </c>
      <c r="AQ727" s="56" t="str">
        <f>IF(AP727=1,AB727,"")</f>
        <v/>
      </c>
    </row>
    <row r="728" spans="1:43" s="3" customFormat="1" x14ac:dyDescent="0.25">
      <c r="A728" s="67">
        <f t="shared" si="207"/>
        <v>2022</v>
      </c>
      <c r="B728" s="67" t="str">
        <f t="shared" si="208"/>
        <v>May</v>
      </c>
      <c r="C728" s="68">
        <f t="shared" si="218"/>
        <v>22</v>
      </c>
      <c r="D728" s="69">
        <f t="shared" si="209"/>
        <v>21</v>
      </c>
      <c r="E728" s="70">
        <f t="shared" si="210"/>
        <v>0</v>
      </c>
      <c r="F728" s="74"/>
      <c r="G728" s="77"/>
      <c r="H728" s="63" t="e">
        <f t="shared" si="219"/>
        <v>#VALUE!</v>
      </c>
      <c r="I728" s="64">
        <f t="shared" si="221"/>
        <v>1</v>
      </c>
      <c r="J728" s="71" t="str">
        <f t="shared" si="221"/>
        <v xml:space="preserve">Tolpis </v>
      </c>
      <c r="K728" s="71" t="str">
        <f t="shared" si="221"/>
        <v>umbellata</v>
      </c>
      <c r="L728" s="72">
        <f t="shared" si="221"/>
        <v>1</v>
      </c>
      <c r="M728" s="72">
        <f t="shared" si="221"/>
        <v>0</v>
      </c>
      <c r="N728" s="66">
        <f t="shared" si="221"/>
        <v>0</v>
      </c>
      <c r="O728" s="41"/>
      <c r="P728" s="42" t="str">
        <f t="shared" si="211"/>
        <v/>
      </c>
      <c r="Q728" s="43" t="str">
        <f t="shared" si="212"/>
        <v/>
      </c>
      <c r="R728" s="44" t="e">
        <f t="shared" si="213"/>
        <v>#VALUE!</v>
      </c>
      <c r="S728" s="45" t="e">
        <f t="shared" si="206"/>
        <v>#VALUE!</v>
      </c>
      <c r="T728" s="44" t="str">
        <f t="shared" si="214"/>
        <v/>
      </c>
      <c r="U728" s="46"/>
      <c r="V728" s="47"/>
      <c r="W728" s="48" t="e">
        <f t="shared" si="215"/>
        <v>#VALUE!</v>
      </c>
      <c r="X728" s="49"/>
      <c r="Y728" s="44" t="e">
        <f>INDEX(VISITORS[INSECT ORDER], MATCH(X728,VISITORS[NAME USED],0))</f>
        <v>#N/A</v>
      </c>
      <c r="Z728" s="44" t="e">
        <f t="shared" si="216"/>
        <v>#N/A</v>
      </c>
      <c r="AA728" s="50" t="e">
        <f>IF(SUM(#REF!,#REF!,#REF!,#REF!,#REF!,#REF!)=S728,,"")</f>
        <v>#REF!</v>
      </c>
      <c r="AB728" s="51" t="str">
        <f t="shared" si="217"/>
        <v/>
      </c>
      <c r="AC728" s="51"/>
      <c r="AD728" s="51"/>
      <c r="AE728" s="51"/>
      <c r="AF728" s="51"/>
      <c r="AG728" s="51"/>
      <c r="AH728" s="51"/>
      <c r="AI728" s="52"/>
      <c r="AJ728" s="52"/>
      <c r="AK728" s="52"/>
      <c r="AL728" s="53"/>
      <c r="AM728" s="54"/>
      <c r="AN728" s="55" t="str">
        <f>IF(P728=1,0,"")</f>
        <v/>
      </c>
      <c r="AO728" s="56" t="str">
        <f>IF(AN728=1,AB728,"")</f>
        <v/>
      </c>
      <c r="AP728" s="55" t="str">
        <f>IF(P728=1,0,"")</f>
        <v/>
      </c>
      <c r="AQ728" s="56" t="str">
        <f>IF(AP728=1,AB728,"")</f>
        <v/>
      </c>
    </row>
    <row r="729" spans="1:43" s="3" customFormat="1" x14ac:dyDescent="0.25">
      <c r="A729" s="67">
        <f t="shared" si="207"/>
        <v>2022</v>
      </c>
      <c r="B729" s="67" t="str">
        <f t="shared" si="208"/>
        <v>May</v>
      </c>
      <c r="C729" s="68">
        <f t="shared" si="218"/>
        <v>22</v>
      </c>
      <c r="D729" s="69">
        <f t="shared" si="209"/>
        <v>21</v>
      </c>
      <c r="E729" s="70">
        <f t="shared" si="210"/>
        <v>1</v>
      </c>
      <c r="F729" s="74"/>
      <c r="G729" s="77"/>
      <c r="H729" s="63" t="e">
        <f t="shared" si="219"/>
        <v>#VALUE!</v>
      </c>
      <c r="I729" s="64">
        <f t="shared" si="221"/>
        <v>1</v>
      </c>
      <c r="J729" s="71" t="str">
        <f t="shared" si="221"/>
        <v xml:space="preserve">Tolpis </v>
      </c>
      <c r="K729" s="71" t="str">
        <f t="shared" si="221"/>
        <v>umbellata</v>
      </c>
      <c r="L729" s="72">
        <f t="shared" si="221"/>
        <v>1</v>
      </c>
      <c r="M729" s="72">
        <f t="shared" si="221"/>
        <v>0</v>
      </c>
      <c r="N729" s="66">
        <f t="shared" si="221"/>
        <v>0</v>
      </c>
      <c r="O729" s="41"/>
      <c r="P729" s="42" t="str">
        <f t="shared" si="211"/>
        <v/>
      </c>
      <c r="Q729" s="43" t="str">
        <f t="shared" si="212"/>
        <v/>
      </c>
      <c r="R729" s="44" t="e">
        <f t="shared" si="213"/>
        <v>#VALUE!</v>
      </c>
      <c r="S729" s="45" t="e">
        <f t="shared" si="206"/>
        <v>#VALUE!</v>
      </c>
      <c r="T729" s="44" t="str">
        <f t="shared" si="214"/>
        <v/>
      </c>
      <c r="U729" s="46"/>
      <c r="V729" s="47"/>
      <c r="W729" s="48" t="e">
        <f t="shared" si="215"/>
        <v>#VALUE!</v>
      </c>
      <c r="X729" s="49"/>
      <c r="Y729" s="44" t="e">
        <f>INDEX(VISITORS[INSECT ORDER], MATCH(X729,VISITORS[NAME USED],0))</f>
        <v>#N/A</v>
      </c>
      <c r="Z729" s="44" t="e">
        <f t="shared" si="216"/>
        <v>#N/A</v>
      </c>
      <c r="AA729" s="50" t="e">
        <f>IF(SUM(#REF!,#REF!,#REF!,#REF!,#REF!,#REF!)=S729,,"")</f>
        <v>#REF!</v>
      </c>
      <c r="AB729" s="51" t="str">
        <f t="shared" si="217"/>
        <v/>
      </c>
      <c r="AC729" s="51"/>
      <c r="AD729" s="51"/>
      <c r="AE729" s="51"/>
      <c r="AF729" s="51"/>
      <c r="AG729" s="51"/>
      <c r="AH729" s="51"/>
      <c r="AI729" s="52"/>
      <c r="AJ729" s="52"/>
      <c r="AK729" s="52"/>
      <c r="AL729" s="53"/>
      <c r="AM729" s="54"/>
      <c r="AN729" s="55" t="str">
        <f>IF(P729=1,0,"")</f>
        <v/>
      </c>
      <c r="AO729" s="56" t="str">
        <f>IF(AN729=1,AB729,"")</f>
        <v/>
      </c>
      <c r="AP729" s="55" t="str">
        <f>IF(P729=1,0,"")</f>
        <v/>
      </c>
      <c r="AQ729" s="56" t="str">
        <f>IF(AP729=1,AB729,"")</f>
        <v/>
      </c>
    </row>
    <row r="730" spans="1:43" s="3" customFormat="1" x14ac:dyDescent="0.25">
      <c r="A730" s="67">
        <f t="shared" si="207"/>
        <v>2022</v>
      </c>
      <c r="B730" s="67" t="str">
        <f t="shared" si="208"/>
        <v>May</v>
      </c>
      <c r="C730" s="68">
        <f t="shared" si="218"/>
        <v>22</v>
      </c>
      <c r="D730" s="69">
        <f t="shared" si="209"/>
        <v>21</v>
      </c>
      <c r="E730" s="70">
        <f t="shared" si="210"/>
        <v>2</v>
      </c>
      <c r="F730" s="74"/>
      <c r="G730" s="77"/>
      <c r="H730" s="63" t="e">
        <f t="shared" si="219"/>
        <v>#VALUE!</v>
      </c>
      <c r="I730" s="64">
        <f t="shared" si="221"/>
        <v>1</v>
      </c>
      <c r="J730" s="71" t="str">
        <f t="shared" si="221"/>
        <v xml:space="preserve">Tolpis </v>
      </c>
      <c r="K730" s="71" t="str">
        <f t="shared" si="221"/>
        <v>umbellata</v>
      </c>
      <c r="L730" s="72">
        <f t="shared" si="221"/>
        <v>1</v>
      </c>
      <c r="M730" s="72">
        <f t="shared" si="221"/>
        <v>0</v>
      </c>
      <c r="N730" s="66">
        <f t="shared" si="221"/>
        <v>0</v>
      </c>
      <c r="O730" s="41"/>
      <c r="P730" s="42" t="str">
        <f t="shared" si="211"/>
        <v/>
      </c>
      <c r="Q730" s="43" t="str">
        <f t="shared" si="212"/>
        <v/>
      </c>
      <c r="R730" s="44" t="e">
        <f t="shared" si="213"/>
        <v>#VALUE!</v>
      </c>
      <c r="S730" s="45" t="e">
        <f t="shared" si="206"/>
        <v>#VALUE!</v>
      </c>
      <c r="T730" s="44" t="str">
        <f t="shared" si="214"/>
        <v/>
      </c>
      <c r="U730" s="46"/>
      <c r="V730" s="47"/>
      <c r="W730" s="48" t="e">
        <f t="shared" si="215"/>
        <v>#VALUE!</v>
      </c>
      <c r="X730" s="49"/>
      <c r="Y730" s="44" t="e">
        <f>INDEX(VISITORS[INSECT ORDER], MATCH(X730,VISITORS[NAME USED],0))</f>
        <v>#N/A</v>
      </c>
      <c r="Z730" s="44" t="e">
        <f t="shared" si="216"/>
        <v>#N/A</v>
      </c>
      <c r="AA730" s="50" t="e">
        <f>IF(SUM(#REF!,#REF!,#REF!,#REF!,#REF!,#REF!)=S730,,"")</f>
        <v>#REF!</v>
      </c>
      <c r="AB730" s="51" t="str">
        <f t="shared" si="217"/>
        <v/>
      </c>
      <c r="AC730" s="51"/>
      <c r="AD730" s="51"/>
      <c r="AE730" s="51"/>
      <c r="AF730" s="51"/>
      <c r="AG730" s="51"/>
      <c r="AH730" s="51"/>
      <c r="AI730" s="52"/>
      <c r="AJ730" s="52"/>
      <c r="AK730" s="52"/>
      <c r="AL730" s="53"/>
      <c r="AM730" s="54"/>
      <c r="AN730" s="55" t="str">
        <f>IF(P730=1,0,"")</f>
        <v/>
      </c>
      <c r="AO730" s="56" t="str">
        <f>IF(AN730=1,AB730,"")</f>
        <v/>
      </c>
      <c r="AP730" s="55" t="str">
        <f>IF(P730=1,0,"")</f>
        <v/>
      </c>
      <c r="AQ730" s="56" t="str">
        <f>IF(AP730=1,AB730,"")</f>
        <v/>
      </c>
    </row>
    <row r="731" spans="1:43" s="3" customFormat="1" x14ac:dyDescent="0.25">
      <c r="A731" s="67">
        <f t="shared" si="207"/>
        <v>2022</v>
      </c>
      <c r="B731" s="67" t="str">
        <f t="shared" si="208"/>
        <v>May</v>
      </c>
      <c r="C731" s="68">
        <f t="shared" si="218"/>
        <v>22</v>
      </c>
      <c r="D731" s="69">
        <f t="shared" si="209"/>
        <v>21</v>
      </c>
      <c r="E731" s="70">
        <f t="shared" si="210"/>
        <v>3</v>
      </c>
      <c r="F731" s="74"/>
      <c r="G731" s="77"/>
      <c r="H731" s="63" t="e">
        <f t="shared" si="219"/>
        <v>#VALUE!</v>
      </c>
      <c r="I731" s="64">
        <f t="shared" si="221"/>
        <v>1</v>
      </c>
      <c r="J731" s="71" t="str">
        <f t="shared" si="221"/>
        <v xml:space="preserve">Tolpis </v>
      </c>
      <c r="K731" s="71" t="str">
        <f t="shared" si="221"/>
        <v>umbellata</v>
      </c>
      <c r="L731" s="72">
        <f t="shared" si="221"/>
        <v>1</v>
      </c>
      <c r="M731" s="72">
        <f t="shared" si="221"/>
        <v>0</v>
      </c>
      <c r="N731" s="66">
        <f t="shared" si="221"/>
        <v>0</v>
      </c>
      <c r="O731" s="41"/>
      <c r="P731" s="42" t="str">
        <f t="shared" si="211"/>
        <v/>
      </c>
      <c r="Q731" s="43" t="str">
        <f t="shared" si="212"/>
        <v/>
      </c>
      <c r="R731" s="44" t="e">
        <f t="shared" si="213"/>
        <v>#VALUE!</v>
      </c>
      <c r="S731" s="45" t="e">
        <f t="shared" si="206"/>
        <v>#VALUE!</v>
      </c>
      <c r="T731" s="44" t="str">
        <f t="shared" si="214"/>
        <v/>
      </c>
      <c r="U731" s="46"/>
      <c r="V731" s="47"/>
      <c r="W731" s="48" t="e">
        <f t="shared" si="215"/>
        <v>#VALUE!</v>
      </c>
      <c r="X731" s="49"/>
      <c r="Y731" s="44" t="e">
        <f>INDEX(VISITORS[INSECT ORDER], MATCH(X731,VISITORS[NAME USED],0))</f>
        <v>#N/A</v>
      </c>
      <c r="Z731" s="44" t="e">
        <f t="shared" si="216"/>
        <v>#N/A</v>
      </c>
      <c r="AA731" s="50" t="e">
        <f>IF(SUM(#REF!,#REF!,#REF!,#REF!,#REF!,#REF!)=S731,,"")</f>
        <v>#REF!</v>
      </c>
      <c r="AB731" s="51" t="str">
        <f t="shared" si="217"/>
        <v/>
      </c>
      <c r="AC731" s="51"/>
      <c r="AD731" s="51"/>
      <c r="AE731" s="51"/>
      <c r="AF731" s="51"/>
      <c r="AG731" s="51"/>
      <c r="AH731" s="51"/>
      <c r="AI731" s="52"/>
      <c r="AJ731" s="52"/>
      <c r="AK731" s="52"/>
      <c r="AL731" s="53"/>
      <c r="AM731" s="54"/>
      <c r="AN731" s="55" t="str">
        <f>IF(P731=1,0,"")</f>
        <v/>
      </c>
      <c r="AO731" s="56" t="str">
        <f>IF(AN731=1,AB731,"")</f>
        <v/>
      </c>
      <c r="AP731" s="55" t="str">
        <f>IF(P731=1,0,"")</f>
        <v/>
      </c>
      <c r="AQ731" s="56" t="str">
        <f>IF(AP731=1,AB731,"")</f>
        <v/>
      </c>
    </row>
    <row r="732" spans="1:43" s="3" customFormat="1" x14ac:dyDescent="0.25">
      <c r="A732" s="67">
        <f t="shared" si="207"/>
        <v>2022</v>
      </c>
      <c r="B732" s="67" t="str">
        <f t="shared" si="208"/>
        <v>May</v>
      </c>
      <c r="C732" s="68">
        <f t="shared" si="218"/>
        <v>22</v>
      </c>
      <c r="D732" s="69">
        <f t="shared" si="209"/>
        <v>21</v>
      </c>
      <c r="E732" s="70">
        <f t="shared" si="210"/>
        <v>4</v>
      </c>
      <c r="F732" s="74"/>
      <c r="G732" s="77"/>
      <c r="H732" s="63" t="e">
        <f t="shared" si="219"/>
        <v>#VALUE!</v>
      </c>
      <c r="I732" s="64">
        <f t="shared" si="221"/>
        <v>1</v>
      </c>
      <c r="J732" s="71" t="str">
        <f t="shared" si="221"/>
        <v xml:space="preserve">Tolpis </v>
      </c>
      <c r="K732" s="71" t="str">
        <f t="shared" si="221"/>
        <v>umbellata</v>
      </c>
      <c r="L732" s="72">
        <f t="shared" si="221"/>
        <v>1</v>
      </c>
      <c r="M732" s="72">
        <f t="shared" si="221"/>
        <v>0</v>
      </c>
      <c r="N732" s="66">
        <f t="shared" si="221"/>
        <v>0</v>
      </c>
      <c r="O732" s="41"/>
      <c r="P732" s="42" t="str">
        <f t="shared" si="211"/>
        <v/>
      </c>
      <c r="Q732" s="43" t="str">
        <f t="shared" si="212"/>
        <v/>
      </c>
      <c r="R732" s="44" t="e">
        <f t="shared" si="213"/>
        <v>#VALUE!</v>
      </c>
      <c r="S732" s="45" t="e">
        <f t="shared" si="206"/>
        <v>#VALUE!</v>
      </c>
      <c r="T732" s="44" t="str">
        <f t="shared" si="214"/>
        <v/>
      </c>
      <c r="U732" s="46"/>
      <c r="V732" s="47"/>
      <c r="W732" s="48" t="e">
        <f t="shared" si="215"/>
        <v>#VALUE!</v>
      </c>
      <c r="X732" s="49"/>
      <c r="Y732" s="44" t="e">
        <f>INDEX(VISITORS[INSECT ORDER], MATCH(X732,VISITORS[NAME USED],0))</f>
        <v>#N/A</v>
      </c>
      <c r="Z732" s="44" t="e">
        <f t="shared" si="216"/>
        <v>#N/A</v>
      </c>
      <c r="AA732" s="50" t="e">
        <f>IF(SUM(#REF!,#REF!,#REF!,#REF!,#REF!,#REF!)=S732,,"")</f>
        <v>#REF!</v>
      </c>
      <c r="AB732" s="51" t="str">
        <f t="shared" si="217"/>
        <v/>
      </c>
      <c r="AC732" s="51"/>
      <c r="AD732" s="51"/>
      <c r="AE732" s="51"/>
      <c r="AF732" s="51"/>
      <c r="AG732" s="51"/>
      <c r="AH732" s="51"/>
      <c r="AI732" s="52"/>
      <c r="AJ732" s="52"/>
      <c r="AK732" s="52"/>
      <c r="AL732" s="53"/>
      <c r="AM732" s="54"/>
      <c r="AN732" s="55" t="str">
        <f>IF(P732=1,0,"")</f>
        <v/>
      </c>
      <c r="AO732" s="56" t="str">
        <f>IF(AN732=1,AB732,"")</f>
        <v/>
      </c>
      <c r="AP732" s="55" t="str">
        <f>IF(P732=1,0,"")</f>
        <v/>
      </c>
      <c r="AQ732" s="56" t="str">
        <f>IF(AP732=1,AB732,"")</f>
        <v/>
      </c>
    </row>
    <row r="733" spans="1:43" s="3" customFormat="1" x14ac:dyDescent="0.25">
      <c r="A733" s="67">
        <f t="shared" si="207"/>
        <v>2022</v>
      </c>
      <c r="B733" s="67" t="str">
        <f t="shared" si="208"/>
        <v>May</v>
      </c>
      <c r="C733" s="68">
        <f t="shared" si="218"/>
        <v>22</v>
      </c>
      <c r="D733" s="69">
        <f t="shared" si="209"/>
        <v>21</v>
      </c>
      <c r="E733" s="70">
        <f t="shared" si="210"/>
        <v>5</v>
      </c>
      <c r="F733" s="74"/>
      <c r="G733" s="77"/>
      <c r="H733" s="63" t="e">
        <f t="shared" si="219"/>
        <v>#VALUE!</v>
      </c>
      <c r="I733" s="64">
        <f t="shared" si="221"/>
        <v>1</v>
      </c>
      <c r="J733" s="71" t="str">
        <f t="shared" si="221"/>
        <v xml:space="preserve">Tolpis </v>
      </c>
      <c r="K733" s="71" t="str">
        <f t="shared" si="221"/>
        <v>umbellata</v>
      </c>
      <c r="L733" s="72">
        <f t="shared" si="221"/>
        <v>1</v>
      </c>
      <c r="M733" s="72">
        <f t="shared" si="221"/>
        <v>0</v>
      </c>
      <c r="N733" s="66">
        <f t="shared" si="221"/>
        <v>0</v>
      </c>
      <c r="O733" s="41"/>
      <c r="P733" s="42" t="str">
        <f t="shared" si="211"/>
        <v/>
      </c>
      <c r="Q733" s="43" t="str">
        <f t="shared" si="212"/>
        <v/>
      </c>
      <c r="R733" s="44" t="e">
        <f t="shared" si="213"/>
        <v>#VALUE!</v>
      </c>
      <c r="S733" s="45" t="e">
        <f t="shared" si="206"/>
        <v>#VALUE!</v>
      </c>
      <c r="T733" s="44" t="str">
        <f t="shared" si="214"/>
        <v/>
      </c>
      <c r="U733" s="46"/>
      <c r="V733" s="47"/>
      <c r="W733" s="48" t="e">
        <f t="shared" si="215"/>
        <v>#VALUE!</v>
      </c>
      <c r="X733" s="49"/>
      <c r="Y733" s="44" t="e">
        <f>INDEX(VISITORS[INSECT ORDER], MATCH(X733,VISITORS[NAME USED],0))</f>
        <v>#N/A</v>
      </c>
      <c r="Z733" s="44" t="e">
        <f t="shared" si="216"/>
        <v>#N/A</v>
      </c>
      <c r="AA733" s="50" t="e">
        <f>IF(SUM(#REF!,#REF!,#REF!,#REF!,#REF!,#REF!)=S733,,"")</f>
        <v>#REF!</v>
      </c>
      <c r="AB733" s="51" t="str">
        <f t="shared" si="217"/>
        <v/>
      </c>
      <c r="AC733" s="51"/>
      <c r="AD733" s="51"/>
      <c r="AE733" s="51"/>
      <c r="AF733" s="51"/>
      <c r="AG733" s="51"/>
      <c r="AH733" s="51"/>
      <c r="AI733" s="52"/>
      <c r="AJ733" s="52"/>
      <c r="AK733" s="52"/>
      <c r="AL733" s="53"/>
      <c r="AM733" s="54"/>
      <c r="AN733" s="55" t="str">
        <f>IF(P733=1,0,"")</f>
        <v/>
      </c>
      <c r="AO733" s="56" t="str">
        <f>IF(AN733=1,AB733,"")</f>
        <v/>
      </c>
      <c r="AP733" s="55" t="str">
        <f>IF(P733=1,0,"")</f>
        <v/>
      </c>
      <c r="AQ733" s="56" t="str">
        <f>IF(AP733=1,AB733,"")</f>
        <v/>
      </c>
    </row>
    <row r="734" spans="1:43" s="3" customFormat="1" x14ac:dyDescent="0.25">
      <c r="A734" s="67">
        <f t="shared" si="207"/>
        <v>2022</v>
      </c>
      <c r="B734" s="67" t="str">
        <f t="shared" si="208"/>
        <v>May</v>
      </c>
      <c r="C734" s="68">
        <f t="shared" si="218"/>
        <v>22</v>
      </c>
      <c r="D734" s="69">
        <f t="shared" si="209"/>
        <v>21</v>
      </c>
      <c r="E734" s="70">
        <f t="shared" si="210"/>
        <v>6</v>
      </c>
      <c r="F734" s="74"/>
      <c r="G734" s="77"/>
      <c r="H734" s="63" t="e">
        <f t="shared" si="219"/>
        <v>#VALUE!</v>
      </c>
      <c r="I734" s="64">
        <f t="shared" si="221"/>
        <v>1</v>
      </c>
      <c r="J734" s="71" t="str">
        <f t="shared" si="221"/>
        <v xml:space="preserve">Tolpis </v>
      </c>
      <c r="K734" s="71" t="str">
        <f t="shared" si="221"/>
        <v>umbellata</v>
      </c>
      <c r="L734" s="72">
        <f t="shared" si="221"/>
        <v>1</v>
      </c>
      <c r="M734" s="72">
        <f t="shared" si="221"/>
        <v>0</v>
      </c>
      <c r="N734" s="66">
        <f t="shared" si="221"/>
        <v>0</v>
      </c>
      <c r="O734" s="41"/>
      <c r="P734" s="42" t="str">
        <f t="shared" si="211"/>
        <v/>
      </c>
      <c r="Q734" s="43" t="str">
        <f t="shared" si="212"/>
        <v/>
      </c>
      <c r="R734" s="44" t="e">
        <f t="shared" si="213"/>
        <v>#VALUE!</v>
      </c>
      <c r="S734" s="45" t="e">
        <f t="shared" si="206"/>
        <v>#VALUE!</v>
      </c>
      <c r="T734" s="44" t="str">
        <f t="shared" si="214"/>
        <v/>
      </c>
      <c r="U734" s="46"/>
      <c r="V734" s="47"/>
      <c r="W734" s="48" t="e">
        <f t="shared" si="215"/>
        <v>#VALUE!</v>
      </c>
      <c r="X734" s="49"/>
      <c r="Y734" s="44" t="e">
        <f>INDEX(VISITORS[INSECT ORDER], MATCH(X734,VISITORS[NAME USED],0))</f>
        <v>#N/A</v>
      </c>
      <c r="Z734" s="44" t="e">
        <f t="shared" si="216"/>
        <v>#N/A</v>
      </c>
      <c r="AA734" s="50" t="e">
        <f>IF(SUM(#REF!,#REF!,#REF!,#REF!,#REF!,#REF!)=S734,,"")</f>
        <v>#REF!</v>
      </c>
      <c r="AB734" s="51" t="str">
        <f t="shared" si="217"/>
        <v/>
      </c>
      <c r="AC734" s="51"/>
      <c r="AD734" s="51"/>
      <c r="AE734" s="51"/>
      <c r="AF734" s="51"/>
      <c r="AG734" s="51"/>
      <c r="AH734" s="51"/>
      <c r="AI734" s="52"/>
      <c r="AJ734" s="52"/>
      <c r="AK734" s="52"/>
      <c r="AL734" s="53"/>
      <c r="AM734" s="54"/>
      <c r="AN734" s="55" t="str">
        <f>IF(P734=1,0,"")</f>
        <v/>
      </c>
      <c r="AO734" s="56" t="str">
        <f>IF(AN734=1,AB734,"")</f>
        <v/>
      </c>
      <c r="AP734" s="55" t="str">
        <f>IF(P734=1,0,"")</f>
        <v/>
      </c>
      <c r="AQ734" s="56" t="str">
        <f>IF(AP734=1,AB734,"")</f>
        <v/>
      </c>
    </row>
    <row r="735" spans="1:43" s="3" customFormat="1" x14ac:dyDescent="0.25">
      <c r="A735" s="67">
        <f t="shared" si="207"/>
        <v>2022</v>
      </c>
      <c r="B735" s="67" t="str">
        <f t="shared" si="208"/>
        <v>May</v>
      </c>
      <c r="C735" s="68">
        <f t="shared" si="218"/>
        <v>22</v>
      </c>
      <c r="D735" s="69">
        <f t="shared" si="209"/>
        <v>21</v>
      </c>
      <c r="E735" s="70">
        <f t="shared" si="210"/>
        <v>7</v>
      </c>
      <c r="F735" s="74"/>
      <c r="G735" s="77"/>
      <c r="H735" s="63" t="e">
        <f t="shared" si="219"/>
        <v>#VALUE!</v>
      </c>
      <c r="I735" s="64">
        <f t="shared" si="221"/>
        <v>1</v>
      </c>
      <c r="J735" s="71" t="str">
        <f t="shared" si="221"/>
        <v xml:space="preserve">Tolpis </v>
      </c>
      <c r="K735" s="71" t="str">
        <f t="shared" si="221"/>
        <v>umbellata</v>
      </c>
      <c r="L735" s="72">
        <f t="shared" si="221"/>
        <v>1</v>
      </c>
      <c r="M735" s="72">
        <f t="shared" si="221"/>
        <v>0</v>
      </c>
      <c r="N735" s="66">
        <f t="shared" si="221"/>
        <v>0</v>
      </c>
      <c r="O735" s="41"/>
      <c r="P735" s="42" t="str">
        <f t="shared" si="211"/>
        <v/>
      </c>
      <c r="Q735" s="43" t="str">
        <f t="shared" si="212"/>
        <v/>
      </c>
      <c r="R735" s="44" t="e">
        <f t="shared" si="213"/>
        <v>#VALUE!</v>
      </c>
      <c r="S735" s="45" t="e">
        <f t="shared" si="206"/>
        <v>#VALUE!</v>
      </c>
      <c r="T735" s="44" t="str">
        <f t="shared" si="214"/>
        <v/>
      </c>
      <c r="U735" s="46"/>
      <c r="V735" s="47"/>
      <c r="W735" s="48" t="e">
        <f t="shared" si="215"/>
        <v>#VALUE!</v>
      </c>
      <c r="X735" s="49"/>
      <c r="Y735" s="44" t="e">
        <f>INDEX(VISITORS[INSECT ORDER], MATCH(X735,VISITORS[NAME USED],0))</f>
        <v>#N/A</v>
      </c>
      <c r="Z735" s="44" t="e">
        <f t="shared" si="216"/>
        <v>#N/A</v>
      </c>
      <c r="AA735" s="50" t="e">
        <f>IF(SUM(#REF!,#REF!,#REF!,#REF!,#REF!,#REF!)=S735,,"")</f>
        <v>#REF!</v>
      </c>
      <c r="AB735" s="51" t="str">
        <f t="shared" si="217"/>
        <v/>
      </c>
      <c r="AC735" s="51"/>
      <c r="AD735" s="51"/>
      <c r="AE735" s="51"/>
      <c r="AF735" s="51"/>
      <c r="AG735" s="51"/>
      <c r="AH735" s="51"/>
      <c r="AI735" s="52"/>
      <c r="AJ735" s="52"/>
      <c r="AK735" s="52"/>
      <c r="AL735" s="53"/>
      <c r="AM735" s="54"/>
      <c r="AN735" s="55" t="str">
        <f>IF(P735=1,0,"")</f>
        <v/>
      </c>
      <c r="AO735" s="56" t="str">
        <f>IF(AN735=1,AB735,"")</f>
        <v/>
      </c>
      <c r="AP735" s="55" t="str">
        <f>IF(P735=1,0,"")</f>
        <v/>
      </c>
      <c r="AQ735" s="56" t="str">
        <f>IF(AP735=1,AB735,"")</f>
        <v/>
      </c>
    </row>
    <row r="736" spans="1:43" s="3" customFormat="1" x14ac:dyDescent="0.25">
      <c r="A736" s="67">
        <f t="shared" si="207"/>
        <v>2022</v>
      </c>
      <c r="B736" s="67" t="str">
        <f t="shared" si="208"/>
        <v>May</v>
      </c>
      <c r="C736" s="68">
        <f t="shared" si="218"/>
        <v>22</v>
      </c>
      <c r="D736" s="69">
        <f t="shared" si="209"/>
        <v>21</v>
      </c>
      <c r="E736" s="70">
        <f t="shared" si="210"/>
        <v>8</v>
      </c>
      <c r="F736" s="74"/>
      <c r="G736" s="77"/>
      <c r="H736" s="63" t="e">
        <f t="shared" si="219"/>
        <v>#VALUE!</v>
      </c>
      <c r="I736" s="64">
        <f t="shared" si="221"/>
        <v>1</v>
      </c>
      <c r="J736" s="71" t="str">
        <f t="shared" si="221"/>
        <v xml:space="preserve">Tolpis </v>
      </c>
      <c r="K736" s="71" t="str">
        <f t="shared" si="221"/>
        <v>umbellata</v>
      </c>
      <c r="L736" s="72">
        <f t="shared" si="221"/>
        <v>1</v>
      </c>
      <c r="M736" s="72">
        <f t="shared" si="221"/>
        <v>0</v>
      </c>
      <c r="N736" s="66">
        <f t="shared" si="221"/>
        <v>0</v>
      </c>
      <c r="O736" s="41"/>
      <c r="P736" s="42" t="str">
        <f t="shared" si="211"/>
        <v/>
      </c>
      <c r="Q736" s="43" t="str">
        <f t="shared" si="212"/>
        <v/>
      </c>
      <c r="R736" s="44" t="e">
        <f t="shared" si="213"/>
        <v>#VALUE!</v>
      </c>
      <c r="S736" s="45" t="e">
        <f t="shared" si="206"/>
        <v>#VALUE!</v>
      </c>
      <c r="T736" s="44" t="str">
        <f t="shared" si="214"/>
        <v/>
      </c>
      <c r="U736" s="46"/>
      <c r="V736" s="47"/>
      <c r="W736" s="48" t="e">
        <f t="shared" si="215"/>
        <v>#VALUE!</v>
      </c>
      <c r="X736" s="49"/>
      <c r="Y736" s="44" t="e">
        <f>INDEX(VISITORS[INSECT ORDER], MATCH(X736,VISITORS[NAME USED],0))</f>
        <v>#N/A</v>
      </c>
      <c r="Z736" s="44" t="e">
        <f t="shared" si="216"/>
        <v>#N/A</v>
      </c>
      <c r="AA736" s="50" t="e">
        <f>IF(SUM(#REF!,#REF!,#REF!,#REF!,#REF!,#REF!)=S736,,"")</f>
        <v>#REF!</v>
      </c>
      <c r="AB736" s="51" t="str">
        <f t="shared" si="217"/>
        <v/>
      </c>
      <c r="AC736" s="51"/>
      <c r="AD736" s="51"/>
      <c r="AE736" s="51"/>
      <c r="AF736" s="51"/>
      <c r="AG736" s="51"/>
      <c r="AH736" s="51"/>
      <c r="AI736" s="52"/>
      <c r="AJ736" s="52"/>
      <c r="AK736" s="52"/>
      <c r="AL736" s="53"/>
      <c r="AM736" s="54"/>
      <c r="AN736" s="55" t="str">
        <f>IF(P736=1,0,"")</f>
        <v/>
      </c>
      <c r="AO736" s="56" t="str">
        <f>IF(AN736=1,AB736,"")</f>
        <v/>
      </c>
      <c r="AP736" s="55" t="str">
        <f>IF(P736=1,0,"")</f>
        <v/>
      </c>
      <c r="AQ736" s="56" t="str">
        <f>IF(AP736=1,AB736,"")</f>
        <v/>
      </c>
    </row>
    <row r="737" spans="1:43" s="3" customFormat="1" x14ac:dyDescent="0.25">
      <c r="A737" s="67">
        <f t="shared" si="207"/>
        <v>2022</v>
      </c>
      <c r="B737" s="67" t="str">
        <f t="shared" si="208"/>
        <v>May</v>
      </c>
      <c r="C737" s="68">
        <f t="shared" si="218"/>
        <v>22</v>
      </c>
      <c r="D737" s="69">
        <f t="shared" si="209"/>
        <v>21</v>
      </c>
      <c r="E737" s="70">
        <f t="shared" si="210"/>
        <v>9</v>
      </c>
      <c r="F737" s="74"/>
      <c r="G737" s="77"/>
      <c r="H737" s="63" t="e">
        <f t="shared" si="219"/>
        <v>#VALUE!</v>
      </c>
      <c r="I737" s="64">
        <f t="shared" si="221"/>
        <v>1</v>
      </c>
      <c r="J737" s="71" t="str">
        <f t="shared" si="221"/>
        <v xml:space="preserve">Tolpis </v>
      </c>
      <c r="K737" s="71" t="str">
        <f t="shared" si="221"/>
        <v>umbellata</v>
      </c>
      <c r="L737" s="72">
        <f t="shared" si="221"/>
        <v>1</v>
      </c>
      <c r="M737" s="72">
        <f t="shared" si="221"/>
        <v>0</v>
      </c>
      <c r="N737" s="66">
        <f t="shared" si="221"/>
        <v>0</v>
      </c>
      <c r="O737" s="41"/>
      <c r="P737" s="42" t="str">
        <f t="shared" si="211"/>
        <v/>
      </c>
      <c r="Q737" s="43" t="str">
        <f t="shared" si="212"/>
        <v/>
      </c>
      <c r="R737" s="44" t="e">
        <f t="shared" si="213"/>
        <v>#VALUE!</v>
      </c>
      <c r="S737" s="45" t="e">
        <f t="shared" si="206"/>
        <v>#VALUE!</v>
      </c>
      <c r="T737" s="44" t="str">
        <f t="shared" si="214"/>
        <v/>
      </c>
      <c r="U737" s="46"/>
      <c r="V737" s="47"/>
      <c r="W737" s="48" t="e">
        <f t="shared" si="215"/>
        <v>#VALUE!</v>
      </c>
      <c r="X737" s="49"/>
      <c r="Y737" s="44" t="e">
        <f>INDEX(VISITORS[INSECT ORDER], MATCH(X737,VISITORS[NAME USED],0))</f>
        <v>#N/A</v>
      </c>
      <c r="Z737" s="44" t="e">
        <f t="shared" si="216"/>
        <v>#N/A</v>
      </c>
      <c r="AA737" s="50" t="e">
        <f>IF(SUM(#REF!,#REF!,#REF!,#REF!,#REF!,#REF!)=S737,,"")</f>
        <v>#REF!</v>
      </c>
      <c r="AB737" s="51" t="str">
        <f t="shared" si="217"/>
        <v/>
      </c>
      <c r="AC737" s="51"/>
      <c r="AD737" s="51"/>
      <c r="AE737" s="51"/>
      <c r="AF737" s="51"/>
      <c r="AG737" s="51"/>
      <c r="AH737" s="51"/>
      <c r="AI737" s="52"/>
      <c r="AJ737" s="52"/>
      <c r="AK737" s="52"/>
      <c r="AL737" s="53"/>
      <c r="AM737" s="54"/>
      <c r="AN737" s="55" t="str">
        <f>IF(P737=1,0,"")</f>
        <v/>
      </c>
      <c r="AO737" s="56" t="str">
        <f>IF(AN737=1,AB737,"")</f>
        <v/>
      </c>
      <c r="AP737" s="55" t="str">
        <f>IF(P737=1,0,"")</f>
        <v/>
      </c>
      <c r="AQ737" s="56" t="str">
        <f>IF(AP737=1,AB737,"")</f>
        <v/>
      </c>
    </row>
    <row r="738" spans="1:43" s="3" customFormat="1" x14ac:dyDescent="0.25">
      <c r="A738" s="67">
        <f t="shared" si="207"/>
        <v>2022</v>
      </c>
      <c r="B738" s="67" t="str">
        <f t="shared" si="208"/>
        <v>May</v>
      </c>
      <c r="C738" s="68">
        <f t="shared" si="218"/>
        <v>22</v>
      </c>
      <c r="D738" s="69">
        <f t="shared" si="209"/>
        <v>21</v>
      </c>
      <c r="E738" s="70">
        <f t="shared" si="210"/>
        <v>10</v>
      </c>
      <c r="F738" s="74"/>
      <c r="G738" s="77"/>
      <c r="H738" s="63" t="e">
        <f t="shared" si="219"/>
        <v>#VALUE!</v>
      </c>
      <c r="I738" s="64">
        <f t="shared" si="221"/>
        <v>1</v>
      </c>
      <c r="J738" s="71" t="str">
        <f t="shared" si="221"/>
        <v xml:space="preserve">Tolpis </v>
      </c>
      <c r="K738" s="71" t="str">
        <f t="shared" si="221"/>
        <v>umbellata</v>
      </c>
      <c r="L738" s="72">
        <f t="shared" si="221"/>
        <v>1</v>
      </c>
      <c r="M738" s="72">
        <f t="shared" si="221"/>
        <v>0</v>
      </c>
      <c r="N738" s="66">
        <f t="shared" si="221"/>
        <v>0</v>
      </c>
      <c r="O738" s="41"/>
      <c r="P738" s="42" t="str">
        <f t="shared" si="211"/>
        <v/>
      </c>
      <c r="Q738" s="43" t="str">
        <f t="shared" si="212"/>
        <v/>
      </c>
      <c r="R738" s="44" t="e">
        <f t="shared" si="213"/>
        <v>#VALUE!</v>
      </c>
      <c r="S738" s="45" t="e">
        <f t="shared" si="206"/>
        <v>#VALUE!</v>
      </c>
      <c r="T738" s="44" t="str">
        <f t="shared" si="214"/>
        <v/>
      </c>
      <c r="U738" s="46"/>
      <c r="V738" s="47"/>
      <c r="W738" s="48" t="e">
        <f t="shared" si="215"/>
        <v>#VALUE!</v>
      </c>
      <c r="X738" s="49"/>
      <c r="Y738" s="44" t="e">
        <f>INDEX(VISITORS[INSECT ORDER], MATCH(X738,VISITORS[NAME USED],0))</f>
        <v>#N/A</v>
      </c>
      <c r="Z738" s="44" t="e">
        <f t="shared" si="216"/>
        <v>#N/A</v>
      </c>
      <c r="AA738" s="50" t="e">
        <f>IF(SUM(#REF!,#REF!,#REF!,#REF!,#REF!,#REF!)=S738,,"")</f>
        <v>#REF!</v>
      </c>
      <c r="AB738" s="51" t="str">
        <f t="shared" si="217"/>
        <v/>
      </c>
      <c r="AC738" s="51"/>
      <c r="AD738" s="51"/>
      <c r="AE738" s="51"/>
      <c r="AF738" s="51"/>
      <c r="AG738" s="51"/>
      <c r="AH738" s="51"/>
      <c r="AI738" s="52"/>
      <c r="AJ738" s="52"/>
      <c r="AK738" s="52"/>
      <c r="AL738" s="53"/>
      <c r="AM738" s="54"/>
      <c r="AN738" s="55" t="str">
        <f>IF(P738=1,0,"")</f>
        <v/>
      </c>
      <c r="AO738" s="56" t="str">
        <f>IF(AN738=1,AB738,"")</f>
        <v/>
      </c>
      <c r="AP738" s="55" t="str">
        <f>IF(P738=1,0,"")</f>
        <v/>
      </c>
      <c r="AQ738" s="56" t="str">
        <f>IF(AP738=1,AB738,"")</f>
        <v/>
      </c>
    </row>
    <row r="739" spans="1:43" s="3" customFormat="1" x14ac:dyDescent="0.25">
      <c r="A739" s="67">
        <f t="shared" si="207"/>
        <v>2022</v>
      </c>
      <c r="B739" s="67" t="str">
        <f t="shared" si="208"/>
        <v>May</v>
      </c>
      <c r="C739" s="68">
        <f t="shared" si="218"/>
        <v>22</v>
      </c>
      <c r="D739" s="69">
        <f t="shared" si="209"/>
        <v>21</v>
      </c>
      <c r="E739" s="70">
        <f t="shared" si="210"/>
        <v>11</v>
      </c>
      <c r="F739" s="74"/>
      <c r="G739" s="77"/>
      <c r="H739" s="63" t="e">
        <f t="shared" si="219"/>
        <v>#VALUE!</v>
      </c>
      <c r="I739" s="64">
        <f t="shared" si="221"/>
        <v>1</v>
      </c>
      <c r="J739" s="71" t="str">
        <f t="shared" si="221"/>
        <v xml:space="preserve">Tolpis </v>
      </c>
      <c r="K739" s="71" t="str">
        <f t="shared" si="221"/>
        <v>umbellata</v>
      </c>
      <c r="L739" s="72">
        <f t="shared" si="221"/>
        <v>1</v>
      </c>
      <c r="M739" s="72">
        <f t="shared" si="221"/>
        <v>0</v>
      </c>
      <c r="N739" s="66">
        <f t="shared" si="221"/>
        <v>0</v>
      </c>
      <c r="O739" s="41"/>
      <c r="P739" s="42" t="str">
        <f t="shared" si="211"/>
        <v/>
      </c>
      <c r="Q739" s="43" t="str">
        <f t="shared" si="212"/>
        <v/>
      </c>
      <c r="R739" s="44" t="e">
        <f t="shared" si="213"/>
        <v>#VALUE!</v>
      </c>
      <c r="S739" s="45" t="e">
        <f t="shared" si="206"/>
        <v>#VALUE!</v>
      </c>
      <c r="T739" s="44" t="str">
        <f t="shared" si="214"/>
        <v/>
      </c>
      <c r="U739" s="46"/>
      <c r="V739" s="47"/>
      <c r="W739" s="48" t="e">
        <f t="shared" si="215"/>
        <v>#VALUE!</v>
      </c>
      <c r="X739" s="49"/>
      <c r="Y739" s="44" t="e">
        <f>INDEX(VISITORS[INSECT ORDER], MATCH(X739,VISITORS[NAME USED],0))</f>
        <v>#N/A</v>
      </c>
      <c r="Z739" s="44" t="e">
        <f t="shared" si="216"/>
        <v>#N/A</v>
      </c>
      <c r="AA739" s="50" t="e">
        <f>IF(SUM(#REF!,#REF!,#REF!,#REF!,#REF!,#REF!)=S739,,"")</f>
        <v>#REF!</v>
      </c>
      <c r="AB739" s="51" t="str">
        <f t="shared" si="217"/>
        <v/>
      </c>
      <c r="AC739" s="51"/>
      <c r="AD739" s="51"/>
      <c r="AE739" s="51"/>
      <c r="AF739" s="51"/>
      <c r="AG739" s="51"/>
      <c r="AH739" s="51"/>
      <c r="AI739" s="52"/>
      <c r="AJ739" s="52"/>
      <c r="AK739" s="52"/>
      <c r="AL739" s="53"/>
      <c r="AM739" s="54"/>
      <c r="AN739" s="55" t="str">
        <f>IF(P739=1,0,"")</f>
        <v/>
      </c>
      <c r="AO739" s="56" t="str">
        <f>IF(AN739=1,AB739,"")</f>
        <v/>
      </c>
      <c r="AP739" s="55" t="str">
        <f>IF(P739=1,0,"")</f>
        <v/>
      </c>
      <c r="AQ739" s="56" t="str">
        <f>IF(AP739=1,AB739,"")</f>
        <v/>
      </c>
    </row>
    <row r="740" spans="1:43" s="3" customFormat="1" x14ac:dyDescent="0.25">
      <c r="A740" s="67">
        <f t="shared" si="207"/>
        <v>2022</v>
      </c>
      <c r="B740" s="67" t="str">
        <f t="shared" si="208"/>
        <v>May</v>
      </c>
      <c r="C740" s="68">
        <f t="shared" si="218"/>
        <v>22</v>
      </c>
      <c r="D740" s="69">
        <f t="shared" si="209"/>
        <v>21</v>
      </c>
      <c r="E740" s="70">
        <f t="shared" si="210"/>
        <v>12</v>
      </c>
      <c r="F740" s="74"/>
      <c r="G740" s="77"/>
      <c r="H740" s="63" t="e">
        <f t="shared" si="219"/>
        <v>#VALUE!</v>
      </c>
      <c r="I740" s="64">
        <f t="shared" si="221"/>
        <v>1</v>
      </c>
      <c r="J740" s="71" t="str">
        <f t="shared" si="221"/>
        <v xml:space="preserve">Tolpis </v>
      </c>
      <c r="K740" s="71" t="str">
        <f t="shared" si="221"/>
        <v>umbellata</v>
      </c>
      <c r="L740" s="72">
        <f t="shared" si="221"/>
        <v>1</v>
      </c>
      <c r="M740" s="72">
        <f t="shared" si="221"/>
        <v>0</v>
      </c>
      <c r="N740" s="66">
        <f t="shared" si="221"/>
        <v>0</v>
      </c>
      <c r="O740" s="41"/>
      <c r="P740" s="42" t="str">
        <f t="shared" si="211"/>
        <v/>
      </c>
      <c r="Q740" s="43" t="str">
        <f t="shared" si="212"/>
        <v/>
      </c>
      <c r="R740" s="44" t="e">
        <f t="shared" si="213"/>
        <v>#VALUE!</v>
      </c>
      <c r="S740" s="45" t="e">
        <f t="shared" si="206"/>
        <v>#VALUE!</v>
      </c>
      <c r="T740" s="44" t="str">
        <f t="shared" si="214"/>
        <v/>
      </c>
      <c r="U740" s="46"/>
      <c r="V740" s="47"/>
      <c r="W740" s="48" t="e">
        <f t="shared" si="215"/>
        <v>#VALUE!</v>
      </c>
      <c r="X740" s="49"/>
      <c r="Y740" s="44" t="e">
        <f>INDEX(VISITORS[INSECT ORDER], MATCH(X740,VISITORS[NAME USED],0))</f>
        <v>#N/A</v>
      </c>
      <c r="Z740" s="44" t="e">
        <f t="shared" si="216"/>
        <v>#N/A</v>
      </c>
      <c r="AA740" s="50" t="e">
        <f>IF(SUM(#REF!,#REF!,#REF!,#REF!,#REF!,#REF!)=S740,,"")</f>
        <v>#REF!</v>
      </c>
      <c r="AB740" s="51" t="str">
        <f t="shared" si="217"/>
        <v/>
      </c>
      <c r="AC740" s="51"/>
      <c r="AD740" s="51"/>
      <c r="AE740" s="51"/>
      <c r="AF740" s="51"/>
      <c r="AG740" s="51"/>
      <c r="AH740" s="51"/>
      <c r="AI740" s="52"/>
      <c r="AJ740" s="52"/>
      <c r="AK740" s="52"/>
      <c r="AL740" s="53"/>
      <c r="AM740" s="54"/>
      <c r="AN740" s="55" t="str">
        <f>IF(P740=1,0,"")</f>
        <v/>
      </c>
      <c r="AO740" s="56" t="str">
        <f>IF(AN740=1,AB740,"")</f>
        <v/>
      </c>
      <c r="AP740" s="55" t="str">
        <f>IF(P740=1,0,"")</f>
        <v/>
      </c>
      <c r="AQ740" s="56" t="str">
        <f>IF(AP740=1,AB740,"")</f>
        <v/>
      </c>
    </row>
    <row r="741" spans="1:43" s="3" customFormat="1" x14ac:dyDescent="0.25">
      <c r="A741" s="67">
        <f t="shared" si="207"/>
        <v>2022</v>
      </c>
      <c r="B741" s="67" t="str">
        <f t="shared" si="208"/>
        <v>May</v>
      </c>
      <c r="C741" s="68">
        <f t="shared" si="218"/>
        <v>22</v>
      </c>
      <c r="D741" s="69">
        <f t="shared" si="209"/>
        <v>21</v>
      </c>
      <c r="E741" s="70">
        <f t="shared" si="210"/>
        <v>13</v>
      </c>
      <c r="F741" s="74"/>
      <c r="G741" s="77"/>
      <c r="H741" s="63" t="e">
        <f t="shared" si="219"/>
        <v>#VALUE!</v>
      </c>
      <c r="I741" s="64">
        <f t="shared" ref="I741:N756" si="222">I740</f>
        <v>1</v>
      </c>
      <c r="J741" s="71" t="str">
        <f t="shared" si="222"/>
        <v xml:space="preserve">Tolpis </v>
      </c>
      <c r="K741" s="71" t="str">
        <f t="shared" si="222"/>
        <v>umbellata</v>
      </c>
      <c r="L741" s="72">
        <f t="shared" si="222"/>
        <v>1</v>
      </c>
      <c r="M741" s="72">
        <f t="shared" si="222"/>
        <v>0</v>
      </c>
      <c r="N741" s="66">
        <f t="shared" si="222"/>
        <v>0</v>
      </c>
      <c r="O741" s="41"/>
      <c r="P741" s="42" t="str">
        <f t="shared" si="211"/>
        <v/>
      </c>
      <c r="Q741" s="43" t="str">
        <f t="shared" si="212"/>
        <v/>
      </c>
      <c r="R741" s="44" t="e">
        <f t="shared" si="213"/>
        <v>#VALUE!</v>
      </c>
      <c r="S741" s="45" t="e">
        <f t="shared" si="206"/>
        <v>#VALUE!</v>
      </c>
      <c r="T741" s="44" t="str">
        <f t="shared" si="214"/>
        <v/>
      </c>
      <c r="U741" s="46"/>
      <c r="V741" s="47"/>
      <c r="W741" s="48" t="e">
        <f t="shared" si="215"/>
        <v>#VALUE!</v>
      </c>
      <c r="X741" s="49"/>
      <c r="Y741" s="44" t="e">
        <f>INDEX(VISITORS[INSECT ORDER], MATCH(X741,VISITORS[NAME USED],0))</f>
        <v>#N/A</v>
      </c>
      <c r="Z741" s="44" t="e">
        <f t="shared" si="216"/>
        <v>#N/A</v>
      </c>
      <c r="AA741" s="50" t="e">
        <f>IF(SUM(#REF!,#REF!,#REF!,#REF!,#REF!,#REF!)=S741,,"")</f>
        <v>#REF!</v>
      </c>
      <c r="AB741" s="51" t="str">
        <f t="shared" si="217"/>
        <v/>
      </c>
      <c r="AC741" s="51"/>
      <c r="AD741" s="51"/>
      <c r="AE741" s="51"/>
      <c r="AF741" s="51"/>
      <c r="AG741" s="51"/>
      <c r="AH741" s="51"/>
      <c r="AI741" s="52"/>
      <c r="AJ741" s="52"/>
      <c r="AK741" s="52"/>
      <c r="AL741" s="53"/>
      <c r="AM741" s="54"/>
      <c r="AN741" s="55" t="str">
        <f>IF(P741=1,0,"")</f>
        <v/>
      </c>
      <c r="AO741" s="56" t="str">
        <f>IF(AN741=1,AB741,"")</f>
        <v/>
      </c>
      <c r="AP741" s="55" t="str">
        <f>IF(P741=1,0,"")</f>
        <v/>
      </c>
      <c r="AQ741" s="56" t="str">
        <f>IF(AP741=1,AB741,"")</f>
        <v/>
      </c>
    </row>
    <row r="742" spans="1:43" s="3" customFormat="1" x14ac:dyDescent="0.25">
      <c r="A742" s="67">
        <f t="shared" si="207"/>
        <v>2022</v>
      </c>
      <c r="B742" s="67" t="str">
        <f t="shared" si="208"/>
        <v>May</v>
      </c>
      <c r="C742" s="68">
        <f t="shared" si="218"/>
        <v>22</v>
      </c>
      <c r="D742" s="69">
        <f t="shared" si="209"/>
        <v>21</v>
      </c>
      <c r="E742" s="70">
        <f t="shared" si="210"/>
        <v>14</v>
      </c>
      <c r="F742" s="74"/>
      <c r="G742" s="77"/>
      <c r="H742" s="63" t="e">
        <f t="shared" si="219"/>
        <v>#VALUE!</v>
      </c>
      <c r="I742" s="64">
        <f t="shared" si="222"/>
        <v>1</v>
      </c>
      <c r="J742" s="71" t="str">
        <f t="shared" si="222"/>
        <v xml:space="preserve">Tolpis </v>
      </c>
      <c r="K742" s="71" t="str">
        <f t="shared" si="222"/>
        <v>umbellata</v>
      </c>
      <c r="L742" s="72">
        <f t="shared" si="222"/>
        <v>1</v>
      </c>
      <c r="M742" s="72">
        <f t="shared" si="222"/>
        <v>0</v>
      </c>
      <c r="N742" s="66">
        <f t="shared" si="222"/>
        <v>0</v>
      </c>
      <c r="O742" s="41"/>
      <c r="P742" s="42" t="str">
        <f t="shared" si="211"/>
        <v/>
      </c>
      <c r="Q742" s="43" t="str">
        <f t="shared" si="212"/>
        <v/>
      </c>
      <c r="R742" s="44" t="e">
        <f t="shared" si="213"/>
        <v>#VALUE!</v>
      </c>
      <c r="S742" s="45" t="e">
        <f t="shared" si="206"/>
        <v>#VALUE!</v>
      </c>
      <c r="T742" s="44" t="str">
        <f t="shared" si="214"/>
        <v/>
      </c>
      <c r="U742" s="46"/>
      <c r="V742" s="47"/>
      <c r="W742" s="48" t="e">
        <f t="shared" si="215"/>
        <v>#VALUE!</v>
      </c>
      <c r="X742" s="49"/>
      <c r="Y742" s="44" t="e">
        <f>INDEX(VISITORS[INSECT ORDER], MATCH(X742,VISITORS[NAME USED],0))</f>
        <v>#N/A</v>
      </c>
      <c r="Z742" s="44" t="e">
        <f t="shared" si="216"/>
        <v>#N/A</v>
      </c>
      <c r="AA742" s="50" t="e">
        <f>IF(SUM(#REF!,#REF!,#REF!,#REF!,#REF!,#REF!)=S742,,"")</f>
        <v>#REF!</v>
      </c>
      <c r="AB742" s="51" t="str">
        <f t="shared" si="217"/>
        <v/>
      </c>
      <c r="AC742" s="51"/>
      <c r="AD742" s="51"/>
      <c r="AE742" s="51"/>
      <c r="AF742" s="51"/>
      <c r="AG742" s="51"/>
      <c r="AH742" s="51"/>
      <c r="AI742" s="52"/>
      <c r="AJ742" s="52"/>
      <c r="AK742" s="52"/>
      <c r="AL742" s="53"/>
      <c r="AM742" s="54"/>
      <c r="AN742" s="55" t="str">
        <f>IF(P742=1,0,"")</f>
        <v/>
      </c>
      <c r="AO742" s="56" t="str">
        <f>IF(AN742=1,AB742,"")</f>
        <v/>
      </c>
      <c r="AP742" s="55" t="str">
        <f>IF(P742=1,0,"")</f>
        <v/>
      </c>
      <c r="AQ742" s="56" t="str">
        <f>IF(AP742=1,AB742,"")</f>
        <v/>
      </c>
    </row>
    <row r="743" spans="1:43" s="3" customFormat="1" x14ac:dyDescent="0.25">
      <c r="A743" s="67">
        <f t="shared" si="207"/>
        <v>2022</v>
      </c>
      <c r="B743" s="67" t="str">
        <f t="shared" si="208"/>
        <v>May</v>
      </c>
      <c r="C743" s="68">
        <f t="shared" si="218"/>
        <v>22</v>
      </c>
      <c r="D743" s="69">
        <f t="shared" si="209"/>
        <v>21</v>
      </c>
      <c r="E743" s="70">
        <f t="shared" si="210"/>
        <v>15</v>
      </c>
      <c r="F743" s="74"/>
      <c r="G743" s="77"/>
      <c r="H743" s="63" t="e">
        <f t="shared" si="219"/>
        <v>#VALUE!</v>
      </c>
      <c r="I743" s="64">
        <f t="shared" si="222"/>
        <v>1</v>
      </c>
      <c r="J743" s="71" t="str">
        <f t="shared" si="222"/>
        <v xml:space="preserve">Tolpis </v>
      </c>
      <c r="K743" s="71" t="str">
        <f t="shared" si="222"/>
        <v>umbellata</v>
      </c>
      <c r="L743" s="72">
        <f t="shared" si="222"/>
        <v>1</v>
      </c>
      <c r="M743" s="72">
        <f t="shared" si="222"/>
        <v>0</v>
      </c>
      <c r="N743" s="66">
        <f t="shared" si="222"/>
        <v>0</v>
      </c>
      <c r="O743" s="41"/>
      <c r="P743" s="42" t="str">
        <f t="shared" si="211"/>
        <v/>
      </c>
      <c r="Q743" s="43" t="str">
        <f t="shared" si="212"/>
        <v/>
      </c>
      <c r="R743" s="44" t="e">
        <f t="shared" si="213"/>
        <v>#VALUE!</v>
      </c>
      <c r="S743" s="45" t="e">
        <f t="shared" si="206"/>
        <v>#VALUE!</v>
      </c>
      <c r="T743" s="44" t="str">
        <f t="shared" si="214"/>
        <v/>
      </c>
      <c r="U743" s="46"/>
      <c r="V743" s="47"/>
      <c r="W743" s="48" t="e">
        <f t="shared" si="215"/>
        <v>#VALUE!</v>
      </c>
      <c r="X743" s="49"/>
      <c r="Y743" s="44" t="e">
        <f>INDEX(VISITORS[INSECT ORDER], MATCH(X743,VISITORS[NAME USED],0))</f>
        <v>#N/A</v>
      </c>
      <c r="Z743" s="44" t="e">
        <f t="shared" si="216"/>
        <v>#N/A</v>
      </c>
      <c r="AA743" s="50" t="e">
        <f>IF(SUM(#REF!,#REF!,#REF!,#REF!,#REF!,#REF!)=S743,,"")</f>
        <v>#REF!</v>
      </c>
      <c r="AB743" s="51" t="str">
        <f t="shared" si="217"/>
        <v/>
      </c>
      <c r="AC743" s="51"/>
      <c r="AD743" s="51"/>
      <c r="AE743" s="51"/>
      <c r="AF743" s="51"/>
      <c r="AG743" s="51"/>
      <c r="AH743" s="51"/>
      <c r="AI743" s="52"/>
      <c r="AJ743" s="52"/>
      <c r="AK743" s="52"/>
      <c r="AL743" s="53"/>
      <c r="AM743" s="54"/>
      <c r="AN743" s="55" t="str">
        <f>IF(P743=1,0,"")</f>
        <v/>
      </c>
      <c r="AO743" s="56" t="str">
        <f>IF(AN743=1,AB743,"")</f>
        <v/>
      </c>
      <c r="AP743" s="55" t="str">
        <f>IF(P743=1,0,"")</f>
        <v/>
      </c>
      <c r="AQ743" s="56" t="str">
        <f>IF(AP743=1,AB743,"")</f>
        <v/>
      </c>
    </row>
    <row r="744" spans="1:43" s="3" customFormat="1" x14ac:dyDescent="0.25">
      <c r="A744" s="67">
        <f t="shared" si="207"/>
        <v>2022</v>
      </c>
      <c r="B744" s="67" t="str">
        <f t="shared" si="208"/>
        <v>May</v>
      </c>
      <c r="C744" s="68">
        <f t="shared" si="218"/>
        <v>22</v>
      </c>
      <c r="D744" s="69">
        <f t="shared" si="209"/>
        <v>21</v>
      </c>
      <c r="E744" s="70">
        <f t="shared" si="210"/>
        <v>16</v>
      </c>
      <c r="F744" s="74"/>
      <c r="G744" s="77"/>
      <c r="H744" s="63" t="e">
        <f t="shared" si="219"/>
        <v>#VALUE!</v>
      </c>
      <c r="I744" s="64">
        <f t="shared" si="222"/>
        <v>1</v>
      </c>
      <c r="J744" s="71" t="str">
        <f t="shared" si="222"/>
        <v xml:space="preserve">Tolpis </v>
      </c>
      <c r="K744" s="71" t="str">
        <f t="shared" si="222"/>
        <v>umbellata</v>
      </c>
      <c r="L744" s="72">
        <f t="shared" si="222"/>
        <v>1</v>
      </c>
      <c r="M744" s="72">
        <f t="shared" si="222"/>
        <v>0</v>
      </c>
      <c r="N744" s="66">
        <f t="shared" si="222"/>
        <v>0</v>
      </c>
      <c r="O744" s="41"/>
      <c r="P744" s="42" t="str">
        <f t="shared" si="211"/>
        <v/>
      </c>
      <c r="Q744" s="43" t="str">
        <f t="shared" si="212"/>
        <v/>
      </c>
      <c r="R744" s="44" t="e">
        <f t="shared" si="213"/>
        <v>#VALUE!</v>
      </c>
      <c r="S744" s="45" t="e">
        <f t="shared" si="206"/>
        <v>#VALUE!</v>
      </c>
      <c r="T744" s="44" t="str">
        <f t="shared" si="214"/>
        <v/>
      </c>
      <c r="U744" s="46"/>
      <c r="V744" s="47"/>
      <c r="W744" s="48" t="e">
        <f t="shared" si="215"/>
        <v>#VALUE!</v>
      </c>
      <c r="X744" s="49"/>
      <c r="Y744" s="44" t="e">
        <f>INDEX(VISITORS[INSECT ORDER], MATCH(X744,VISITORS[NAME USED],0))</f>
        <v>#N/A</v>
      </c>
      <c r="Z744" s="44" t="e">
        <f t="shared" si="216"/>
        <v>#N/A</v>
      </c>
      <c r="AA744" s="50" t="e">
        <f>IF(SUM(#REF!,#REF!,#REF!,#REF!,#REF!,#REF!)=S744,,"")</f>
        <v>#REF!</v>
      </c>
      <c r="AB744" s="51" t="str">
        <f t="shared" si="217"/>
        <v/>
      </c>
      <c r="AC744" s="51"/>
      <c r="AD744" s="51"/>
      <c r="AE744" s="51"/>
      <c r="AF744" s="51"/>
      <c r="AG744" s="51"/>
      <c r="AH744" s="51"/>
      <c r="AI744" s="52"/>
      <c r="AJ744" s="52"/>
      <c r="AK744" s="52"/>
      <c r="AL744" s="53"/>
      <c r="AM744" s="54"/>
      <c r="AN744" s="55" t="str">
        <f>IF(P744=1,0,"")</f>
        <v/>
      </c>
      <c r="AO744" s="56" t="str">
        <f>IF(AN744=1,AB744,"")</f>
        <v/>
      </c>
      <c r="AP744" s="55" t="str">
        <f>IF(P744=1,0,"")</f>
        <v/>
      </c>
      <c r="AQ744" s="56" t="str">
        <f>IF(AP744=1,AB744,"")</f>
        <v/>
      </c>
    </row>
    <row r="745" spans="1:43" s="3" customFormat="1" x14ac:dyDescent="0.25">
      <c r="A745" s="67">
        <f t="shared" si="207"/>
        <v>2022</v>
      </c>
      <c r="B745" s="67" t="str">
        <f t="shared" si="208"/>
        <v>May</v>
      </c>
      <c r="C745" s="68">
        <f t="shared" si="218"/>
        <v>22</v>
      </c>
      <c r="D745" s="69">
        <f t="shared" si="209"/>
        <v>21</v>
      </c>
      <c r="E745" s="70">
        <f t="shared" si="210"/>
        <v>17</v>
      </c>
      <c r="F745" s="74"/>
      <c r="G745" s="77"/>
      <c r="H745" s="63" t="e">
        <f t="shared" si="219"/>
        <v>#VALUE!</v>
      </c>
      <c r="I745" s="64">
        <f t="shared" si="222"/>
        <v>1</v>
      </c>
      <c r="J745" s="71" t="str">
        <f t="shared" si="222"/>
        <v xml:space="preserve">Tolpis </v>
      </c>
      <c r="K745" s="71" t="str">
        <f t="shared" si="222"/>
        <v>umbellata</v>
      </c>
      <c r="L745" s="72">
        <f t="shared" si="222"/>
        <v>1</v>
      </c>
      <c r="M745" s="72">
        <f t="shared" si="222"/>
        <v>0</v>
      </c>
      <c r="N745" s="66">
        <f t="shared" si="222"/>
        <v>0</v>
      </c>
      <c r="O745" s="41"/>
      <c r="P745" s="42" t="str">
        <f t="shared" si="211"/>
        <v/>
      </c>
      <c r="Q745" s="43" t="str">
        <f t="shared" si="212"/>
        <v/>
      </c>
      <c r="R745" s="44" t="e">
        <f t="shared" si="213"/>
        <v>#VALUE!</v>
      </c>
      <c r="S745" s="45" t="e">
        <f t="shared" si="206"/>
        <v>#VALUE!</v>
      </c>
      <c r="T745" s="44" t="str">
        <f t="shared" si="214"/>
        <v/>
      </c>
      <c r="U745" s="46"/>
      <c r="V745" s="47"/>
      <c r="W745" s="48" t="e">
        <f t="shared" si="215"/>
        <v>#VALUE!</v>
      </c>
      <c r="X745" s="49"/>
      <c r="Y745" s="44" t="e">
        <f>INDEX(VISITORS[INSECT ORDER], MATCH(X745,VISITORS[NAME USED],0))</f>
        <v>#N/A</v>
      </c>
      <c r="Z745" s="44" t="e">
        <f t="shared" si="216"/>
        <v>#N/A</v>
      </c>
      <c r="AA745" s="50" t="e">
        <f>IF(SUM(#REF!,#REF!,#REF!,#REF!,#REF!,#REF!)=S745,,"")</f>
        <v>#REF!</v>
      </c>
      <c r="AB745" s="51" t="str">
        <f t="shared" si="217"/>
        <v/>
      </c>
      <c r="AC745" s="51"/>
      <c r="AD745" s="51"/>
      <c r="AE745" s="51"/>
      <c r="AF745" s="51"/>
      <c r="AG745" s="51"/>
      <c r="AH745" s="51"/>
      <c r="AI745" s="52"/>
      <c r="AJ745" s="52"/>
      <c r="AK745" s="52"/>
      <c r="AL745" s="53"/>
      <c r="AM745" s="54"/>
      <c r="AN745" s="55" t="str">
        <f>IF(P745=1,0,"")</f>
        <v/>
      </c>
      <c r="AO745" s="56" t="str">
        <f>IF(AN745=1,AB745,"")</f>
        <v/>
      </c>
      <c r="AP745" s="55" t="str">
        <f>IF(P745=1,0,"")</f>
        <v/>
      </c>
      <c r="AQ745" s="56" t="str">
        <f>IF(AP745=1,AB745,"")</f>
        <v/>
      </c>
    </row>
    <row r="746" spans="1:43" s="3" customFormat="1" x14ac:dyDescent="0.25">
      <c r="A746" s="67">
        <f t="shared" si="207"/>
        <v>2022</v>
      </c>
      <c r="B746" s="67" t="str">
        <f t="shared" si="208"/>
        <v>May</v>
      </c>
      <c r="C746" s="68">
        <f t="shared" si="218"/>
        <v>22</v>
      </c>
      <c r="D746" s="69">
        <f t="shared" si="209"/>
        <v>21</v>
      </c>
      <c r="E746" s="70">
        <f t="shared" si="210"/>
        <v>18</v>
      </c>
      <c r="F746" s="74"/>
      <c r="G746" s="77"/>
      <c r="H746" s="63" t="e">
        <f t="shared" si="219"/>
        <v>#VALUE!</v>
      </c>
      <c r="I746" s="64">
        <f t="shared" si="222"/>
        <v>1</v>
      </c>
      <c r="J746" s="71" t="str">
        <f t="shared" si="222"/>
        <v xml:space="preserve">Tolpis </v>
      </c>
      <c r="K746" s="71" t="str">
        <f t="shared" si="222"/>
        <v>umbellata</v>
      </c>
      <c r="L746" s="72">
        <f t="shared" si="222"/>
        <v>1</v>
      </c>
      <c r="M746" s="72">
        <f t="shared" si="222"/>
        <v>0</v>
      </c>
      <c r="N746" s="66">
        <f t="shared" si="222"/>
        <v>0</v>
      </c>
      <c r="O746" s="41"/>
      <c r="P746" s="42" t="str">
        <f t="shared" si="211"/>
        <v/>
      </c>
      <c r="Q746" s="43" t="str">
        <f t="shared" si="212"/>
        <v/>
      </c>
      <c r="R746" s="44" t="e">
        <f t="shared" si="213"/>
        <v>#VALUE!</v>
      </c>
      <c r="S746" s="45" t="e">
        <f t="shared" si="206"/>
        <v>#VALUE!</v>
      </c>
      <c r="T746" s="44" t="str">
        <f t="shared" si="214"/>
        <v/>
      </c>
      <c r="U746" s="46"/>
      <c r="V746" s="47"/>
      <c r="W746" s="48" t="e">
        <f t="shared" si="215"/>
        <v>#VALUE!</v>
      </c>
      <c r="X746" s="49"/>
      <c r="Y746" s="44" t="e">
        <f>INDEX(VISITORS[INSECT ORDER], MATCH(X746,VISITORS[NAME USED],0))</f>
        <v>#N/A</v>
      </c>
      <c r="Z746" s="44" t="e">
        <f t="shared" si="216"/>
        <v>#N/A</v>
      </c>
      <c r="AA746" s="50" t="e">
        <f>IF(SUM(#REF!,#REF!,#REF!,#REF!,#REF!,#REF!)=S746,,"")</f>
        <v>#REF!</v>
      </c>
      <c r="AB746" s="51" t="str">
        <f t="shared" si="217"/>
        <v/>
      </c>
      <c r="AC746" s="51"/>
      <c r="AD746" s="51"/>
      <c r="AE746" s="51"/>
      <c r="AF746" s="51"/>
      <c r="AG746" s="51"/>
      <c r="AH746" s="51"/>
      <c r="AI746" s="52"/>
      <c r="AJ746" s="52"/>
      <c r="AK746" s="52"/>
      <c r="AL746" s="53"/>
      <c r="AM746" s="54"/>
      <c r="AN746" s="55" t="str">
        <f>IF(P746=1,0,"")</f>
        <v/>
      </c>
      <c r="AO746" s="56" t="str">
        <f>IF(AN746=1,AB746,"")</f>
        <v/>
      </c>
      <c r="AP746" s="55" t="str">
        <f>IF(P746=1,0,"")</f>
        <v/>
      </c>
      <c r="AQ746" s="56" t="str">
        <f>IF(AP746=1,AB746,"")</f>
        <v/>
      </c>
    </row>
    <row r="747" spans="1:43" s="3" customFormat="1" x14ac:dyDescent="0.25">
      <c r="A747" s="67">
        <f t="shared" si="207"/>
        <v>2022</v>
      </c>
      <c r="B747" s="67" t="str">
        <f t="shared" si="208"/>
        <v>May</v>
      </c>
      <c r="C747" s="68">
        <f t="shared" si="218"/>
        <v>22</v>
      </c>
      <c r="D747" s="69">
        <f t="shared" si="209"/>
        <v>21</v>
      </c>
      <c r="E747" s="70">
        <f t="shared" si="210"/>
        <v>19</v>
      </c>
      <c r="F747" s="74"/>
      <c r="G747" s="77"/>
      <c r="H747" s="63" t="e">
        <f t="shared" si="219"/>
        <v>#VALUE!</v>
      </c>
      <c r="I747" s="64">
        <f t="shared" si="222"/>
        <v>1</v>
      </c>
      <c r="J747" s="71" t="str">
        <f t="shared" si="222"/>
        <v xml:space="preserve">Tolpis </v>
      </c>
      <c r="K747" s="71" t="str">
        <f t="shared" si="222"/>
        <v>umbellata</v>
      </c>
      <c r="L747" s="72">
        <f t="shared" si="222"/>
        <v>1</v>
      </c>
      <c r="M747" s="72">
        <f t="shared" si="222"/>
        <v>0</v>
      </c>
      <c r="N747" s="66">
        <f t="shared" si="222"/>
        <v>0</v>
      </c>
      <c r="O747" s="41"/>
      <c r="P747" s="42" t="str">
        <f t="shared" si="211"/>
        <v/>
      </c>
      <c r="Q747" s="43" t="str">
        <f t="shared" si="212"/>
        <v/>
      </c>
      <c r="R747" s="44" t="e">
        <f t="shared" si="213"/>
        <v>#VALUE!</v>
      </c>
      <c r="S747" s="45" t="e">
        <f t="shared" si="206"/>
        <v>#VALUE!</v>
      </c>
      <c r="T747" s="44" t="str">
        <f t="shared" si="214"/>
        <v/>
      </c>
      <c r="U747" s="46"/>
      <c r="V747" s="47"/>
      <c r="W747" s="48" t="e">
        <f t="shared" si="215"/>
        <v>#VALUE!</v>
      </c>
      <c r="X747" s="49"/>
      <c r="Y747" s="44" t="e">
        <f>INDEX(VISITORS[INSECT ORDER], MATCH(X747,VISITORS[NAME USED],0))</f>
        <v>#N/A</v>
      </c>
      <c r="Z747" s="44" t="e">
        <f t="shared" si="216"/>
        <v>#N/A</v>
      </c>
      <c r="AA747" s="50" t="e">
        <f>IF(SUM(#REF!,#REF!,#REF!,#REF!,#REF!,#REF!)=S747,,"")</f>
        <v>#REF!</v>
      </c>
      <c r="AB747" s="51" t="str">
        <f t="shared" si="217"/>
        <v/>
      </c>
      <c r="AC747" s="51"/>
      <c r="AD747" s="51"/>
      <c r="AE747" s="51"/>
      <c r="AF747" s="51"/>
      <c r="AG747" s="51"/>
      <c r="AH747" s="51"/>
      <c r="AI747" s="52"/>
      <c r="AJ747" s="52"/>
      <c r="AK747" s="52"/>
      <c r="AL747" s="53"/>
      <c r="AM747" s="54"/>
      <c r="AN747" s="55" t="str">
        <f>IF(P747=1,0,"")</f>
        <v/>
      </c>
      <c r="AO747" s="56" t="str">
        <f>IF(AN747=1,AB747,"")</f>
        <v/>
      </c>
      <c r="AP747" s="55" t="str">
        <f>IF(P747=1,0,"")</f>
        <v/>
      </c>
      <c r="AQ747" s="56" t="str">
        <f>IF(AP747=1,AB747,"")</f>
        <v/>
      </c>
    </row>
    <row r="748" spans="1:43" s="3" customFormat="1" x14ac:dyDescent="0.25">
      <c r="A748" s="67">
        <f t="shared" si="207"/>
        <v>2022</v>
      </c>
      <c r="B748" s="67" t="str">
        <f t="shared" si="208"/>
        <v>May</v>
      </c>
      <c r="C748" s="68">
        <f t="shared" si="218"/>
        <v>22</v>
      </c>
      <c r="D748" s="69">
        <f t="shared" si="209"/>
        <v>21</v>
      </c>
      <c r="E748" s="70">
        <f t="shared" si="210"/>
        <v>20</v>
      </c>
      <c r="F748" s="74"/>
      <c r="G748" s="77"/>
      <c r="H748" s="63" t="e">
        <f t="shared" si="219"/>
        <v>#VALUE!</v>
      </c>
      <c r="I748" s="64">
        <f t="shared" si="222"/>
        <v>1</v>
      </c>
      <c r="J748" s="71" t="str">
        <f t="shared" si="222"/>
        <v xml:space="preserve">Tolpis </v>
      </c>
      <c r="K748" s="71" t="str">
        <f t="shared" si="222"/>
        <v>umbellata</v>
      </c>
      <c r="L748" s="72">
        <f t="shared" si="222"/>
        <v>1</v>
      </c>
      <c r="M748" s="72">
        <f t="shared" si="222"/>
        <v>0</v>
      </c>
      <c r="N748" s="66">
        <f t="shared" si="222"/>
        <v>0</v>
      </c>
      <c r="O748" s="41"/>
      <c r="P748" s="42" t="str">
        <f t="shared" si="211"/>
        <v/>
      </c>
      <c r="Q748" s="43" t="str">
        <f t="shared" si="212"/>
        <v/>
      </c>
      <c r="R748" s="44" t="e">
        <f t="shared" si="213"/>
        <v>#VALUE!</v>
      </c>
      <c r="S748" s="45" t="e">
        <f t="shared" si="206"/>
        <v>#VALUE!</v>
      </c>
      <c r="T748" s="44" t="str">
        <f t="shared" si="214"/>
        <v/>
      </c>
      <c r="U748" s="46"/>
      <c r="V748" s="47"/>
      <c r="W748" s="48" t="e">
        <f t="shared" si="215"/>
        <v>#VALUE!</v>
      </c>
      <c r="X748" s="49"/>
      <c r="Y748" s="44" t="e">
        <f>INDEX(VISITORS[INSECT ORDER], MATCH(X748,VISITORS[NAME USED],0))</f>
        <v>#N/A</v>
      </c>
      <c r="Z748" s="44" t="e">
        <f t="shared" si="216"/>
        <v>#N/A</v>
      </c>
      <c r="AA748" s="50" t="e">
        <f>IF(SUM(#REF!,#REF!,#REF!,#REF!,#REF!,#REF!)=S748,,"")</f>
        <v>#REF!</v>
      </c>
      <c r="AB748" s="51" t="str">
        <f t="shared" si="217"/>
        <v/>
      </c>
      <c r="AC748" s="51"/>
      <c r="AD748" s="51"/>
      <c r="AE748" s="51"/>
      <c r="AF748" s="51"/>
      <c r="AG748" s="51"/>
      <c r="AH748" s="51"/>
      <c r="AI748" s="52"/>
      <c r="AJ748" s="52"/>
      <c r="AK748" s="52"/>
      <c r="AL748" s="53"/>
      <c r="AM748" s="54"/>
      <c r="AN748" s="55" t="str">
        <f>IF(P748=1,0,"")</f>
        <v/>
      </c>
      <c r="AO748" s="56" t="str">
        <f>IF(AN748=1,AB748,"")</f>
        <v/>
      </c>
      <c r="AP748" s="55" t="str">
        <f>IF(P748=1,0,"")</f>
        <v/>
      </c>
      <c r="AQ748" s="56" t="str">
        <f>IF(AP748=1,AB748,"")</f>
        <v/>
      </c>
    </row>
    <row r="749" spans="1:43" s="3" customFormat="1" x14ac:dyDescent="0.25">
      <c r="A749" s="67">
        <f t="shared" si="207"/>
        <v>2022</v>
      </c>
      <c r="B749" s="67" t="str">
        <f t="shared" si="208"/>
        <v>May</v>
      </c>
      <c r="C749" s="68">
        <f t="shared" si="218"/>
        <v>22</v>
      </c>
      <c r="D749" s="69">
        <f t="shared" si="209"/>
        <v>21</v>
      </c>
      <c r="E749" s="70">
        <f t="shared" si="210"/>
        <v>21</v>
      </c>
      <c r="F749" s="74"/>
      <c r="G749" s="77"/>
      <c r="H749" s="63" t="e">
        <f t="shared" si="219"/>
        <v>#VALUE!</v>
      </c>
      <c r="I749" s="64">
        <f t="shared" si="222"/>
        <v>1</v>
      </c>
      <c r="J749" s="71" t="str">
        <f t="shared" si="222"/>
        <v xml:space="preserve">Tolpis </v>
      </c>
      <c r="K749" s="71" t="str">
        <f t="shared" si="222"/>
        <v>umbellata</v>
      </c>
      <c r="L749" s="72">
        <f t="shared" si="222"/>
        <v>1</v>
      </c>
      <c r="M749" s="72">
        <f t="shared" si="222"/>
        <v>0</v>
      </c>
      <c r="N749" s="66">
        <f t="shared" si="222"/>
        <v>0</v>
      </c>
      <c r="O749" s="41"/>
      <c r="P749" s="42" t="str">
        <f t="shared" si="211"/>
        <v/>
      </c>
      <c r="Q749" s="43" t="str">
        <f t="shared" si="212"/>
        <v/>
      </c>
      <c r="R749" s="44" t="e">
        <f t="shared" si="213"/>
        <v>#VALUE!</v>
      </c>
      <c r="S749" s="45" t="e">
        <f t="shared" si="206"/>
        <v>#VALUE!</v>
      </c>
      <c r="T749" s="44" t="str">
        <f t="shared" si="214"/>
        <v/>
      </c>
      <c r="U749" s="46"/>
      <c r="V749" s="47"/>
      <c r="W749" s="48" t="e">
        <f t="shared" si="215"/>
        <v>#VALUE!</v>
      </c>
      <c r="X749" s="49"/>
      <c r="Y749" s="44" t="e">
        <f>INDEX(VISITORS[INSECT ORDER], MATCH(X749,VISITORS[NAME USED],0))</f>
        <v>#N/A</v>
      </c>
      <c r="Z749" s="44" t="e">
        <f t="shared" si="216"/>
        <v>#N/A</v>
      </c>
      <c r="AA749" s="50" t="e">
        <f>IF(SUM(#REF!,#REF!,#REF!,#REF!,#REF!,#REF!)=S749,,"")</f>
        <v>#REF!</v>
      </c>
      <c r="AB749" s="51" t="str">
        <f t="shared" si="217"/>
        <v/>
      </c>
      <c r="AC749" s="51"/>
      <c r="AD749" s="51"/>
      <c r="AE749" s="51"/>
      <c r="AF749" s="51"/>
      <c r="AG749" s="51"/>
      <c r="AH749" s="51"/>
      <c r="AI749" s="52"/>
      <c r="AJ749" s="52"/>
      <c r="AK749" s="52"/>
      <c r="AL749" s="53"/>
      <c r="AM749" s="54"/>
      <c r="AN749" s="55" t="str">
        <f>IF(P749=1,0,"")</f>
        <v/>
      </c>
      <c r="AO749" s="56" t="str">
        <f>IF(AN749=1,AB749,"")</f>
        <v/>
      </c>
      <c r="AP749" s="55" t="str">
        <f>IF(P749=1,0,"")</f>
        <v/>
      </c>
      <c r="AQ749" s="56" t="str">
        <f>IF(AP749=1,AB749,"")</f>
        <v/>
      </c>
    </row>
    <row r="750" spans="1:43" s="3" customFormat="1" x14ac:dyDescent="0.25">
      <c r="A750" s="67">
        <f t="shared" si="207"/>
        <v>2022</v>
      </c>
      <c r="B750" s="67" t="str">
        <f t="shared" si="208"/>
        <v>May</v>
      </c>
      <c r="C750" s="68">
        <f t="shared" si="218"/>
        <v>22</v>
      </c>
      <c r="D750" s="69">
        <f t="shared" si="209"/>
        <v>21</v>
      </c>
      <c r="E750" s="70">
        <f t="shared" si="210"/>
        <v>22</v>
      </c>
      <c r="F750" s="74"/>
      <c r="G750" s="77"/>
      <c r="H750" s="63" t="e">
        <f t="shared" si="219"/>
        <v>#VALUE!</v>
      </c>
      <c r="I750" s="64">
        <f t="shared" si="222"/>
        <v>1</v>
      </c>
      <c r="J750" s="71" t="str">
        <f t="shared" si="222"/>
        <v xml:space="preserve">Tolpis </v>
      </c>
      <c r="K750" s="71" t="str">
        <f t="shared" si="222"/>
        <v>umbellata</v>
      </c>
      <c r="L750" s="72">
        <f t="shared" si="222"/>
        <v>1</v>
      </c>
      <c r="M750" s="72">
        <f t="shared" si="222"/>
        <v>0</v>
      </c>
      <c r="N750" s="66">
        <f t="shared" si="222"/>
        <v>0</v>
      </c>
      <c r="O750" s="41"/>
      <c r="P750" s="42" t="str">
        <f t="shared" si="211"/>
        <v/>
      </c>
      <c r="Q750" s="43" t="str">
        <f t="shared" si="212"/>
        <v/>
      </c>
      <c r="R750" s="44" t="e">
        <f t="shared" si="213"/>
        <v>#VALUE!</v>
      </c>
      <c r="S750" s="45" t="e">
        <f t="shared" si="206"/>
        <v>#VALUE!</v>
      </c>
      <c r="T750" s="44" t="str">
        <f t="shared" si="214"/>
        <v/>
      </c>
      <c r="U750" s="46"/>
      <c r="V750" s="47"/>
      <c r="W750" s="48" t="e">
        <f t="shared" si="215"/>
        <v>#VALUE!</v>
      </c>
      <c r="X750" s="49"/>
      <c r="Y750" s="44" t="e">
        <f>INDEX(VISITORS[INSECT ORDER], MATCH(X750,VISITORS[NAME USED],0))</f>
        <v>#N/A</v>
      </c>
      <c r="Z750" s="44" t="e">
        <f t="shared" si="216"/>
        <v>#N/A</v>
      </c>
      <c r="AA750" s="50" t="e">
        <f>IF(SUM(#REF!,#REF!,#REF!,#REF!,#REF!,#REF!)=S750,,"")</f>
        <v>#REF!</v>
      </c>
      <c r="AB750" s="51" t="str">
        <f t="shared" si="217"/>
        <v/>
      </c>
      <c r="AC750" s="51"/>
      <c r="AD750" s="51"/>
      <c r="AE750" s="51"/>
      <c r="AF750" s="51"/>
      <c r="AG750" s="51"/>
      <c r="AH750" s="51"/>
      <c r="AI750" s="52"/>
      <c r="AJ750" s="52"/>
      <c r="AK750" s="52"/>
      <c r="AL750" s="53"/>
      <c r="AM750" s="54"/>
      <c r="AN750" s="55" t="str">
        <f>IF(P750=1,0,"")</f>
        <v/>
      </c>
      <c r="AO750" s="56" t="str">
        <f>IF(AN750=1,AB750,"")</f>
        <v/>
      </c>
      <c r="AP750" s="55" t="str">
        <f>IF(P750=1,0,"")</f>
        <v/>
      </c>
      <c r="AQ750" s="56" t="str">
        <f>IF(AP750=1,AB750,"")</f>
        <v/>
      </c>
    </row>
    <row r="751" spans="1:43" s="3" customFormat="1" x14ac:dyDescent="0.25">
      <c r="A751" s="67">
        <f t="shared" si="207"/>
        <v>2022</v>
      </c>
      <c r="B751" s="67" t="str">
        <f t="shared" si="208"/>
        <v>May</v>
      </c>
      <c r="C751" s="68">
        <f t="shared" si="218"/>
        <v>22</v>
      </c>
      <c r="D751" s="69">
        <f t="shared" si="209"/>
        <v>21</v>
      </c>
      <c r="E751" s="70">
        <f t="shared" si="210"/>
        <v>23</v>
      </c>
      <c r="F751" s="74"/>
      <c r="G751" s="77"/>
      <c r="H751" s="63" t="e">
        <f t="shared" si="219"/>
        <v>#VALUE!</v>
      </c>
      <c r="I751" s="64">
        <f t="shared" si="222"/>
        <v>1</v>
      </c>
      <c r="J751" s="71" t="str">
        <f t="shared" si="222"/>
        <v xml:space="preserve">Tolpis </v>
      </c>
      <c r="K751" s="71" t="str">
        <f t="shared" si="222"/>
        <v>umbellata</v>
      </c>
      <c r="L751" s="72">
        <f t="shared" si="222"/>
        <v>1</v>
      </c>
      <c r="M751" s="72">
        <f t="shared" si="222"/>
        <v>0</v>
      </c>
      <c r="N751" s="66">
        <f t="shared" si="222"/>
        <v>0</v>
      </c>
      <c r="O751" s="41"/>
      <c r="P751" s="42" t="str">
        <f t="shared" si="211"/>
        <v/>
      </c>
      <c r="Q751" s="43" t="str">
        <f t="shared" si="212"/>
        <v/>
      </c>
      <c r="R751" s="44" t="e">
        <f t="shared" si="213"/>
        <v>#VALUE!</v>
      </c>
      <c r="S751" s="45" t="e">
        <f t="shared" si="206"/>
        <v>#VALUE!</v>
      </c>
      <c r="T751" s="44" t="str">
        <f t="shared" si="214"/>
        <v/>
      </c>
      <c r="U751" s="46"/>
      <c r="V751" s="47"/>
      <c r="W751" s="48" t="e">
        <f t="shared" si="215"/>
        <v>#VALUE!</v>
      </c>
      <c r="X751" s="49"/>
      <c r="Y751" s="44" t="e">
        <f>INDEX(VISITORS[INSECT ORDER], MATCH(X751,VISITORS[NAME USED],0))</f>
        <v>#N/A</v>
      </c>
      <c r="Z751" s="44" t="e">
        <f t="shared" si="216"/>
        <v>#N/A</v>
      </c>
      <c r="AA751" s="50" t="e">
        <f>IF(SUM(#REF!,#REF!,#REF!,#REF!,#REF!,#REF!)=S751,,"")</f>
        <v>#REF!</v>
      </c>
      <c r="AB751" s="51" t="str">
        <f t="shared" si="217"/>
        <v/>
      </c>
      <c r="AC751" s="51"/>
      <c r="AD751" s="51"/>
      <c r="AE751" s="51"/>
      <c r="AF751" s="51"/>
      <c r="AG751" s="51"/>
      <c r="AH751" s="51"/>
      <c r="AI751" s="52"/>
      <c r="AJ751" s="52"/>
      <c r="AK751" s="52"/>
      <c r="AL751" s="53"/>
      <c r="AM751" s="54"/>
      <c r="AN751" s="55" t="str">
        <f>IF(P751=1,0,"")</f>
        <v/>
      </c>
      <c r="AO751" s="56" t="str">
        <f>IF(AN751=1,AB751,"")</f>
        <v/>
      </c>
      <c r="AP751" s="55" t="str">
        <f>IF(P751=1,0,"")</f>
        <v/>
      </c>
      <c r="AQ751" s="56" t="str">
        <f>IF(AP751=1,AB751,"")</f>
        <v/>
      </c>
    </row>
    <row r="752" spans="1:43" s="3" customFormat="1" x14ac:dyDescent="0.25">
      <c r="A752" s="67">
        <f t="shared" si="207"/>
        <v>2022</v>
      </c>
      <c r="B752" s="67" t="str">
        <f t="shared" si="208"/>
        <v>May</v>
      </c>
      <c r="C752" s="68">
        <f t="shared" si="218"/>
        <v>22</v>
      </c>
      <c r="D752" s="69">
        <f t="shared" si="209"/>
        <v>21</v>
      </c>
      <c r="E752" s="70">
        <f t="shared" si="210"/>
        <v>24</v>
      </c>
      <c r="F752" s="74"/>
      <c r="G752" s="77"/>
      <c r="H752" s="63" t="e">
        <f t="shared" si="219"/>
        <v>#VALUE!</v>
      </c>
      <c r="I752" s="64">
        <f t="shared" si="222"/>
        <v>1</v>
      </c>
      <c r="J752" s="71" t="str">
        <f t="shared" si="222"/>
        <v xml:space="preserve">Tolpis </v>
      </c>
      <c r="K752" s="71" t="str">
        <f t="shared" si="222"/>
        <v>umbellata</v>
      </c>
      <c r="L752" s="72">
        <f t="shared" si="222"/>
        <v>1</v>
      </c>
      <c r="M752" s="72">
        <f t="shared" si="222"/>
        <v>0</v>
      </c>
      <c r="N752" s="66">
        <f t="shared" si="222"/>
        <v>0</v>
      </c>
      <c r="O752" s="41"/>
      <c r="P752" s="42" t="str">
        <f t="shared" si="211"/>
        <v/>
      </c>
      <c r="Q752" s="43" t="str">
        <f t="shared" si="212"/>
        <v/>
      </c>
      <c r="R752" s="44" t="e">
        <f t="shared" si="213"/>
        <v>#VALUE!</v>
      </c>
      <c r="S752" s="45" t="e">
        <f t="shared" si="206"/>
        <v>#VALUE!</v>
      </c>
      <c r="T752" s="44" t="str">
        <f t="shared" si="214"/>
        <v/>
      </c>
      <c r="U752" s="46"/>
      <c r="V752" s="47"/>
      <c r="W752" s="48" t="e">
        <f t="shared" si="215"/>
        <v>#VALUE!</v>
      </c>
      <c r="X752" s="49"/>
      <c r="Y752" s="44" t="e">
        <f>INDEX(VISITORS[INSECT ORDER], MATCH(X752,VISITORS[NAME USED],0))</f>
        <v>#N/A</v>
      </c>
      <c r="Z752" s="44" t="e">
        <f t="shared" si="216"/>
        <v>#N/A</v>
      </c>
      <c r="AA752" s="50" t="e">
        <f>IF(SUM(#REF!,#REF!,#REF!,#REF!,#REF!,#REF!)=S752,,"")</f>
        <v>#REF!</v>
      </c>
      <c r="AB752" s="51" t="str">
        <f t="shared" si="217"/>
        <v/>
      </c>
      <c r="AC752" s="51"/>
      <c r="AD752" s="51"/>
      <c r="AE752" s="51"/>
      <c r="AF752" s="51"/>
      <c r="AG752" s="51"/>
      <c r="AH752" s="51"/>
      <c r="AI752" s="52"/>
      <c r="AJ752" s="52"/>
      <c r="AK752" s="52"/>
      <c r="AL752" s="53"/>
      <c r="AM752" s="54"/>
      <c r="AN752" s="55" t="str">
        <f>IF(P752=1,0,"")</f>
        <v/>
      </c>
      <c r="AO752" s="56" t="str">
        <f>IF(AN752=1,AB752,"")</f>
        <v/>
      </c>
      <c r="AP752" s="55" t="str">
        <f>IF(P752=1,0,"")</f>
        <v/>
      </c>
      <c r="AQ752" s="56" t="str">
        <f>IF(AP752=1,AB752,"")</f>
        <v/>
      </c>
    </row>
    <row r="753" spans="1:43" s="3" customFormat="1" x14ac:dyDescent="0.25">
      <c r="A753" s="67">
        <f t="shared" si="207"/>
        <v>2022</v>
      </c>
      <c r="B753" s="67" t="str">
        <f t="shared" si="208"/>
        <v>May</v>
      </c>
      <c r="C753" s="68">
        <f t="shared" si="218"/>
        <v>22</v>
      </c>
      <c r="D753" s="69">
        <f t="shared" si="209"/>
        <v>21</v>
      </c>
      <c r="E753" s="70">
        <f t="shared" si="210"/>
        <v>25</v>
      </c>
      <c r="F753" s="74"/>
      <c r="G753" s="77"/>
      <c r="H753" s="63" t="e">
        <f t="shared" si="219"/>
        <v>#VALUE!</v>
      </c>
      <c r="I753" s="64">
        <f t="shared" si="222"/>
        <v>1</v>
      </c>
      <c r="J753" s="71" t="str">
        <f t="shared" si="222"/>
        <v xml:space="preserve">Tolpis </v>
      </c>
      <c r="K753" s="71" t="str">
        <f t="shared" si="222"/>
        <v>umbellata</v>
      </c>
      <c r="L753" s="72">
        <f t="shared" si="222"/>
        <v>1</v>
      </c>
      <c r="M753" s="72">
        <f t="shared" si="222"/>
        <v>0</v>
      </c>
      <c r="N753" s="66">
        <f t="shared" si="222"/>
        <v>0</v>
      </c>
      <c r="O753" s="41"/>
      <c r="P753" s="42" t="str">
        <f t="shared" si="211"/>
        <v/>
      </c>
      <c r="Q753" s="43" t="str">
        <f t="shared" si="212"/>
        <v/>
      </c>
      <c r="R753" s="44" t="e">
        <f t="shared" si="213"/>
        <v>#VALUE!</v>
      </c>
      <c r="S753" s="45" t="e">
        <f t="shared" si="206"/>
        <v>#VALUE!</v>
      </c>
      <c r="T753" s="44" t="str">
        <f t="shared" si="214"/>
        <v/>
      </c>
      <c r="U753" s="46"/>
      <c r="V753" s="47"/>
      <c r="W753" s="48" t="e">
        <f t="shared" si="215"/>
        <v>#VALUE!</v>
      </c>
      <c r="X753" s="49"/>
      <c r="Y753" s="44" t="e">
        <f>INDEX(VISITORS[INSECT ORDER], MATCH(X753,VISITORS[NAME USED],0))</f>
        <v>#N/A</v>
      </c>
      <c r="Z753" s="44" t="e">
        <f t="shared" si="216"/>
        <v>#N/A</v>
      </c>
      <c r="AA753" s="50" t="e">
        <f>IF(SUM(#REF!,#REF!,#REF!,#REF!,#REF!,#REF!)=S753,,"")</f>
        <v>#REF!</v>
      </c>
      <c r="AB753" s="51" t="str">
        <f t="shared" si="217"/>
        <v/>
      </c>
      <c r="AC753" s="51"/>
      <c r="AD753" s="51"/>
      <c r="AE753" s="51"/>
      <c r="AF753" s="51"/>
      <c r="AG753" s="51"/>
      <c r="AH753" s="51"/>
      <c r="AI753" s="52"/>
      <c r="AJ753" s="52"/>
      <c r="AK753" s="52"/>
      <c r="AL753" s="53"/>
      <c r="AM753" s="54"/>
      <c r="AN753" s="55" t="str">
        <f>IF(P753=1,0,"")</f>
        <v/>
      </c>
      <c r="AO753" s="56" t="str">
        <f>IF(AN753=1,AB753,"")</f>
        <v/>
      </c>
      <c r="AP753" s="55" t="str">
        <f>IF(P753=1,0,"")</f>
        <v/>
      </c>
      <c r="AQ753" s="56" t="str">
        <f>IF(AP753=1,AB753,"")</f>
        <v/>
      </c>
    </row>
    <row r="754" spans="1:43" s="3" customFormat="1" x14ac:dyDescent="0.25">
      <c r="A754" s="67">
        <f t="shared" si="207"/>
        <v>2022</v>
      </c>
      <c r="B754" s="67" t="str">
        <f t="shared" si="208"/>
        <v>May</v>
      </c>
      <c r="C754" s="68">
        <f t="shared" si="218"/>
        <v>22</v>
      </c>
      <c r="D754" s="69">
        <f t="shared" si="209"/>
        <v>21</v>
      </c>
      <c r="E754" s="70">
        <f t="shared" si="210"/>
        <v>26</v>
      </c>
      <c r="F754" s="74"/>
      <c r="G754" s="77"/>
      <c r="H754" s="63" t="e">
        <f t="shared" si="219"/>
        <v>#VALUE!</v>
      </c>
      <c r="I754" s="64">
        <f t="shared" si="222"/>
        <v>1</v>
      </c>
      <c r="J754" s="71" t="str">
        <f t="shared" si="222"/>
        <v xml:space="preserve">Tolpis </v>
      </c>
      <c r="K754" s="71" t="str">
        <f t="shared" si="222"/>
        <v>umbellata</v>
      </c>
      <c r="L754" s="72">
        <f t="shared" si="222"/>
        <v>1</v>
      </c>
      <c r="M754" s="72">
        <f t="shared" si="222"/>
        <v>0</v>
      </c>
      <c r="N754" s="66">
        <f t="shared" si="222"/>
        <v>0</v>
      </c>
      <c r="O754" s="41"/>
      <c r="P754" s="42" t="str">
        <f t="shared" si="211"/>
        <v/>
      </c>
      <c r="Q754" s="43" t="str">
        <f t="shared" si="212"/>
        <v/>
      </c>
      <c r="R754" s="44" t="e">
        <f t="shared" si="213"/>
        <v>#VALUE!</v>
      </c>
      <c r="S754" s="45" t="e">
        <f t="shared" si="206"/>
        <v>#VALUE!</v>
      </c>
      <c r="T754" s="44" t="str">
        <f t="shared" si="214"/>
        <v/>
      </c>
      <c r="U754" s="46"/>
      <c r="V754" s="47"/>
      <c r="W754" s="48" t="e">
        <f t="shared" si="215"/>
        <v>#VALUE!</v>
      </c>
      <c r="X754" s="49"/>
      <c r="Y754" s="44" t="e">
        <f>INDEX(VISITORS[INSECT ORDER], MATCH(X754,VISITORS[NAME USED],0))</f>
        <v>#N/A</v>
      </c>
      <c r="Z754" s="44" t="e">
        <f t="shared" si="216"/>
        <v>#N/A</v>
      </c>
      <c r="AA754" s="50" t="e">
        <f>IF(SUM(#REF!,#REF!,#REF!,#REF!,#REF!,#REF!)=S754,,"")</f>
        <v>#REF!</v>
      </c>
      <c r="AB754" s="51" t="str">
        <f t="shared" si="217"/>
        <v/>
      </c>
      <c r="AC754" s="51"/>
      <c r="AD754" s="51"/>
      <c r="AE754" s="51"/>
      <c r="AF754" s="51"/>
      <c r="AG754" s="51"/>
      <c r="AH754" s="51"/>
      <c r="AI754" s="52"/>
      <c r="AJ754" s="52"/>
      <c r="AK754" s="52"/>
      <c r="AL754" s="53"/>
      <c r="AM754" s="54"/>
      <c r="AN754" s="55" t="str">
        <f>IF(P754=1,0,"")</f>
        <v/>
      </c>
      <c r="AO754" s="56" t="str">
        <f>IF(AN754=1,AB754,"")</f>
        <v/>
      </c>
      <c r="AP754" s="55" t="str">
        <f>IF(P754=1,0,"")</f>
        <v/>
      </c>
      <c r="AQ754" s="56" t="str">
        <f>IF(AP754=1,AB754,"")</f>
        <v/>
      </c>
    </row>
    <row r="755" spans="1:43" s="3" customFormat="1" x14ac:dyDescent="0.25">
      <c r="A755" s="67">
        <f t="shared" si="207"/>
        <v>2022</v>
      </c>
      <c r="B755" s="67" t="str">
        <f t="shared" si="208"/>
        <v>May</v>
      </c>
      <c r="C755" s="68">
        <f t="shared" si="218"/>
        <v>22</v>
      </c>
      <c r="D755" s="69">
        <f t="shared" si="209"/>
        <v>21</v>
      </c>
      <c r="E755" s="70">
        <f t="shared" si="210"/>
        <v>27</v>
      </c>
      <c r="F755" s="74"/>
      <c r="G755" s="77"/>
      <c r="H755" s="63" t="e">
        <f t="shared" si="219"/>
        <v>#VALUE!</v>
      </c>
      <c r="I755" s="64">
        <f t="shared" si="222"/>
        <v>1</v>
      </c>
      <c r="J755" s="71" t="str">
        <f t="shared" si="222"/>
        <v xml:space="preserve">Tolpis </v>
      </c>
      <c r="K755" s="71" t="str">
        <f t="shared" si="222"/>
        <v>umbellata</v>
      </c>
      <c r="L755" s="72">
        <f t="shared" si="222"/>
        <v>1</v>
      </c>
      <c r="M755" s="72">
        <f t="shared" si="222"/>
        <v>0</v>
      </c>
      <c r="N755" s="66">
        <f t="shared" si="222"/>
        <v>0</v>
      </c>
      <c r="O755" s="41"/>
      <c r="P755" s="42" t="str">
        <f t="shared" si="211"/>
        <v/>
      </c>
      <c r="Q755" s="43" t="str">
        <f t="shared" si="212"/>
        <v/>
      </c>
      <c r="R755" s="44" t="e">
        <f t="shared" si="213"/>
        <v>#VALUE!</v>
      </c>
      <c r="S755" s="45" t="e">
        <f t="shared" si="206"/>
        <v>#VALUE!</v>
      </c>
      <c r="T755" s="44" t="str">
        <f t="shared" si="214"/>
        <v/>
      </c>
      <c r="U755" s="46"/>
      <c r="V755" s="47"/>
      <c r="W755" s="48" t="e">
        <f t="shared" si="215"/>
        <v>#VALUE!</v>
      </c>
      <c r="X755" s="49"/>
      <c r="Y755" s="44" t="e">
        <f>INDEX(VISITORS[INSECT ORDER], MATCH(X755,VISITORS[NAME USED],0))</f>
        <v>#N/A</v>
      </c>
      <c r="Z755" s="44" t="e">
        <f t="shared" si="216"/>
        <v>#N/A</v>
      </c>
      <c r="AA755" s="50" t="e">
        <f>IF(SUM(#REF!,#REF!,#REF!,#REF!,#REF!,#REF!)=S755,,"")</f>
        <v>#REF!</v>
      </c>
      <c r="AB755" s="51" t="str">
        <f t="shared" si="217"/>
        <v/>
      </c>
      <c r="AC755" s="51"/>
      <c r="AD755" s="51"/>
      <c r="AE755" s="51"/>
      <c r="AF755" s="51"/>
      <c r="AG755" s="51"/>
      <c r="AH755" s="51"/>
      <c r="AI755" s="52"/>
      <c r="AJ755" s="52"/>
      <c r="AK755" s="52"/>
      <c r="AL755" s="53"/>
      <c r="AM755" s="54"/>
      <c r="AN755" s="55" t="str">
        <f>IF(P755=1,0,"")</f>
        <v/>
      </c>
      <c r="AO755" s="56" t="str">
        <f>IF(AN755=1,AB755,"")</f>
        <v/>
      </c>
      <c r="AP755" s="55" t="str">
        <f>IF(P755=1,0,"")</f>
        <v/>
      </c>
      <c r="AQ755" s="56" t="str">
        <f>IF(AP755=1,AB755,"")</f>
        <v/>
      </c>
    </row>
    <row r="756" spans="1:43" s="3" customFormat="1" x14ac:dyDescent="0.25">
      <c r="A756" s="67">
        <f t="shared" si="207"/>
        <v>2022</v>
      </c>
      <c r="B756" s="67" t="str">
        <f t="shared" si="208"/>
        <v>May</v>
      </c>
      <c r="C756" s="68">
        <f t="shared" si="218"/>
        <v>22</v>
      </c>
      <c r="D756" s="69">
        <f t="shared" si="209"/>
        <v>21</v>
      </c>
      <c r="E756" s="70">
        <f t="shared" si="210"/>
        <v>28</v>
      </c>
      <c r="F756" s="74"/>
      <c r="G756" s="77"/>
      <c r="H756" s="63" t="e">
        <f t="shared" si="219"/>
        <v>#VALUE!</v>
      </c>
      <c r="I756" s="64">
        <f t="shared" si="222"/>
        <v>1</v>
      </c>
      <c r="J756" s="71" t="str">
        <f t="shared" si="222"/>
        <v xml:space="preserve">Tolpis </v>
      </c>
      <c r="K756" s="71" t="str">
        <f t="shared" si="222"/>
        <v>umbellata</v>
      </c>
      <c r="L756" s="72">
        <f t="shared" si="222"/>
        <v>1</v>
      </c>
      <c r="M756" s="72">
        <f t="shared" si="222"/>
        <v>0</v>
      </c>
      <c r="N756" s="66">
        <f t="shared" si="222"/>
        <v>0</v>
      </c>
      <c r="O756" s="41"/>
      <c r="P756" s="42" t="str">
        <f t="shared" si="211"/>
        <v/>
      </c>
      <c r="Q756" s="43" t="str">
        <f t="shared" si="212"/>
        <v/>
      </c>
      <c r="R756" s="44" t="e">
        <f t="shared" si="213"/>
        <v>#VALUE!</v>
      </c>
      <c r="S756" s="45" t="e">
        <f t="shared" si="206"/>
        <v>#VALUE!</v>
      </c>
      <c r="T756" s="44" t="str">
        <f t="shared" si="214"/>
        <v/>
      </c>
      <c r="U756" s="46"/>
      <c r="V756" s="47"/>
      <c r="W756" s="48" t="e">
        <f t="shared" si="215"/>
        <v>#VALUE!</v>
      </c>
      <c r="X756" s="49"/>
      <c r="Y756" s="44" t="e">
        <f>INDEX(VISITORS[INSECT ORDER], MATCH(X756,VISITORS[NAME USED],0))</f>
        <v>#N/A</v>
      </c>
      <c r="Z756" s="44" t="e">
        <f t="shared" si="216"/>
        <v>#N/A</v>
      </c>
      <c r="AA756" s="50" t="e">
        <f>IF(SUM(#REF!,#REF!,#REF!,#REF!,#REF!,#REF!)=S756,,"")</f>
        <v>#REF!</v>
      </c>
      <c r="AB756" s="51" t="str">
        <f t="shared" si="217"/>
        <v/>
      </c>
      <c r="AC756" s="51"/>
      <c r="AD756" s="51"/>
      <c r="AE756" s="51"/>
      <c r="AF756" s="51"/>
      <c r="AG756" s="51"/>
      <c r="AH756" s="51"/>
      <c r="AI756" s="52"/>
      <c r="AJ756" s="52"/>
      <c r="AK756" s="52"/>
      <c r="AL756" s="53"/>
      <c r="AM756" s="54"/>
      <c r="AN756" s="55" t="str">
        <f>IF(P756=1,0,"")</f>
        <v/>
      </c>
      <c r="AO756" s="56" t="str">
        <f>IF(AN756=1,AB756,"")</f>
        <v/>
      </c>
      <c r="AP756" s="55" t="str">
        <f>IF(P756=1,0,"")</f>
        <v/>
      </c>
      <c r="AQ756" s="56" t="str">
        <f>IF(AP756=1,AB756,"")</f>
        <v/>
      </c>
    </row>
    <row r="757" spans="1:43" s="3" customFormat="1" x14ac:dyDescent="0.25">
      <c r="A757" s="67">
        <f t="shared" si="207"/>
        <v>2022</v>
      </c>
      <c r="B757" s="67" t="str">
        <f t="shared" si="208"/>
        <v>May</v>
      </c>
      <c r="C757" s="68">
        <f t="shared" si="218"/>
        <v>22</v>
      </c>
      <c r="D757" s="69">
        <f t="shared" si="209"/>
        <v>21</v>
      </c>
      <c r="E757" s="70">
        <f t="shared" si="210"/>
        <v>29</v>
      </c>
      <c r="F757" s="74"/>
      <c r="G757" s="77"/>
      <c r="H757" s="63" t="e">
        <f t="shared" si="219"/>
        <v>#VALUE!</v>
      </c>
      <c r="I757" s="64">
        <f t="shared" ref="I757:N772" si="223">I756</f>
        <v>1</v>
      </c>
      <c r="J757" s="71" t="str">
        <f t="shared" si="223"/>
        <v xml:space="preserve">Tolpis </v>
      </c>
      <c r="K757" s="71" t="str">
        <f t="shared" si="223"/>
        <v>umbellata</v>
      </c>
      <c r="L757" s="72">
        <f t="shared" si="223"/>
        <v>1</v>
      </c>
      <c r="M757" s="72">
        <f t="shared" si="223"/>
        <v>0</v>
      </c>
      <c r="N757" s="66">
        <f t="shared" si="223"/>
        <v>0</v>
      </c>
      <c r="O757" s="41"/>
      <c r="P757" s="42" t="str">
        <f t="shared" si="211"/>
        <v/>
      </c>
      <c r="Q757" s="43" t="str">
        <f t="shared" si="212"/>
        <v/>
      </c>
      <c r="R757" s="44" t="e">
        <f t="shared" si="213"/>
        <v>#VALUE!</v>
      </c>
      <c r="S757" s="45" t="e">
        <f t="shared" si="206"/>
        <v>#VALUE!</v>
      </c>
      <c r="T757" s="44" t="str">
        <f t="shared" si="214"/>
        <v/>
      </c>
      <c r="U757" s="46"/>
      <c r="V757" s="47"/>
      <c r="W757" s="48" t="e">
        <f t="shared" si="215"/>
        <v>#VALUE!</v>
      </c>
      <c r="X757" s="49"/>
      <c r="Y757" s="44" t="e">
        <f>INDEX(VISITORS[INSECT ORDER], MATCH(X757,VISITORS[NAME USED],0))</f>
        <v>#N/A</v>
      </c>
      <c r="Z757" s="44" t="e">
        <f t="shared" si="216"/>
        <v>#N/A</v>
      </c>
      <c r="AA757" s="50" t="e">
        <f>IF(SUM(#REF!,#REF!,#REF!,#REF!,#REF!,#REF!)=S757,,"")</f>
        <v>#REF!</v>
      </c>
      <c r="AB757" s="51" t="str">
        <f t="shared" si="217"/>
        <v/>
      </c>
      <c r="AC757" s="51"/>
      <c r="AD757" s="51"/>
      <c r="AE757" s="51"/>
      <c r="AF757" s="51"/>
      <c r="AG757" s="51"/>
      <c r="AH757" s="51"/>
      <c r="AI757" s="52"/>
      <c r="AJ757" s="52"/>
      <c r="AK757" s="52"/>
      <c r="AL757" s="53"/>
      <c r="AM757" s="54"/>
      <c r="AN757" s="55" t="str">
        <f>IF(P757=1,0,"")</f>
        <v/>
      </c>
      <c r="AO757" s="56" t="str">
        <f>IF(AN757=1,AB757,"")</f>
        <v/>
      </c>
      <c r="AP757" s="55" t="str">
        <f>IF(P757=1,0,"")</f>
        <v/>
      </c>
      <c r="AQ757" s="56" t="str">
        <f>IF(AP757=1,AB757,"")</f>
        <v/>
      </c>
    </row>
    <row r="758" spans="1:43" s="3" customFormat="1" x14ac:dyDescent="0.25">
      <c r="A758" s="67">
        <f t="shared" si="207"/>
        <v>2022</v>
      </c>
      <c r="B758" s="67" t="str">
        <f t="shared" si="208"/>
        <v>May</v>
      </c>
      <c r="C758" s="68">
        <f t="shared" si="218"/>
        <v>22</v>
      </c>
      <c r="D758" s="69">
        <f t="shared" si="209"/>
        <v>21</v>
      </c>
      <c r="E758" s="70">
        <f t="shared" si="210"/>
        <v>30</v>
      </c>
      <c r="F758" s="74"/>
      <c r="G758" s="77"/>
      <c r="H758" s="63" t="e">
        <f t="shared" si="219"/>
        <v>#VALUE!</v>
      </c>
      <c r="I758" s="64">
        <f t="shared" si="223"/>
        <v>1</v>
      </c>
      <c r="J758" s="71" t="str">
        <f t="shared" si="223"/>
        <v xml:space="preserve">Tolpis </v>
      </c>
      <c r="K758" s="71" t="str">
        <f t="shared" si="223"/>
        <v>umbellata</v>
      </c>
      <c r="L758" s="72">
        <f t="shared" si="223"/>
        <v>1</v>
      </c>
      <c r="M758" s="72">
        <f t="shared" si="223"/>
        <v>0</v>
      </c>
      <c r="N758" s="66">
        <f t="shared" si="223"/>
        <v>0</v>
      </c>
      <c r="O758" s="41"/>
      <c r="P758" s="42" t="str">
        <f t="shared" si="211"/>
        <v/>
      </c>
      <c r="Q758" s="43" t="str">
        <f t="shared" si="212"/>
        <v/>
      </c>
      <c r="R758" s="44" t="e">
        <f t="shared" si="213"/>
        <v>#VALUE!</v>
      </c>
      <c r="S758" s="45" t="e">
        <f t="shared" si="206"/>
        <v>#VALUE!</v>
      </c>
      <c r="T758" s="44" t="str">
        <f t="shared" si="214"/>
        <v/>
      </c>
      <c r="U758" s="46"/>
      <c r="V758" s="47"/>
      <c r="W758" s="48" t="e">
        <f t="shared" si="215"/>
        <v>#VALUE!</v>
      </c>
      <c r="X758" s="49"/>
      <c r="Y758" s="44" t="e">
        <f>INDEX(VISITORS[INSECT ORDER], MATCH(X758,VISITORS[NAME USED],0))</f>
        <v>#N/A</v>
      </c>
      <c r="Z758" s="44" t="e">
        <f t="shared" si="216"/>
        <v>#N/A</v>
      </c>
      <c r="AA758" s="50" t="e">
        <f>IF(SUM(#REF!,#REF!,#REF!,#REF!,#REF!,#REF!)=S758,,"")</f>
        <v>#REF!</v>
      </c>
      <c r="AB758" s="51" t="str">
        <f t="shared" si="217"/>
        <v/>
      </c>
      <c r="AC758" s="51"/>
      <c r="AD758" s="51"/>
      <c r="AE758" s="51"/>
      <c r="AF758" s="51"/>
      <c r="AG758" s="51"/>
      <c r="AH758" s="51"/>
      <c r="AI758" s="52"/>
      <c r="AJ758" s="52"/>
      <c r="AK758" s="52"/>
      <c r="AL758" s="53"/>
      <c r="AM758" s="54"/>
      <c r="AN758" s="55" t="str">
        <f>IF(P758=1,0,"")</f>
        <v/>
      </c>
      <c r="AO758" s="56" t="str">
        <f>IF(AN758=1,AB758,"")</f>
        <v/>
      </c>
      <c r="AP758" s="55" t="str">
        <f>IF(P758=1,0,"")</f>
        <v/>
      </c>
      <c r="AQ758" s="56" t="str">
        <f>IF(AP758=1,AB758,"")</f>
        <v/>
      </c>
    </row>
    <row r="759" spans="1:43" s="3" customFormat="1" x14ac:dyDescent="0.25">
      <c r="A759" s="67">
        <f t="shared" si="207"/>
        <v>2022</v>
      </c>
      <c r="B759" s="67" t="str">
        <f t="shared" si="208"/>
        <v>May</v>
      </c>
      <c r="C759" s="68">
        <f t="shared" si="218"/>
        <v>22</v>
      </c>
      <c r="D759" s="69">
        <f t="shared" si="209"/>
        <v>21</v>
      </c>
      <c r="E759" s="70">
        <f t="shared" si="210"/>
        <v>31</v>
      </c>
      <c r="F759" s="74"/>
      <c r="G759" s="77"/>
      <c r="H759" s="63" t="e">
        <f t="shared" si="219"/>
        <v>#VALUE!</v>
      </c>
      <c r="I759" s="64">
        <f t="shared" si="223"/>
        <v>1</v>
      </c>
      <c r="J759" s="71" t="str">
        <f t="shared" si="223"/>
        <v xml:space="preserve">Tolpis </v>
      </c>
      <c r="K759" s="71" t="str">
        <f t="shared" si="223"/>
        <v>umbellata</v>
      </c>
      <c r="L759" s="72">
        <f t="shared" si="223"/>
        <v>1</v>
      </c>
      <c r="M759" s="72">
        <f t="shared" si="223"/>
        <v>0</v>
      </c>
      <c r="N759" s="66">
        <f t="shared" si="223"/>
        <v>0</v>
      </c>
      <c r="O759" s="41"/>
      <c r="P759" s="42" t="str">
        <f t="shared" si="211"/>
        <v/>
      </c>
      <c r="Q759" s="43" t="str">
        <f t="shared" si="212"/>
        <v/>
      </c>
      <c r="R759" s="44" t="e">
        <f t="shared" si="213"/>
        <v>#VALUE!</v>
      </c>
      <c r="S759" s="45" t="e">
        <f t="shared" si="206"/>
        <v>#VALUE!</v>
      </c>
      <c r="T759" s="44" t="str">
        <f t="shared" si="214"/>
        <v/>
      </c>
      <c r="U759" s="46"/>
      <c r="V759" s="47"/>
      <c r="W759" s="48" t="e">
        <f t="shared" si="215"/>
        <v>#VALUE!</v>
      </c>
      <c r="X759" s="49"/>
      <c r="Y759" s="44" t="e">
        <f>INDEX(VISITORS[INSECT ORDER], MATCH(X759,VISITORS[NAME USED],0))</f>
        <v>#N/A</v>
      </c>
      <c r="Z759" s="44" t="e">
        <f t="shared" si="216"/>
        <v>#N/A</v>
      </c>
      <c r="AA759" s="50" t="e">
        <f>IF(SUM(#REF!,#REF!,#REF!,#REF!,#REF!,#REF!)=S759,,"")</f>
        <v>#REF!</v>
      </c>
      <c r="AB759" s="51" t="str">
        <f t="shared" si="217"/>
        <v/>
      </c>
      <c r="AC759" s="51"/>
      <c r="AD759" s="51"/>
      <c r="AE759" s="51"/>
      <c r="AF759" s="51"/>
      <c r="AG759" s="51"/>
      <c r="AH759" s="51"/>
      <c r="AI759" s="52"/>
      <c r="AJ759" s="52"/>
      <c r="AK759" s="52"/>
      <c r="AL759" s="53"/>
      <c r="AM759" s="54"/>
      <c r="AN759" s="55" t="str">
        <f>IF(P759=1,0,"")</f>
        <v/>
      </c>
      <c r="AO759" s="56" t="str">
        <f>IF(AN759=1,AB759,"")</f>
        <v/>
      </c>
      <c r="AP759" s="55" t="str">
        <f>IF(P759=1,0,"")</f>
        <v/>
      </c>
      <c r="AQ759" s="56" t="str">
        <f>IF(AP759=1,AB759,"")</f>
        <v/>
      </c>
    </row>
    <row r="760" spans="1:43" s="3" customFormat="1" x14ac:dyDescent="0.25">
      <c r="A760" s="67">
        <f t="shared" si="207"/>
        <v>2022</v>
      </c>
      <c r="B760" s="67" t="str">
        <f t="shared" si="208"/>
        <v>May</v>
      </c>
      <c r="C760" s="68">
        <f t="shared" si="218"/>
        <v>22</v>
      </c>
      <c r="D760" s="69">
        <f t="shared" si="209"/>
        <v>21</v>
      </c>
      <c r="E760" s="70">
        <f t="shared" si="210"/>
        <v>32</v>
      </c>
      <c r="F760" s="74"/>
      <c r="G760" s="77"/>
      <c r="H760" s="63" t="e">
        <f t="shared" si="219"/>
        <v>#VALUE!</v>
      </c>
      <c r="I760" s="64">
        <f t="shared" si="223"/>
        <v>1</v>
      </c>
      <c r="J760" s="71" t="str">
        <f t="shared" si="223"/>
        <v xml:space="preserve">Tolpis </v>
      </c>
      <c r="K760" s="71" t="str">
        <f t="shared" si="223"/>
        <v>umbellata</v>
      </c>
      <c r="L760" s="72">
        <f t="shared" si="223"/>
        <v>1</v>
      </c>
      <c r="M760" s="72">
        <f t="shared" si="223"/>
        <v>0</v>
      </c>
      <c r="N760" s="66">
        <f t="shared" si="223"/>
        <v>0</v>
      </c>
      <c r="O760" s="41"/>
      <c r="P760" s="42" t="str">
        <f t="shared" si="211"/>
        <v/>
      </c>
      <c r="Q760" s="43" t="str">
        <f t="shared" si="212"/>
        <v/>
      </c>
      <c r="R760" s="44" t="e">
        <f t="shared" si="213"/>
        <v>#VALUE!</v>
      </c>
      <c r="S760" s="45" t="e">
        <f t="shared" si="206"/>
        <v>#VALUE!</v>
      </c>
      <c r="T760" s="44" t="str">
        <f t="shared" si="214"/>
        <v/>
      </c>
      <c r="U760" s="46"/>
      <c r="V760" s="47"/>
      <c r="W760" s="48" t="e">
        <f t="shared" si="215"/>
        <v>#VALUE!</v>
      </c>
      <c r="X760" s="49"/>
      <c r="Y760" s="44" t="e">
        <f>INDEX(VISITORS[INSECT ORDER], MATCH(X760,VISITORS[NAME USED],0))</f>
        <v>#N/A</v>
      </c>
      <c r="Z760" s="44" t="e">
        <f t="shared" si="216"/>
        <v>#N/A</v>
      </c>
      <c r="AA760" s="50" t="e">
        <f>IF(SUM(#REF!,#REF!,#REF!,#REF!,#REF!,#REF!)=S760,,"")</f>
        <v>#REF!</v>
      </c>
      <c r="AB760" s="51" t="str">
        <f t="shared" si="217"/>
        <v/>
      </c>
      <c r="AC760" s="51"/>
      <c r="AD760" s="51"/>
      <c r="AE760" s="51"/>
      <c r="AF760" s="51"/>
      <c r="AG760" s="51"/>
      <c r="AH760" s="51"/>
      <c r="AI760" s="52"/>
      <c r="AJ760" s="52"/>
      <c r="AK760" s="52"/>
      <c r="AL760" s="53"/>
      <c r="AM760" s="54"/>
      <c r="AN760" s="55" t="str">
        <f>IF(P760=1,0,"")</f>
        <v/>
      </c>
      <c r="AO760" s="56" t="str">
        <f>IF(AN760=1,AB760,"")</f>
        <v/>
      </c>
      <c r="AP760" s="55" t="str">
        <f>IF(P760=1,0,"")</f>
        <v/>
      </c>
      <c r="AQ760" s="56" t="str">
        <f>IF(AP760=1,AB760,"")</f>
        <v/>
      </c>
    </row>
    <row r="761" spans="1:43" s="3" customFormat="1" x14ac:dyDescent="0.25">
      <c r="A761" s="67">
        <f t="shared" si="207"/>
        <v>2022</v>
      </c>
      <c r="B761" s="67" t="str">
        <f t="shared" si="208"/>
        <v>May</v>
      </c>
      <c r="C761" s="68">
        <f t="shared" si="218"/>
        <v>22</v>
      </c>
      <c r="D761" s="69">
        <f t="shared" si="209"/>
        <v>21</v>
      </c>
      <c r="E761" s="70">
        <f t="shared" si="210"/>
        <v>33</v>
      </c>
      <c r="F761" s="74"/>
      <c r="G761" s="77"/>
      <c r="H761" s="63" t="e">
        <f t="shared" si="219"/>
        <v>#VALUE!</v>
      </c>
      <c r="I761" s="64">
        <f t="shared" si="223"/>
        <v>1</v>
      </c>
      <c r="J761" s="71" t="str">
        <f t="shared" si="223"/>
        <v xml:space="preserve">Tolpis </v>
      </c>
      <c r="K761" s="71" t="str">
        <f t="shared" si="223"/>
        <v>umbellata</v>
      </c>
      <c r="L761" s="72">
        <f t="shared" si="223"/>
        <v>1</v>
      </c>
      <c r="M761" s="72">
        <f t="shared" si="223"/>
        <v>0</v>
      </c>
      <c r="N761" s="66">
        <f t="shared" si="223"/>
        <v>0</v>
      </c>
      <c r="O761" s="41"/>
      <c r="P761" s="42" t="str">
        <f t="shared" si="211"/>
        <v/>
      </c>
      <c r="Q761" s="43" t="str">
        <f t="shared" si="212"/>
        <v/>
      </c>
      <c r="R761" s="44" t="e">
        <f t="shared" si="213"/>
        <v>#VALUE!</v>
      </c>
      <c r="S761" s="45" t="e">
        <f t="shared" si="206"/>
        <v>#VALUE!</v>
      </c>
      <c r="T761" s="44" t="str">
        <f t="shared" si="214"/>
        <v/>
      </c>
      <c r="U761" s="46"/>
      <c r="V761" s="47"/>
      <c r="W761" s="48" t="e">
        <f t="shared" si="215"/>
        <v>#VALUE!</v>
      </c>
      <c r="X761" s="49"/>
      <c r="Y761" s="44" t="e">
        <f>INDEX(VISITORS[INSECT ORDER], MATCH(X761,VISITORS[NAME USED],0))</f>
        <v>#N/A</v>
      </c>
      <c r="Z761" s="44" t="e">
        <f t="shared" si="216"/>
        <v>#N/A</v>
      </c>
      <c r="AA761" s="50" t="e">
        <f>IF(SUM(#REF!,#REF!,#REF!,#REF!,#REF!,#REF!)=S761,,"")</f>
        <v>#REF!</v>
      </c>
      <c r="AB761" s="51" t="str">
        <f t="shared" si="217"/>
        <v/>
      </c>
      <c r="AC761" s="51"/>
      <c r="AD761" s="51"/>
      <c r="AE761" s="51"/>
      <c r="AF761" s="51"/>
      <c r="AG761" s="51"/>
      <c r="AH761" s="51"/>
      <c r="AI761" s="52"/>
      <c r="AJ761" s="52"/>
      <c r="AK761" s="52"/>
      <c r="AL761" s="53"/>
      <c r="AM761" s="54"/>
      <c r="AN761" s="55" t="str">
        <f>IF(P761=1,0,"")</f>
        <v/>
      </c>
      <c r="AO761" s="56" t="str">
        <f>IF(AN761=1,AB761,"")</f>
        <v/>
      </c>
      <c r="AP761" s="55" t="str">
        <f>IF(P761=1,0,"")</f>
        <v/>
      </c>
      <c r="AQ761" s="56" t="str">
        <f>IF(AP761=1,AB761,"")</f>
        <v/>
      </c>
    </row>
    <row r="762" spans="1:43" s="3" customFormat="1" x14ac:dyDescent="0.25">
      <c r="A762" s="67">
        <f t="shared" si="207"/>
        <v>2022</v>
      </c>
      <c r="B762" s="67" t="str">
        <f t="shared" si="208"/>
        <v>May</v>
      </c>
      <c r="C762" s="68">
        <f t="shared" si="218"/>
        <v>22</v>
      </c>
      <c r="D762" s="69">
        <f t="shared" si="209"/>
        <v>21</v>
      </c>
      <c r="E762" s="70">
        <f t="shared" si="210"/>
        <v>34</v>
      </c>
      <c r="F762" s="74"/>
      <c r="G762" s="77"/>
      <c r="H762" s="63" t="e">
        <f t="shared" si="219"/>
        <v>#VALUE!</v>
      </c>
      <c r="I762" s="64">
        <f t="shared" si="223"/>
        <v>1</v>
      </c>
      <c r="J762" s="71" t="str">
        <f t="shared" si="223"/>
        <v xml:space="preserve">Tolpis </v>
      </c>
      <c r="K762" s="71" t="str">
        <f t="shared" si="223"/>
        <v>umbellata</v>
      </c>
      <c r="L762" s="72">
        <f t="shared" si="223"/>
        <v>1</v>
      </c>
      <c r="M762" s="72">
        <f t="shared" si="223"/>
        <v>0</v>
      </c>
      <c r="N762" s="66">
        <f t="shared" si="223"/>
        <v>0</v>
      </c>
      <c r="O762" s="41"/>
      <c r="P762" s="42" t="str">
        <f t="shared" si="211"/>
        <v/>
      </c>
      <c r="Q762" s="43" t="str">
        <f t="shared" si="212"/>
        <v/>
      </c>
      <c r="R762" s="44" t="e">
        <f t="shared" si="213"/>
        <v>#VALUE!</v>
      </c>
      <c r="S762" s="45" t="e">
        <f t="shared" si="206"/>
        <v>#VALUE!</v>
      </c>
      <c r="T762" s="44" t="str">
        <f t="shared" si="214"/>
        <v/>
      </c>
      <c r="U762" s="46"/>
      <c r="V762" s="47"/>
      <c r="W762" s="48" t="e">
        <f t="shared" si="215"/>
        <v>#VALUE!</v>
      </c>
      <c r="X762" s="49"/>
      <c r="Y762" s="44" t="e">
        <f>INDEX(VISITORS[INSECT ORDER], MATCH(X762,VISITORS[NAME USED],0))</f>
        <v>#N/A</v>
      </c>
      <c r="Z762" s="44" t="e">
        <f t="shared" si="216"/>
        <v>#N/A</v>
      </c>
      <c r="AA762" s="50" t="e">
        <f>IF(SUM(#REF!,#REF!,#REF!,#REF!,#REF!,#REF!)=S762,,"")</f>
        <v>#REF!</v>
      </c>
      <c r="AB762" s="51" t="str">
        <f t="shared" si="217"/>
        <v/>
      </c>
      <c r="AC762" s="51"/>
      <c r="AD762" s="51"/>
      <c r="AE762" s="51"/>
      <c r="AF762" s="51"/>
      <c r="AG762" s="51"/>
      <c r="AH762" s="51"/>
      <c r="AI762" s="52"/>
      <c r="AJ762" s="52"/>
      <c r="AK762" s="52"/>
      <c r="AL762" s="53"/>
      <c r="AM762" s="54"/>
      <c r="AN762" s="55" t="str">
        <f>IF(P762=1,0,"")</f>
        <v/>
      </c>
      <c r="AO762" s="56" t="str">
        <f>IF(AN762=1,AB762,"")</f>
        <v/>
      </c>
      <c r="AP762" s="55" t="str">
        <f>IF(P762=1,0,"")</f>
        <v/>
      </c>
      <c r="AQ762" s="56" t="str">
        <f>IF(AP762=1,AB762,"")</f>
        <v/>
      </c>
    </row>
    <row r="763" spans="1:43" s="3" customFormat="1" x14ac:dyDescent="0.25">
      <c r="A763" s="67">
        <f t="shared" si="207"/>
        <v>2022</v>
      </c>
      <c r="B763" s="67" t="str">
        <f t="shared" si="208"/>
        <v>May</v>
      </c>
      <c r="C763" s="68">
        <f t="shared" si="218"/>
        <v>22</v>
      </c>
      <c r="D763" s="69">
        <f t="shared" si="209"/>
        <v>21</v>
      </c>
      <c r="E763" s="70">
        <f t="shared" si="210"/>
        <v>35</v>
      </c>
      <c r="F763" s="74"/>
      <c r="G763" s="77"/>
      <c r="H763" s="63" t="e">
        <f t="shared" si="219"/>
        <v>#VALUE!</v>
      </c>
      <c r="I763" s="64">
        <f t="shared" si="223"/>
        <v>1</v>
      </c>
      <c r="J763" s="71" t="str">
        <f t="shared" si="223"/>
        <v xml:space="preserve">Tolpis </v>
      </c>
      <c r="K763" s="71" t="str">
        <f t="shared" si="223"/>
        <v>umbellata</v>
      </c>
      <c r="L763" s="72">
        <f t="shared" si="223"/>
        <v>1</v>
      </c>
      <c r="M763" s="72">
        <f t="shared" si="223"/>
        <v>0</v>
      </c>
      <c r="N763" s="66">
        <f t="shared" si="223"/>
        <v>0</v>
      </c>
      <c r="O763" s="41"/>
      <c r="P763" s="42" t="str">
        <f t="shared" si="211"/>
        <v/>
      </c>
      <c r="Q763" s="43" t="str">
        <f t="shared" si="212"/>
        <v/>
      </c>
      <c r="R763" s="44" t="e">
        <f t="shared" si="213"/>
        <v>#VALUE!</v>
      </c>
      <c r="S763" s="45" t="e">
        <f t="shared" si="206"/>
        <v>#VALUE!</v>
      </c>
      <c r="T763" s="44" t="str">
        <f t="shared" si="214"/>
        <v/>
      </c>
      <c r="U763" s="46"/>
      <c r="V763" s="47"/>
      <c r="W763" s="48" t="e">
        <f t="shared" si="215"/>
        <v>#VALUE!</v>
      </c>
      <c r="X763" s="49"/>
      <c r="Y763" s="44" t="e">
        <f>INDEX(VISITORS[INSECT ORDER], MATCH(X763,VISITORS[NAME USED],0))</f>
        <v>#N/A</v>
      </c>
      <c r="Z763" s="44" t="e">
        <f t="shared" si="216"/>
        <v>#N/A</v>
      </c>
      <c r="AA763" s="50" t="e">
        <f>IF(SUM(#REF!,#REF!,#REF!,#REF!,#REF!,#REF!)=S763,,"")</f>
        <v>#REF!</v>
      </c>
      <c r="AB763" s="51" t="str">
        <f t="shared" si="217"/>
        <v/>
      </c>
      <c r="AC763" s="51"/>
      <c r="AD763" s="51"/>
      <c r="AE763" s="51"/>
      <c r="AF763" s="51"/>
      <c r="AG763" s="51"/>
      <c r="AH763" s="51"/>
      <c r="AI763" s="52"/>
      <c r="AJ763" s="52"/>
      <c r="AK763" s="52"/>
      <c r="AL763" s="53"/>
      <c r="AM763" s="54"/>
      <c r="AN763" s="55" t="str">
        <f>IF(P763=1,0,"")</f>
        <v/>
      </c>
      <c r="AO763" s="56" t="str">
        <f>IF(AN763=1,AB763,"")</f>
        <v/>
      </c>
      <c r="AP763" s="55" t="str">
        <f>IF(P763=1,0,"")</f>
        <v/>
      </c>
      <c r="AQ763" s="56" t="str">
        <f>IF(AP763=1,AB763,"")</f>
        <v/>
      </c>
    </row>
    <row r="764" spans="1:43" s="3" customFormat="1" x14ac:dyDescent="0.25">
      <c r="A764" s="67">
        <f t="shared" si="207"/>
        <v>2022</v>
      </c>
      <c r="B764" s="67" t="str">
        <f t="shared" si="208"/>
        <v>May</v>
      </c>
      <c r="C764" s="68">
        <f t="shared" si="218"/>
        <v>22</v>
      </c>
      <c r="D764" s="69">
        <f t="shared" si="209"/>
        <v>21</v>
      </c>
      <c r="E764" s="70">
        <f t="shared" si="210"/>
        <v>36</v>
      </c>
      <c r="F764" s="74"/>
      <c r="G764" s="77"/>
      <c r="H764" s="63" t="e">
        <f t="shared" si="219"/>
        <v>#VALUE!</v>
      </c>
      <c r="I764" s="64">
        <f t="shared" si="223"/>
        <v>1</v>
      </c>
      <c r="J764" s="71" t="str">
        <f t="shared" si="223"/>
        <v xml:space="preserve">Tolpis </v>
      </c>
      <c r="K764" s="71" t="str">
        <f t="shared" si="223"/>
        <v>umbellata</v>
      </c>
      <c r="L764" s="72">
        <f t="shared" si="223"/>
        <v>1</v>
      </c>
      <c r="M764" s="72">
        <f t="shared" si="223"/>
        <v>0</v>
      </c>
      <c r="N764" s="66">
        <f t="shared" si="223"/>
        <v>0</v>
      </c>
      <c r="O764" s="41"/>
      <c r="P764" s="42" t="str">
        <f t="shared" si="211"/>
        <v/>
      </c>
      <c r="Q764" s="43" t="str">
        <f t="shared" si="212"/>
        <v/>
      </c>
      <c r="R764" s="44" t="e">
        <f t="shared" si="213"/>
        <v>#VALUE!</v>
      </c>
      <c r="S764" s="45" t="e">
        <f t="shared" si="206"/>
        <v>#VALUE!</v>
      </c>
      <c r="T764" s="44" t="str">
        <f t="shared" si="214"/>
        <v/>
      </c>
      <c r="U764" s="46"/>
      <c r="V764" s="47"/>
      <c r="W764" s="48" t="e">
        <f t="shared" si="215"/>
        <v>#VALUE!</v>
      </c>
      <c r="X764" s="49"/>
      <c r="Y764" s="44" t="e">
        <f>INDEX(VISITORS[INSECT ORDER], MATCH(X764,VISITORS[NAME USED],0))</f>
        <v>#N/A</v>
      </c>
      <c r="Z764" s="44" t="e">
        <f t="shared" si="216"/>
        <v>#N/A</v>
      </c>
      <c r="AA764" s="50" t="e">
        <f>IF(SUM(#REF!,#REF!,#REF!,#REF!,#REF!,#REF!)=S764,,"")</f>
        <v>#REF!</v>
      </c>
      <c r="AB764" s="51" t="str">
        <f t="shared" si="217"/>
        <v/>
      </c>
      <c r="AC764" s="51"/>
      <c r="AD764" s="51"/>
      <c r="AE764" s="51"/>
      <c r="AF764" s="51"/>
      <c r="AG764" s="51"/>
      <c r="AH764" s="51"/>
      <c r="AI764" s="52"/>
      <c r="AJ764" s="52"/>
      <c r="AK764" s="52"/>
      <c r="AL764" s="53"/>
      <c r="AM764" s="54"/>
      <c r="AN764" s="55" t="str">
        <f>IF(P764=1,0,"")</f>
        <v/>
      </c>
      <c r="AO764" s="56" t="str">
        <f>IF(AN764=1,AB764,"")</f>
        <v/>
      </c>
      <c r="AP764" s="55" t="str">
        <f>IF(P764=1,0,"")</f>
        <v/>
      </c>
      <c r="AQ764" s="56" t="str">
        <f>IF(AP764=1,AB764,"")</f>
        <v/>
      </c>
    </row>
    <row r="765" spans="1:43" s="3" customFormat="1" x14ac:dyDescent="0.25">
      <c r="A765" s="67">
        <f t="shared" si="207"/>
        <v>2022</v>
      </c>
      <c r="B765" s="67" t="str">
        <f t="shared" si="208"/>
        <v>May</v>
      </c>
      <c r="C765" s="68">
        <f t="shared" si="218"/>
        <v>22</v>
      </c>
      <c r="D765" s="69">
        <f t="shared" si="209"/>
        <v>21</v>
      </c>
      <c r="E765" s="70">
        <f t="shared" si="210"/>
        <v>37</v>
      </c>
      <c r="F765" s="74"/>
      <c r="G765" s="77"/>
      <c r="H765" s="63" t="e">
        <f t="shared" si="219"/>
        <v>#VALUE!</v>
      </c>
      <c r="I765" s="64">
        <f t="shared" si="223"/>
        <v>1</v>
      </c>
      <c r="J765" s="71" t="str">
        <f t="shared" si="223"/>
        <v xml:space="preserve">Tolpis </v>
      </c>
      <c r="K765" s="71" t="str">
        <f t="shared" si="223"/>
        <v>umbellata</v>
      </c>
      <c r="L765" s="72">
        <f t="shared" si="223"/>
        <v>1</v>
      </c>
      <c r="M765" s="72">
        <f t="shared" si="223"/>
        <v>0</v>
      </c>
      <c r="N765" s="66">
        <f t="shared" si="223"/>
        <v>0</v>
      </c>
      <c r="O765" s="41"/>
      <c r="P765" s="42" t="str">
        <f t="shared" si="211"/>
        <v/>
      </c>
      <c r="Q765" s="43" t="str">
        <f t="shared" si="212"/>
        <v/>
      </c>
      <c r="R765" s="44" t="e">
        <f t="shared" si="213"/>
        <v>#VALUE!</v>
      </c>
      <c r="S765" s="45" t="e">
        <f t="shared" si="206"/>
        <v>#VALUE!</v>
      </c>
      <c r="T765" s="44" t="str">
        <f t="shared" si="214"/>
        <v/>
      </c>
      <c r="U765" s="46"/>
      <c r="V765" s="47"/>
      <c r="W765" s="48" t="e">
        <f t="shared" si="215"/>
        <v>#VALUE!</v>
      </c>
      <c r="X765" s="49"/>
      <c r="Y765" s="44" t="e">
        <f>INDEX(VISITORS[INSECT ORDER], MATCH(X765,VISITORS[NAME USED],0))</f>
        <v>#N/A</v>
      </c>
      <c r="Z765" s="44" t="e">
        <f t="shared" si="216"/>
        <v>#N/A</v>
      </c>
      <c r="AA765" s="50" t="e">
        <f>IF(SUM(#REF!,#REF!,#REF!,#REF!,#REF!,#REF!)=S765,,"")</f>
        <v>#REF!</v>
      </c>
      <c r="AB765" s="51" t="str">
        <f t="shared" si="217"/>
        <v/>
      </c>
      <c r="AC765" s="51"/>
      <c r="AD765" s="51"/>
      <c r="AE765" s="51"/>
      <c r="AF765" s="51"/>
      <c r="AG765" s="51"/>
      <c r="AH765" s="51"/>
      <c r="AI765" s="52"/>
      <c r="AJ765" s="52"/>
      <c r="AK765" s="52"/>
      <c r="AL765" s="53"/>
      <c r="AM765" s="54"/>
      <c r="AN765" s="55" t="str">
        <f>IF(P765=1,0,"")</f>
        <v/>
      </c>
      <c r="AO765" s="56" t="str">
        <f>IF(AN765=1,AB765,"")</f>
        <v/>
      </c>
      <c r="AP765" s="55" t="str">
        <f>IF(P765=1,0,"")</f>
        <v/>
      </c>
      <c r="AQ765" s="56" t="str">
        <f>IF(AP765=1,AB765,"")</f>
        <v/>
      </c>
    </row>
    <row r="766" spans="1:43" s="3" customFormat="1" x14ac:dyDescent="0.25">
      <c r="A766" s="67">
        <f t="shared" si="207"/>
        <v>2022</v>
      </c>
      <c r="B766" s="67" t="str">
        <f t="shared" si="208"/>
        <v>May</v>
      </c>
      <c r="C766" s="68">
        <f t="shared" si="218"/>
        <v>22</v>
      </c>
      <c r="D766" s="69">
        <f t="shared" si="209"/>
        <v>21</v>
      </c>
      <c r="E766" s="70">
        <f t="shared" si="210"/>
        <v>38</v>
      </c>
      <c r="F766" s="74"/>
      <c r="G766" s="77"/>
      <c r="H766" s="63" t="e">
        <f t="shared" si="219"/>
        <v>#VALUE!</v>
      </c>
      <c r="I766" s="64">
        <f t="shared" si="223"/>
        <v>1</v>
      </c>
      <c r="J766" s="71" t="str">
        <f t="shared" si="223"/>
        <v xml:space="preserve">Tolpis </v>
      </c>
      <c r="K766" s="71" t="str">
        <f t="shared" si="223"/>
        <v>umbellata</v>
      </c>
      <c r="L766" s="72">
        <f t="shared" si="223"/>
        <v>1</v>
      </c>
      <c r="M766" s="72">
        <f t="shared" si="223"/>
        <v>0</v>
      </c>
      <c r="N766" s="66">
        <f t="shared" si="223"/>
        <v>0</v>
      </c>
      <c r="O766" s="41"/>
      <c r="P766" s="42" t="str">
        <f t="shared" si="211"/>
        <v/>
      </c>
      <c r="Q766" s="43" t="str">
        <f t="shared" si="212"/>
        <v/>
      </c>
      <c r="R766" s="44" t="e">
        <f t="shared" si="213"/>
        <v>#VALUE!</v>
      </c>
      <c r="S766" s="45" t="e">
        <f t="shared" si="206"/>
        <v>#VALUE!</v>
      </c>
      <c r="T766" s="44" t="str">
        <f t="shared" si="214"/>
        <v/>
      </c>
      <c r="U766" s="46"/>
      <c r="V766" s="47"/>
      <c r="W766" s="48" t="e">
        <f t="shared" si="215"/>
        <v>#VALUE!</v>
      </c>
      <c r="X766" s="49"/>
      <c r="Y766" s="44" t="e">
        <f>INDEX(VISITORS[INSECT ORDER], MATCH(X766,VISITORS[NAME USED],0))</f>
        <v>#N/A</v>
      </c>
      <c r="Z766" s="44" t="e">
        <f t="shared" si="216"/>
        <v>#N/A</v>
      </c>
      <c r="AA766" s="50" t="e">
        <f>IF(SUM(#REF!,#REF!,#REF!,#REF!,#REF!,#REF!)=S766,,"")</f>
        <v>#REF!</v>
      </c>
      <c r="AB766" s="51" t="str">
        <f t="shared" si="217"/>
        <v/>
      </c>
      <c r="AC766" s="51"/>
      <c r="AD766" s="51"/>
      <c r="AE766" s="51"/>
      <c r="AF766" s="51"/>
      <c r="AG766" s="51"/>
      <c r="AH766" s="51"/>
      <c r="AI766" s="52"/>
      <c r="AJ766" s="52"/>
      <c r="AK766" s="52"/>
      <c r="AL766" s="53"/>
      <c r="AM766" s="54"/>
      <c r="AN766" s="55" t="str">
        <f>IF(P766=1,0,"")</f>
        <v/>
      </c>
      <c r="AO766" s="56" t="str">
        <f>IF(AN766=1,AB766,"")</f>
        <v/>
      </c>
      <c r="AP766" s="55" t="str">
        <f>IF(P766=1,0,"")</f>
        <v/>
      </c>
      <c r="AQ766" s="56" t="str">
        <f>IF(AP766=1,AB766,"")</f>
        <v/>
      </c>
    </row>
    <row r="767" spans="1:43" s="3" customFormat="1" x14ac:dyDescent="0.25">
      <c r="A767" s="67">
        <f t="shared" si="207"/>
        <v>2022</v>
      </c>
      <c r="B767" s="67" t="str">
        <f t="shared" si="208"/>
        <v>May</v>
      </c>
      <c r="C767" s="68">
        <f t="shared" si="218"/>
        <v>22</v>
      </c>
      <c r="D767" s="69">
        <f t="shared" si="209"/>
        <v>21</v>
      </c>
      <c r="E767" s="70">
        <f t="shared" si="210"/>
        <v>39</v>
      </c>
      <c r="F767" s="74"/>
      <c r="G767" s="77"/>
      <c r="H767" s="63" t="e">
        <f t="shared" si="219"/>
        <v>#VALUE!</v>
      </c>
      <c r="I767" s="64">
        <f t="shared" si="223"/>
        <v>1</v>
      </c>
      <c r="J767" s="71" t="str">
        <f t="shared" si="223"/>
        <v xml:space="preserve">Tolpis </v>
      </c>
      <c r="K767" s="71" t="str">
        <f t="shared" si="223"/>
        <v>umbellata</v>
      </c>
      <c r="L767" s="72">
        <f t="shared" si="223"/>
        <v>1</v>
      </c>
      <c r="M767" s="72">
        <f t="shared" si="223"/>
        <v>0</v>
      </c>
      <c r="N767" s="66">
        <f t="shared" si="223"/>
        <v>0</v>
      </c>
      <c r="O767" s="41"/>
      <c r="P767" s="42" t="str">
        <f t="shared" si="211"/>
        <v/>
      </c>
      <c r="Q767" s="43" t="str">
        <f t="shared" si="212"/>
        <v/>
      </c>
      <c r="R767" s="44" t="e">
        <f t="shared" si="213"/>
        <v>#VALUE!</v>
      </c>
      <c r="S767" s="45" t="e">
        <f t="shared" si="206"/>
        <v>#VALUE!</v>
      </c>
      <c r="T767" s="44" t="str">
        <f t="shared" si="214"/>
        <v/>
      </c>
      <c r="U767" s="46"/>
      <c r="V767" s="47"/>
      <c r="W767" s="48" t="e">
        <f t="shared" si="215"/>
        <v>#VALUE!</v>
      </c>
      <c r="X767" s="49"/>
      <c r="Y767" s="44" t="e">
        <f>INDEX(VISITORS[INSECT ORDER], MATCH(X767,VISITORS[NAME USED],0))</f>
        <v>#N/A</v>
      </c>
      <c r="Z767" s="44" t="e">
        <f t="shared" si="216"/>
        <v>#N/A</v>
      </c>
      <c r="AA767" s="50" t="e">
        <f>IF(SUM(#REF!,#REF!,#REF!,#REF!,#REF!,#REF!)=S767,,"")</f>
        <v>#REF!</v>
      </c>
      <c r="AB767" s="51" t="str">
        <f t="shared" si="217"/>
        <v/>
      </c>
      <c r="AC767" s="51"/>
      <c r="AD767" s="51"/>
      <c r="AE767" s="51"/>
      <c r="AF767" s="51"/>
      <c r="AG767" s="51"/>
      <c r="AH767" s="51"/>
      <c r="AI767" s="52"/>
      <c r="AJ767" s="52"/>
      <c r="AK767" s="52"/>
      <c r="AL767" s="53"/>
      <c r="AM767" s="54"/>
      <c r="AN767" s="55" t="str">
        <f>IF(P767=1,0,"")</f>
        <v/>
      </c>
      <c r="AO767" s="56" t="str">
        <f>IF(AN767=1,AB767,"")</f>
        <v/>
      </c>
      <c r="AP767" s="55" t="str">
        <f>IF(P767=1,0,"")</f>
        <v/>
      </c>
      <c r="AQ767" s="56" t="str">
        <f>IF(AP767=1,AB767,"")</f>
        <v/>
      </c>
    </row>
    <row r="768" spans="1:43" s="3" customFormat="1" x14ac:dyDescent="0.25">
      <c r="A768" s="67">
        <f t="shared" si="207"/>
        <v>2022</v>
      </c>
      <c r="B768" s="67" t="str">
        <f t="shared" si="208"/>
        <v>May</v>
      </c>
      <c r="C768" s="68">
        <f t="shared" si="218"/>
        <v>22</v>
      </c>
      <c r="D768" s="69">
        <f t="shared" si="209"/>
        <v>21</v>
      </c>
      <c r="E768" s="70">
        <f t="shared" si="210"/>
        <v>40</v>
      </c>
      <c r="F768" s="74"/>
      <c r="G768" s="77"/>
      <c r="H768" s="63" t="e">
        <f t="shared" si="219"/>
        <v>#VALUE!</v>
      </c>
      <c r="I768" s="64">
        <f t="shared" si="223"/>
        <v>1</v>
      </c>
      <c r="J768" s="71" t="str">
        <f t="shared" si="223"/>
        <v xml:space="preserve">Tolpis </v>
      </c>
      <c r="K768" s="71" t="str">
        <f t="shared" si="223"/>
        <v>umbellata</v>
      </c>
      <c r="L768" s="72">
        <f t="shared" si="223"/>
        <v>1</v>
      </c>
      <c r="M768" s="72">
        <f t="shared" si="223"/>
        <v>0</v>
      </c>
      <c r="N768" s="66">
        <f t="shared" si="223"/>
        <v>0</v>
      </c>
      <c r="O768" s="41"/>
      <c r="P768" s="42" t="str">
        <f t="shared" si="211"/>
        <v/>
      </c>
      <c r="Q768" s="43" t="str">
        <f t="shared" si="212"/>
        <v/>
      </c>
      <c r="R768" s="44" t="e">
        <f t="shared" si="213"/>
        <v>#VALUE!</v>
      </c>
      <c r="S768" s="45" t="e">
        <f t="shared" si="206"/>
        <v>#VALUE!</v>
      </c>
      <c r="T768" s="44" t="str">
        <f t="shared" si="214"/>
        <v/>
      </c>
      <c r="U768" s="46"/>
      <c r="V768" s="47"/>
      <c r="W768" s="48" t="e">
        <f t="shared" si="215"/>
        <v>#VALUE!</v>
      </c>
      <c r="X768" s="49"/>
      <c r="Y768" s="44" t="e">
        <f>INDEX(VISITORS[INSECT ORDER], MATCH(X768,VISITORS[NAME USED],0))</f>
        <v>#N/A</v>
      </c>
      <c r="Z768" s="44" t="e">
        <f t="shared" si="216"/>
        <v>#N/A</v>
      </c>
      <c r="AA768" s="50" t="e">
        <f>IF(SUM(#REF!,#REF!,#REF!,#REF!,#REF!,#REF!)=S768,,"")</f>
        <v>#REF!</v>
      </c>
      <c r="AB768" s="51" t="str">
        <f t="shared" si="217"/>
        <v/>
      </c>
      <c r="AC768" s="51"/>
      <c r="AD768" s="51"/>
      <c r="AE768" s="51"/>
      <c r="AF768" s="51"/>
      <c r="AG768" s="51"/>
      <c r="AH768" s="51"/>
      <c r="AI768" s="52"/>
      <c r="AJ768" s="52"/>
      <c r="AK768" s="52"/>
      <c r="AL768" s="53"/>
      <c r="AM768" s="54"/>
      <c r="AN768" s="55" t="str">
        <f>IF(P768=1,0,"")</f>
        <v/>
      </c>
      <c r="AO768" s="56" t="str">
        <f>IF(AN768=1,AB768,"")</f>
        <v/>
      </c>
      <c r="AP768" s="55" t="str">
        <f>IF(P768=1,0,"")</f>
        <v/>
      </c>
      <c r="AQ768" s="56" t="str">
        <f>IF(AP768=1,AB768,"")</f>
        <v/>
      </c>
    </row>
    <row r="769" spans="1:43" s="3" customFormat="1" x14ac:dyDescent="0.25">
      <c r="A769" s="67">
        <f t="shared" si="207"/>
        <v>2022</v>
      </c>
      <c r="B769" s="67" t="str">
        <f t="shared" si="208"/>
        <v>May</v>
      </c>
      <c r="C769" s="68">
        <f t="shared" si="218"/>
        <v>22</v>
      </c>
      <c r="D769" s="69">
        <f t="shared" si="209"/>
        <v>21</v>
      </c>
      <c r="E769" s="70">
        <f t="shared" si="210"/>
        <v>41</v>
      </c>
      <c r="F769" s="74"/>
      <c r="G769" s="77"/>
      <c r="H769" s="63" t="e">
        <f t="shared" si="219"/>
        <v>#VALUE!</v>
      </c>
      <c r="I769" s="64">
        <f t="shared" si="223"/>
        <v>1</v>
      </c>
      <c r="J769" s="71" t="str">
        <f t="shared" si="223"/>
        <v xml:space="preserve">Tolpis </v>
      </c>
      <c r="K769" s="71" t="str">
        <f t="shared" si="223"/>
        <v>umbellata</v>
      </c>
      <c r="L769" s="72">
        <f t="shared" si="223"/>
        <v>1</v>
      </c>
      <c r="M769" s="72">
        <f t="shared" si="223"/>
        <v>0</v>
      </c>
      <c r="N769" s="66">
        <f t="shared" si="223"/>
        <v>0</v>
      </c>
      <c r="O769" s="41"/>
      <c r="P769" s="42" t="str">
        <f t="shared" si="211"/>
        <v/>
      </c>
      <c r="Q769" s="43" t="str">
        <f t="shared" si="212"/>
        <v/>
      </c>
      <c r="R769" s="44" t="e">
        <f t="shared" si="213"/>
        <v>#VALUE!</v>
      </c>
      <c r="S769" s="45" t="e">
        <f t="shared" si="206"/>
        <v>#VALUE!</v>
      </c>
      <c r="T769" s="44" t="str">
        <f t="shared" si="214"/>
        <v/>
      </c>
      <c r="U769" s="46"/>
      <c r="V769" s="47"/>
      <c r="W769" s="48" t="e">
        <f t="shared" si="215"/>
        <v>#VALUE!</v>
      </c>
      <c r="X769" s="49"/>
      <c r="Y769" s="44" t="e">
        <f>INDEX(VISITORS[INSECT ORDER], MATCH(X769,VISITORS[NAME USED],0))</f>
        <v>#N/A</v>
      </c>
      <c r="Z769" s="44" t="e">
        <f t="shared" si="216"/>
        <v>#N/A</v>
      </c>
      <c r="AA769" s="50" t="e">
        <f>IF(SUM(#REF!,#REF!,#REF!,#REF!,#REF!,#REF!)=S769,,"")</f>
        <v>#REF!</v>
      </c>
      <c r="AB769" s="51" t="str">
        <f t="shared" si="217"/>
        <v/>
      </c>
      <c r="AC769" s="51"/>
      <c r="AD769" s="51"/>
      <c r="AE769" s="51"/>
      <c r="AF769" s="51"/>
      <c r="AG769" s="51"/>
      <c r="AH769" s="51"/>
      <c r="AI769" s="52"/>
      <c r="AJ769" s="52"/>
      <c r="AK769" s="52"/>
      <c r="AL769" s="53"/>
      <c r="AM769" s="54"/>
      <c r="AN769" s="55" t="str">
        <f>IF(P769=1,0,"")</f>
        <v/>
      </c>
      <c r="AO769" s="56" t="str">
        <f>IF(AN769=1,AB769,"")</f>
        <v/>
      </c>
      <c r="AP769" s="55" t="str">
        <f>IF(P769=1,0,"")</f>
        <v/>
      </c>
      <c r="AQ769" s="56" t="str">
        <f>IF(AP769=1,AB769,"")</f>
        <v/>
      </c>
    </row>
    <row r="770" spans="1:43" s="3" customFormat="1" x14ac:dyDescent="0.25">
      <c r="A770" s="67">
        <f t="shared" si="207"/>
        <v>2022</v>
      </c>
      <c r="B770" s="67" t="str">
        <f t="shared" si="208"/>
        <v>May</v>
      </c>
      <c r="C770" s="68">
        <f t="shared" si="218"/>
        <v>22</v>
      </c>
      <c r="D770" s="69">
        <f t="shared" si="209"/>
        <v>21</v>
      </c>
      <c r="E770" s="70">
        <f t="shared" si="210"/>
        <v>42</v>
      </c>
      <c r="F770" s="74"/>
      <c r="G770" s="77"/>
      <c r="H770" s="63" t="e">
        <f t="shared" si="219"/>
        <v>#VALUE!</v>
      </c>
      <c r="I770" s="64">
        <f t="shared" si="223"/>
        <v>1</v>
      </c>
      <c r="J770" s="71" t="str">
        <f t="shared" si="223"/>
        <v xml:space="preserve">Tolpis </v>
      </c>
      <c r="K770" s="71" t="str">
        <f t="shared" si="223"/>
        <v>umbellata</v>
      </c>
      <c r="L770" s="72">
        <f t="shared" si="223"/>
        <v>1</v>
      </c>
      <c r="M770" s="72">
        <f t="shared" si="223"/>
        <v>0</v>
      </c>
      <c r="N770" s="66">
        <f t="shared" si="223"/>
        <v>0</v>
      </c>
      <c r="O770" s="41"/>
      <c r="P770" s="42" t="str">
        <f t="shared" si="211"/>
        <v/>
      </c>
      <c r="Q770" s="43" t="str">
        <f t="shared" si="212"/>
        <v/>
      </c>
      <c r="R770" s="44" t="e">
        <f t="shared" si="213"/>
        <v>#VALUE!</v>
      </c>
      <c r="S770" s="45" t="e">
        <f t="shared" si="206"/>
        <v>#VALUE!</v>
      </c>
      <c r="T770" s="44" t="str">
        <f t="shared" si="214"/>
        <v/>
      </c>
      <c r="U770" s="46"/>
      <c r="V770" s="47"/>
      <c r="W770" s="48" t="e">
        <f t="shared" si="215"/>
        <v>#VALUE!</v>
      </c>
      <c r="X770" s="49"/>
      <c r="Y770" s="44" t="e">
        <f>INDEX(VISITORS[INSECT ORDER], MATCH(X770,VISITORS[NAME USED],0))</f>
        <v>#N/A</v>
      </c>
      <c r="Z770" s="44" t="e">
        <f t="shared" si="216"/>
        <v>#N/A</v>
      </c>
      <c r="AA770" s="50" t="e">
        <f>IF(SUM(#REF!,#REF!,#REF!,#REF!,#REF!,#REF!)=S770,,"")</f>
        <v>#REF!</v>
      </c>
      <c r="AB770" s="51" t="str">
        <f t="shared" si="217"/>
        <v/>
      </c>
      <c r="AC770" s="51"/>
      <c r="AD770" s="51"/>
      <c r="AE770" s="51"/>
      <c r="AF770" s="51"/>
      <c r="AG770" s="51"/>
      <c r="AH770" s="51"/>
      <c r="AI770" s="52"/>
      <c r="AJ770" s="52"/>
      <c r="AK770" s="52"/>
      <c r="AL770" s="53"/>
      <c r="AM770" s="54"/>
      <c r="AN770" s="55" t="str">
        <f>IF(P770=1,0,"")</f>
        <v/>
      </c>
      <c r="AO770" s="56" t="str">
        <f>IF(AN770=1,AB770,"")</f>
        <v/>
      </c>
      <c r="AP770" s="55" t="str">
        <f>IF(P770=1,0,"")</f>
        <v/>
      </c>
      <c r="AQ770" s="56" t="str">
        <f>IF(AP770=1,AB770,"")</f>
        <v/>
      </c>
    </row>
    <row r="771" spans="1:43" s="3" customFormat="1" x14ac:dyDescent="0.25">
      <c r="A771" s="67">
        <f t="shared" si="207"/>
        <v>2022</v>
      </c>
      <c r="B771" s="67" t="str">
        <f t="shared" si="208"/>
        <v>May</v>
      </c>
      <c r="C771" s="68">
        <f t="shared" si="218"/>
        <v>22</v>
      </c>
      <c r="D771" s="69">
        <f t="shared" si="209"/>
        <v>21</v>
      </c>
      <c r="E771" s="70">
        <f t="shared" si="210"/>
        <v>43</v>
      </c>
      <c r="F771" s="74"/>
      <c r="G771" s="77"/>
      <c r="H771" s="63" t="e">
        <f t="shared" si="219"/>
        <v>#VALUE!</v>
      </c>
      <c r="I771" s="64">
        <f t="shared" si="223"/>
        <v>1</v>
      </c>
      <c r="J771" s="71" t="str">
        <f t="shared" si="223"/>
        <v xml:space="preserve">Tolpis </v>
      </c>
      <c r="K771" s="71" t="str">
        <f t="shared" si="223"/>
        <v>umbellata</v>
      </c>
      <c r="L771" s="72">
        <f t="shared" si="223"/>
        <v>1</v>
      </c>
      <c r="M771" s="72">
        <f t="shared" si="223"/>
        <v>0</v>
      </c>
      <c r="N771" s="66">
        <f t="shared" si="223"/>
        <v>0</v>
      </c>
      <c r="O771" s="41"/>
      <c r="P771" s="42" t="str">
        <f t="shared" si="211"/>
        <v/>
      </c>
      <c r="Q771" s="43" t="str">
        <f t="shared" si="212"/>
        <v/>
      </c>
      <c r="R771" s="44" t="e">
        <f t="shared" si="213"/>
        <v>#VALUE!</v>
      </c>
      <c r="S771" s="45" t="e">
        <f t="shared" ref="S771:S834" si="224">IF(T771&lt;D771, (T771*3600+U771*60+V771)+((23*3600+59*60+60)-(D771*3600+E771*60+LEFT(F771,2))), (T771*3600+U771*60+V771)-(D771*3600+E771*60+LEFT(F771,2)))</f>
        <v>#VALUE!</v>
      </c>
      <c r="T771" s="44" t="str">
        <f t="shared" si="214"/>
        <v/>
      </c>
      <c r="U771" s="46"/>
      <c r="V771" s="47"/>
      <c r="W771" s="48" t="e">
        <f t="shared" si="215"/>
        <v>#VALUE!</v>
      </c>
      <c r="X771" s="49"/>
      <c r="Y771" s="44" t="e">
        <f>INDEX(VISITORS[INSECT ORDER], MATCH(X771,VISITORS[NAME USED],0))</f>
        <v>#N/A</v>
      </c>
      <c r="Z771" s="44" t="e">
        <f t="shared" si="216"/>
        <v>#N/A</v>
      </c>
      <c r="AA771" s="50" t="e">
        <f>IF(SUM(#REF!,#REF!,#REF!,#REF!,#REF!,#REF!)=S771,,"")</f>
        <v>#REF!</v>
      </c>
      <c r="AB771" s="51" t="str">
        <f t="shared" si="217"/>
        <v/>
      </c>
      <c r="AC771" s="51"/>
      <c r="AD771" s="51"/>
      <c r="AE771" s="51"/>
      <c r="AF771" s="51"/>
      <c r="AG771" s="51"/>
      <c r="AH771" s="51"/>
      <c r="AI771" s="52"/>
      <c r="AJ771" s="52"/>
      <c r="AK771" s="52"/>
      <c r="AL771" s="53"/>
      <c r="AM771" s="54"/>
      <c r="AN771" s="55" t="str">
        <f>IF(P771=1,0,"")</f>
        <v/>
      </c>
      <c r="AO771" s="56" t="str">
        <f>IF(AN771=1,AB771,"")</f>
        <v/>
      </c>
      <c r="AP771" s="55" t="str">
        <f>IF(P771=1,0,"")</f>
        <v/>
      </c>
      <c r="AQ771" s="56" t="str">
        <f>IF(AP771=1,AB771,"")</f>
        <v/>
      </c>
    </row>
    <row r="772" spans="1:43" s="3" customFormat="1" x14ac:dyDescent="0.25">
      <c r="A772" s="67">
        <f t="shared" ref="A772:A835" si="225">A771</f>
        <v>2022</v>
      </c>
      <c r="B772" s="67" t="str">
        <f t="shared" ref="B772:B835" si="226">IF(C771-C772&gt;0, TEXT(DATE(2016,(MONTH(DATEVALUE(B771&amp;"1"))+1),1),"mmm"), B771)</f>
        <v>May</v>
      </c>
      <c r="C772" s="68">
        <f t="shared" si="218"/>
        <v>22</v>
      </c>
      <c r="D772" s="69">
        <f t="shared" ref="D772:D835" si="227">IF(IF(E771=59,D771+1,D771)=24,0,IF(E771=59,D771+1,D771))</f>
        <v>21</v>
      </c>
      <c r="E772" s="70">
        <f t="shared" ref="E772:E835" si="228">IF(E771&lt;59,E771+1,0)</f>
        <v>44</v>
      </c>
      <c r="F772" s="74"/>
      <c r="G772" s="77"/>
      <c r="H772" s="63" t="e">
        <f t="shared" si="219"/>
        <v>#VALUE!</v>
      </c>
      <c r="I772" s="64">
        <f t="shared" si="223"/>
        <v>1</v>
      </c>
      <c r="J772" s="71" t="str">
        <f t="shared" si="223"/>
        <v xml:space="preserve">Tolpis </v>
      </c>
      <c r="K772" s="71" t="str">
        <f t="shared" si="223"/>
        <v>umbellata</v>
      </c>
      <c r="L772" s="72">
        <f t="shared" si="223"/>
        <v>1</v>
      </c>
      <c r="M772" s="72">
        <f t="shared" si="223"/>
        <v>0</v>
      </c>
      <c r="N772" s="66">
        <f t="shared" si="223"/>
        <v>0</v>
      </c>
      <c r="O772" s="41"/>
      <c r="P772" s="42" t="str">
        <f t="shared" ref="P772:P835" si="229">IF(F772="","",1)</f>
        <v/>
      </c>
      <c r="Q772" s="43" t="str">
        <f t="shared" ref="Q772:Q835" si="230">TEXT(IF(P772=1,CONCATENATE($D772,":",$E772,":",(LEFT($F772,2))),""),"hh:mm:ss")</f>
        <v/>
      </c>
      <c r="R772" s="44" t="e">
        <f t="shared" ref="R772:R835" si="231">TEXT(Q772-TIME(0,RIGHT($H772,2),$G$9)+(Q772&gt;TIME(0,RIGHT($H772,2),$G$9)),"mm:ss")</f>
        <v>#VALUE!</v>
      </c>
      <c r="S772" s="45" t="e">
        <f t="shared" si="224"/>
        <v>#VALUE!</v>
      </c>
      <c r="T772" s="44" t="str">
        <f t="shared" ref="T772:T835" si="232">TEXT(IF(P772=1,D772,""),"00")</f>
        <v/>
      </c>
      <c r="U772" s="46"/>
      <c r="V772" s="47"/>
      <c r="W772" s="48" t="e">
        <f t="shared" ref="W772:W835" si="233">IF(O772=0,TEXT(TIME(T772,U772,V772)-TIME(D772,E772,RIGHT(F772,2))+TIME(0,LEFT(R772,2),RIGHT(R772,2)),"mm:ss"),TEXT(TIME(T772,U772,V772)-TIME(D772,E772,RIGHT(F772,2))+TIME(0,LEFT(R772,2),RIGHT(R772,2))-TIME(0,($G$10*O772),0),"mm:ss"))</f>
        <v>#VALUE!</v>
      </c>
      <c r="X772" s="49"/>
      <c r="Y772" s="44" t="e">
        <f>INDEX(VISITORS[INSECT ORDER], MATCH(X772,VISITORS[NAME USED],0))</f>
        <v>#N/A</v>
      </c>
      <c r="Z772" s="44" t="e">
        <f t="shared" ref="Z772:Z835" si="234">IF(Y772&lt;&gt;0,"NA","")</f>
        <v>#N/A</v>
      </c>
      <c r="AA772" s="50" t="e">
        <f>IF(SUM(#REF!,#REF!,#REF!,#REF!,#REF!,#REF!)=S772,,"")</f>
        <v>#REF!</v>
      </c>
      <c r="AB772" s="51" t="str">
        <f t="shared" ref="AB772:AB835" si="235">IF(P772=1,1,"")</f>
        <v/>
      </c>
      <c r="AC772" s="51"/>
      <c r="AD772" s="51"/>
      <c r="AE772" s="51"/>
      <c r="AF772" s="51"/>
      <c r="AG772" s="51"/>
      <c r="AH772" s="51"/>
      <c r="AI772" s="52"/>
      <c r="AJ772" s="52"/>
      <c r="AK772" s="52"/>
      <c r="AL772" s="53"/>
      <c r="AM772" s="54"/>
      <c r="AN772" s="55" t="str">
        <f>IF(P772=1,0,"")</f>
        <v/>
      </c>
      <c r="AO772" s="56" t="str">
        <f>IF(AN772=1,AB772,"")</f>
        <v/>
      </c>
      <c r="AP772" s="55" t="str">
        <f>IF(P772=1,0,"")</f>
        <v/>
      </c>
      <c r="AQ772" s="56" t="str">
        <f>IF(AP772=1,AB772,"")</f>
        <v/>
      </c>
    </row>
    <row r="773" spans="1:43" s="3" customFormat="1" x14ac:dyDescent="0.25">
      <c r="A773" s="67">
        <f t="shared" si="225"/>
        <v>2022</v>
      </c>
      <c r="B773" s="67" t="str">
        <f t="shared" si="226"/>
        <v>May</v>
      </c>
      <c r="C773" s="68">
        <f t="shared" ref="C773:C836" si="236">IF(AND(D773=0, E773=0), IF(TEXT(C772,"dd")=TEXT(EOMONTH(DATE(A772,MONTH(DATEVALUE(B772&amp;"1")),C772),0), "dd"), 1, C772+1), C772)</f>
        <v>22</v>
      </c>
      <c r="D773" s="69">
        <f t="shared" si="227"/>
        <v>21</v>
      </c>
      <c r="E773" s="70">
        <f t="shared" si="228"/>
        <v>45</v>
      </c>
      <c r="F773" s="74"/>
      <c r="G773" s="77"/>
      <c r="H773" s="63" t="e">
        <f t="shared" ref="H773:H836" si="237">IF(AND(OR(E772=$G$3,E772=$G$4,E772=$G$5,E772=$G$6,E772=$G$7,E772=$G$8),E772&lt;&gt;RIGHT(H772,2)),CONCATENATE(LEFT(J773,3),LEFT(K773,3),L773,"_",A773,TEXT(MONTH(DATEVALUE(B773&amp;"1")),"00"),TEXT(C773,"00"),"_",TEXT(D773,"00"),"_",TEXT(E772,"00")),IF(AND(OR(E773=$G$3,E773=$G$4,E773=$G$5,E773=$G$6,E773=$G$7,E773=$G$8),OR(F773="",F773&gt;$G$9-1)),CONCATENATE(LEFT(J773,3),LEFT(K773,3),L773,"_",A773,TEXT(MONTH(DATEVALUE(B773&amp;"1")),"00"),TEXT(C773,"00"),"_",TEXT(D773,"00"),"_",TEXT(E773,"00")),H772))</f>
        <v>#VALUE!</v>
      </c>
      <c r="I773" s="64">
        <f t="shared" ref="I773:N788" si="238">I772</f>
        <v>1</v>
      </c>
      <c r="J773" s="71" t="str">
        <f t="shared" si="238"/>
        <v xml:space="preserve">Tolpis </v>
      </c>
      <c r="K773" s="71" t="str">
        <f t="shared" si="238"/>
        <v>umbellata</v>
      </c>
      <c r="L773" s="72">
        <f t="shared" si="238"/>
        <v>1</v>
      </c>
      <c r="M773" s="72">
        <f t="shared" si="238"/>
        <v>0</v>
      </c>
      <c r="N773" s="66">
        <f t="shared" si="238"/>
        <v>0</v>
      </c>
      <c r="O773" s="41"/>
      <c r="P773" s="42" t="str">
        <f t="shared" si="229"/>
        <v/>
      </c>
      <c r="Q773" s="43" t="str">
        <f t="shared" si="230"/>
        <v/>
      </c>
      <c r="R773" s="44" t="e">
        <f t="shared" si="231"/>
        <v>#VALUE!</v>
      </c>
      <c r="S773" s="45" t="e">
        <f t="shared" si="224"/>
        <v>#VALUE!</v>
      </c>
      <c r="T773" s="44" t="str">
        <f t="shared" si="232"/>
        <v/>
      </c>
      <c r="U773" s="46"/>
      <c r="V773" s="47"/>
      <c r="W773" s="48" t="e">
        <f t="shared" si="233"/>
        <v>#VALUE!</v>
      </c>
      <c r="X773" s="49"/>
      <c r="Y773" s="44" t="e">
        <f>INDEX(VISITORS[INSECT ORDER], MATCH(X773,VISITORS[NAME USED],0))</f>
        <v>#N/A</v>
      </c>
      <c r="Z773" s="44" t="e">
        <f t="shared" si="234"/>
        <v>#N/A</v>
      </c>
      <c r="AA773" s="50" t="e">
        <f>IF(SUM(#REF!,#REF!,#REF!,#REF!,#REF!,#REF!)=S773,,"")</f>
        <v>#REF!</v>
      </c>
      <c r="AB773" s="51" t="str">
        <f t="shared" si="235"/>
        <v/>
      </c>
      <c r="AC773" s="51"/>
      <c r="AD773" s="51"/>
      <c r="AE773" s="51"/>
      <c r="AF773" s="51"/>
      <c r="AG773" s="51"/>
      <c r="AH773" s="51"/>
      <c r="AI773" s="52"/>
      <c r="AJ773" s="52"/>
      <c r="AK773" s="52"/>
      <c r="AL773" s="53"/>
      <c r="AM773" s="54"/>
      <c r="AN773" s="55" t="str">
        <f>IF(P773=1,0,"")</f>
        <v/>
      </c>
      <c r="AO773" s="56" t="str">
        <f>IF(AN773=1,AB773,"")</f>
        <v/>
      </c>
      <c r="AP773" s="55" t="str">
        <f>IF(P773=1,0,"")</f>
        <v/>
      </c>
      <c r="AQ773" s="56" t="str">
        <f>IF(AP773=1,AB773,"")</f>
        <v/>
      </c>
    </row>
    <row r="774" spans="1:43" s="3" customFormat="1" x14ac:dyDescent="0.25">
      <c r="A774" s="67">
        <f t="shared" si="225"/>
        <v>2022</v>
      </c>
      <c r="B774" s="67" t="str">
        <f t="shared" si="226"/>
        <v>May</v>
      </c>
      <c r="C774" s="68">
        <f t="shared" si="236"/>
        <v>22</v>
      </c>
      <c r="D774" s="69">
        <f t="shared" si="227"/>
        <v>21</v>
      </c>
      <c r="E774" s="70">
        <f t="shared" si="228"/>
        <v>46</v>
      </c>
      <c r="F774" s="74"/>
      <c r="G774" s="77"/>
      <c r="H774" s="63" t="e">
        <f t="shared" si="237"/>
        <v>#VALUE!</v>
      </c>
      <c r="I774" s="64">
        <f t="shared" si="238"/>
        <v>1</v>
      </c>
      <c r="J774" s="71" t="str">
        <f t="shared" si="238"/>
        <v xml:space="preserve">Tolpis </v>
      </c>
      <c r="K774" s="71" t="str">
        <f t="shared" si="238"/>
        <v>umbellata</v>
      </c>
      <c r="L774" s="72">
        <f t="shared" si="238"/>
        <v>1</v>
      </c>
      <c r="M774" s="72">
        <f t="shared" si="238"/>
        <v>0</v>
      </c>
      <c r="N774" s="66">
        <f t="shared" si="238"/>
        <v>0</v>
      </c>
      <c r="O774" s="41"/>
      <c r="P774" s="42" t="str">
        <f t="shared" si="229"/>
        <v/>
      </c>
      <c r="Q774" s="43" t="str">
        <f t="shared" si="230"/>
        <v/>
      </c>
      <c r="R774" s="44" t="e">
        <f t="shared" si="231"/>
        <v>#VALUE!</v>
      </c>
      <c r="S774" s="45" t="e">
        <f t="shared" si="224"/>
        <v>#VALUE!</v>
      </c>
      <c r="T774" s="44" t="str">
        <f t="shared" si="232"/>
        <v/>
      </c>
      <c r="U774" s="46"/>
      <c r="V774" s="47"/>
      <c r="W774" s="48" t="e">
        <f t="shared" si="233"/>
        <v>#VALUE!</v>
      </c>
      <c r="X774" s="49"/>
      <c r="Y774" s="44" t="e">
        <f>INDEX(VISITORS[INSECT ORDER], MATCH(X774,VISITORS[NAME USED],0))</f>
        <v>#N/A</v>
      </c>
      <c r="Z774" s="44" t="e">
        <f t="shared" si="234"/>
        <v>#N/A</v>
      </c>
      <c r="AA774" s="50" t="e">
        <f>IF(SUM(#REF!,#REF!,#REF!,#REF!,#REF!,#REF!)=S774,,"")</f>
        <v>#REF!</v>
      </c>
      <c r="AB774" s="51" t="str">
        <f t="shared" si="235"/>
        <v/>
      </c>
      <c r="AC774" s="51"/>
      <c r="AD774" s="51"/>
      <c r="AE774" s="51"/>
      <c r="AF774" s="51"/>
      <c r="AG774" s="51"/>
      <c r="AH774" s="51"/>
      <c r="AI774" s="52"/>
      <c r="AJ774" s="52"/>
      <c r="AK774" s="52"/>
      <c r="AL774" s="53"/>
      <c r="AM774" s="54"/>
      <c r="AN774" s="55" t="str">
        <f>IF(P774=1,0,"")</f>
        <v/>
      </c>
      <c r="AO774" s="56" t="str">
        <f>IF(AN774=1,AB774,"")</f>
        <v/>
      </c>
      <c r="AP774" s="55" t="str">
        <f>IF(P774=1,0,"")</f>
        <v/>
      </c>
      <c r="AQ774" s="56" t="str">
        <f>IF(AP774=1,AB774,"")</f>
        <v/>
      </c>
    </row>
    <row r="775" spans="1:43" s="3" customFormat="1" x14ac:dyDescent="0.25">
      <c r="A775" s="67">
        <f t="shared" si="225"/>
        <v>2022</v>
      </c>
      <c r="B775" s="67" t="str">
        <f t="shared" si="226"/>
        <v>May</v>
      </c>
      <c r="C775" s="68">
        <f t="shared" si="236"/>
        <v>22</v>
      </c>
      <c r="D775" s="69">
        <f t="shared" si="227"/>
        <v>21</v>
      </c>
      <c r="E775" s="70">
        <f t="shared" si="228"/>
        <v>47</v>
      </c>
      <c r="F775" s="74"/>
      <c r="G775" s="77"/>
      <c r="H775" s="63" t="e">
        <f t="shared" si="237"/>
        <v>#VALUE!</v>
      </c>
      <c r="I775" s="64">
        <f t="shared" si="238"/>
        <v>1</v>
      </c>
      <c r="J775" s="71" t="str">
        <f t="shared" si="238"/>
        <v xml:space="preserve">Tolpis </v>
      </c>
      <c r="K775" s="71" t="str">
        <f t="shared" si="238"/>
        <v>umbellata</v>
      </c>
      <c r="L775" s="72">
        <f t="shared" si="238"/>
        <v>1</v>
      </c>
      <c r="M775" s="72">
        <f t="shared" si="238"/>
        <v>0</v>
      </c>
      <c r="N775" s="66">
        <f t="shared" si="238"/>
        <v>0</v>
      </c>
      <c r="O775" s="41"/>
      <c r="P775" s="42" t="str">
        <f t="shared" si="229"/>
        <v/>
      </c>
      <c r="Q775" s="43" t="str">
        <f t="shared" si="230"/>
        <v/>
      </c>
      <c r="R775" s="44" t="e">
        <f t="shared" si="231"/>
        <v>#VALUE!</v>
      </c>
      <c r="S775" s="45" t="e">
        <f t="shared" si="224"/>
        <v>#VALUE!</v>
      </c>
      <c r="T775" s="44" t="str">
        <f t="shared" si="232"/>
        <v/>
      </c>
      <c r="U775" s="46"/>
      <c r="V775" s="47"/>
      <c r="W775" s="48" t="e">
        <f t="shared" si="233"/>
        <v>#VALUE!</v>
      </c>
      <c r="X775" s="49"/>
      <c r="Y775" s="44" t="e">
        <f>INDEX(VISITORS[INSECT ORDER], MATCH(X775,VISITORS[NAME USED],0))</f>
        <v>#N/A</v>
      </c>
      <c r="Z775" s="44" t="e">
        <f t="shared" si="234"/>
        <v>#N/A</v>
      </c>
      <c r="AA775" s="50" t="e">
        <f>IF(SUM(#REF!,#REF!,#REF!,#REF!,#REF!,#REF!)=S775,,"")</f>
        <v>#REF!</v>
      </c>
      <c r="AB775" s="51" t="str">
        <f t="shared" si="235"/>
        <v/>
      </c>
      <c r="AC775" s="51"/>
      <c r="AD775" s="51"/>
      <c r="AE775" s="51"/>
      <c r="AF775" s="51"/>
      <c r="AG775" s="51"/>
      <c r="AH775" s="51"/>
      <c r="AI775" s="52"/>
      <c r="AJ775" s="52"/>
      <c r="AK775" s="52"/>
      <c r="AL775" s="53"/>
      <c r="AM775" s="54"/>
      <c r="AN775" s="55" t="str">
        <f>IF(P775=1,0,"")</f>
        <v/>
      </c>
      <c r="AO775" s="56" t="str">
        <f>IF(AN775=1,AB775,"")</f>
        <v/>
      </c>
      <c r="AP775" s="55" t="str">
        <f>IF(P775=1,0,"")</f>
        <v/>
      </c>
      <c r="AQ775" s="56" t="str">
        <f>IF(AP775=1,AB775,"")</f>
        <v/>
      </c>
    </row>
    <row r="776" spans="1:43" s="3" customFormat="1" x14ac:dyDescent="0.25">
      <c r="A776" s="67">
        <f t="shared" si="225"/>
        <v>2022</v>
      </c>
      <c r="B776" s="67" t="str">
        <f t="shared" si="226"/>
        <v>May</v>
      </c>
      <c r="C776" s="68">
        <f t="shared" si="236"/>
        <v>22</v>
      </c>
      <c r="D776" s="69">
        <f t="shared" si="227"/>
        <v>21</v>
      </c>
      <c r="E776" s="70">
        <f t="shared" si="228"/>
        <v>48</v>
      </c>
      <c r="F776" s="74"/>
      <c r="G776" s="77"/>
      <c r="H776" s="63" t="e">
        <f t="shared" si="237"/>
        <v>#VALUE!</v>
      </c>
      <c r="I776" s="64">
        <f t="shared" si="238"/>
        <v>1</v>
      </c>
      <c r="J776" s="71" t="str">
        <f t="shared" si="238"/>
        <v xml:space="preserve">Tolpis </v>
      </c>
      <c r="K776" s="71" t="str">
        <f t="shared" si="238"/>
        <v>umbellata</v>
      </c>
      <c r="L776" s="72">
        <f t="shared" si="238"/>
        <v>1</v>
      </c>
      <c r="M776" s="72">
        <f t="shared" si="238"/>
        <v>0</v>
      </c>
      <c r="N776" s="66">
        <f t="shared" si="238"/>
        <v>0</v>
      </c>
      <c r="O776" s="41"/>
      <c r="P776" s="42" t="str">
        <f t="shared" si="229"/>
        <v/>
      </c>
      <c r="Q776" s="43" t="str">
        <f t="shared" si="230"/>
        <v/>
      </c>
      <c r="R776" s="44" t="e">
        <f t="shared" si="231"/>
        <v>#VALUE!</v>
      </c>
      <c r="S776" s="45" t="e">
        <f t="shared" si="224"/>
        <v>#VALUE!</v>
      </c>
      <c r="T776" s="44" t="str">
        <f t="shared" si="232"/>
        <v/>
      </c>
      <c r="U776" s="46"/>
      <c r="V776" s="47"/>
      <c r="W776" s="48" t="e">
        <f t="shared" si="233"/>
        <v>#VALUE!</v>
      </c>
      <c r="X776" s="49"/>
      <c r="Y776" s="44" t="e">
        <f>INDEX(VISITORS[INSECT ORDER], MATCH(X776,VISITORS[NAME USED],0))</f>
        <v>#N/A</v>
      </c>
      <c r="Z776" s="44" t="e">
        <f t="shared" si="234"/>
        <v>#N/A</v>
      </c>
      <c r="AA776" s="50" t="e">
        <f>IF(SUM(#REF!,#REF!,#REF!,#REF!,#REF!,#REF!)=S776,,"")</f>
        <v>#REF!</v>
      </c>
      <c r="AB776" s="51" t="str">
        <f t="shared" si="235"/>
        <v/>
      </c>
      <c r="AC776" s="51"/>
      <c r="AD776" s="51"/>
      <c r="AE776" s="51"/>
      <c r="AF776" s="51"/>
      <c r="AG776" s="51"/>
      <c r="AH776" s="51"/>
      <c r="AI776" s="52"/>
      <c r="AJ776" s="52"/>
      <c r="AK776" s="52"/>
      <c r="AL776" s="53"/>
      <c r="AM776" s="54"/>
      <c r="AN776" s="55" t="str">
        <f>IF(P776=1,0,"")</f>
        <v/>
      </c>
      <c r="AO776" s="56" t="str">
        <f>IF(AN776=1,AB776,"")</f>
        <v/>
      </c>
      <c r="AP776" s="55" t="str">
        <f>IF(P776=1,0,"")</f>
        <v/>
      </c>
      <c r="AQ776" s="56" t="str">
        <f>IF(AP776=1,AB776,"")</f>
        <v/>
      </c>
    </row>
    <row r="777" spans="1:43" s="3" customFormat="1" x14ac:dyDescent="0.25">
      <c r="A777" s="67">
        <f t="shared" si="225"/>
        <v>2022</v>
      </c>
      <c r="B777" s="67" t="str">
        <f t="shared" si="226"/>
        <v>May</v>
      </c>
      <c r="C777" s="68">
        <f t="shared" si="236"/>
        <v>22</v>
      </c>
      <c r="D777" s="69">
        <f t="shared" si="227"/>
        <v>21</v>
      </c>
      <c r="E777" s="70">
        <f t="shared" si="228"/>
        <v>49</v>
      </c>
      <c r="F777" s="74"/>
      <c r="G777" s="77"/>
      <c r="H777" s="63" t="e">
        <f t="shared" si="237"/>
        <v>#VALUE!</v>
      </c>
      <c r="I777" s="64">
        <f t="shared" si="238"/>
        <v>1</v>
      </c>
      <c r="J777" s="71" t="str">
        <f t="shared" si="238"/>
        <v xml:space="preserve">Tolpis </v>
      </c>
      <c r="K777" s="71" t="str">
        <f t="shared" si="238"/>
        <v>umbellata</v>
      </c>
      <c r="L777" s="72">
        <f t="shared" si="238"/>
        <v>1</v>
      </c>
      <c r="M777" s="72">
        <f t="shared" si="238"/>
        <v>0</v>
      </c>
      <c r="N777" s="66">
        <f t="shared" si="238"/>
        <v>0</v>
      </c>
      <c r="O777" s="41"/>
      <c r="P777" s="42" t="str">
        <f t="shared" si="229"/>
        <v/>
      </c>
      <c r="Q777" s="43" t="str">
        <f t="shared" si="230"/>
        <v/>
      </c>
      <c r="R777" s="44" t="e">
        <f t="shared" si="231"/>
        <v>#VALUE!</v>
      </c>
      <c r="S777" s="45" t="e">
        <f t="shared" si="224"/>
        <v>#VALUE!</v>
      </c>
      <c r="T777" s="44" t="str">
        <f t="shared" si="232"/>
        <v/>
      </c>
      <c r="U777" s="46"/>
      <c r="V777" s="47"/>
      <c r="W777" s="48" t="e">
        <f t="shared" si="233"/>
        <v>#VALUE!</v>
      </c>
      <c r="X777" s="49"/>
      <c r="Y777" s="44" t="e">
        <f>INDEX(VISITORS[INSECT ORDER], MATCH(X777,VISITORS[NAME USED],0))</f>
        <v>#N/A</v>
      </c>
      <c r="Z777" s="44" t="e">
        <f t="shared" si="234"/>
        <v>#N/A</v>
      </c>
      <c r="AA777" s="50" t="e">
        <f>IF(SUM(#REF!,#REF!,#REF!,#REF!,#REF!,#REF!)=S777,,"")</f>
        <v>#REF!</v>
      </c>
      <c r="AB777" s="51" t="str">
        <f t="shared" si="235"/>
        <v/>
      </c>
      <c r="AC777" s="51"/>
      <c r="AD777" s="51"/>
      <c r="AE777" s="51"/>
      <c r="AF777" s="51"/>
      <c r="AG777" s="51"/>
      <c r="AH777" s="51"/>
      <c r="AI777" s="52"/>
      <c r="AJ777" s="52"/>
      <c r="AK777" s="52"/>
      <c r="AL777" s="53"/>
      <c r="AM777" s="54"/>
      <c r="AN777" s="55" t="str">
        <f>IF(P777=1,0,"")</f>
        <v/>
      </c>
      <c r="AO777" s="56" t="str">
        <f>IF(AN777=1,AB777,"")</f>
        <v/>
      </c>
      <c r="AP777" s="55" t="str">
        <f>IF(P777=1,0,"")</f>
        <v/>
      </c>
      <c r="AQ777" s="56" t="str">
        <f>IF(AP777=1,AB777,"")</f>
        <v/>
      </c>
    </row>
    <row r="778" spans="1:43" s="3" customFormat="1" x14ac:dyDescent="0.25">
      <c r="A778" s="67">
        <f t="shared" si="225"/>
        <v>2022</v>
      </c>
      <c r="B778" s="67" t="str">
        <f t="shared" si="226"/>
        <v>May</v>
      </c>
      <c r="C778" s="68">
        <f t="shared" si="236"/>
        <v>22</v>
      </c>
      <c r="D778" s="69">
        <f t="shared" si="227"/>
        <v>21</v>
      </c>
      <c r="E778" s="70">
        <f t="shared" si="228"/>
        <v>50</v>
      </c>
      <c r="F778" s="74"/>
      <c r="G778" s="77"/>
      <c r="H778" s="63" t="e">
        <f t="shared" si="237"/>
        <v>#VALUE!</v>
      </c>
      <c r="I778" s="64">
        <f t="shared" si="238"/>
        <v>1</v>
      </c>
      <c r="J778" s="71" t="str">
        <f t="shared" si="238"/>
        <v xml:space="preserve">Tolpis </v>
      </c>
      <c r="K778" s="71" t="str">
        <f t="shared" si="238"/>
        <v>umbellata</v>
      </c>
      <c r="L778" s="72">
        <f t="shared" si="238"/>
        <v>1</v>
      </c>
      <c r="M778" s="72">
        <f t="shared" si="238"/>
        <v>0</v>
      </c>
      <c r="N778" s="66">
        <f t="shared" si="238"/>
        <v>0</v>
      </c>
      <c r="O778" s="41"/>
      <c r="P778" s="42" t="str">
        <f t="shared" si="229"/>
        <v/>
      </c>
      <c r="Q778" s="43" t="str">
        <f t="shared" si="230"/>
        <v/>
      </c>
      <c r="R778" s="44" t="e">
        <f t="shared" si="231"/>
        <v>#VALUE!</v>
      </c>
      <c r="S778" s="45" t="e">
        <f t="shared" si="224"/>
        <v>#VALUE!</v>
      </c>
      <c r="T778" s="44" t="str">
        <f t="shared" si="232"/>
        <v/>
      </c>
      <c r="U778" s="46"/>
      <c r="V778" s="47"/>
      <c r="W778" s="48" t="e">
        <f t="shared" si="233"/>
        <v>#VALUE!</v>
      </c>
      <c r="X778" s="49"/>
      <c r="Y778" s="44" t="e">
        <f>INDEX(VISITORS[INSECT ORDER], MATCH(X778,VISITORS[NAME USED],0))</f>
        <v>#N/A</v>
      </c>
      <c r="Z778" s="44" t="e">
        <f t="shared" si="234"/>
        <v>#N/A</v>
      </c>
      <c r="AA778" s="50" t="e">
        <f>IF(SUM(#REF!,#REF!,#REF!,#REF!,#REF!,#REF!)=S778,,"")</f>
        <v>#REF!</v>
      </c>
      <c r="AB778" s="51" t="str">
        <f t="shared" si="235"/>
        <v/>
      </c>
      <c r="AC778" s="51"/>
      <c r="AD778" s="51"/>
      <c r="AE778" s="51"/>
      <c r="AF778" s="51"/>
      <c r="AG778" s="51"/>
      <c r="AH778" s="51"/>
      <c r="AI778" s="52"/>
      <c r="AJ778" s="52"/>
      <c r="AK778" s="52"/>
      <c r="AL778" s="53"/>
      <c r="AM778" s="54"/>
      <c r="AN778" s="55" t="str">
        <f>IF(P778=1,0,"")</f>
        <v/>
      </c>
      <c r="AO778" s="56" t="str">
        <f>IF(AN778=1,AB778,"")</f>
        <v/>
      </c>
      <c r="AP778" s="55" t="str">
        <f>IF(P778=1,0,"")</f>
        <v/>
      </c>
      <c r="AQ778" s="56" t="str">
        <f>IF(AP778=1,AB778,"")</f>
        <v/>
      </c>
    </row>
    <row r="779" spans="1:43" s="3" customFormat="1" x14ac:dyDescent="0.25">
      <c r="A779" s="67">
        <f t="shared" si="225"/>
        <v>2022</v>
      </c>
      <c r="B779" s="67" t="str">
        <f t="shared" si="226"/>
        <v>May</v>
      </c>
      <c r="C779" s="68">
        <f t="shared" si="236"/>
        <v>22</v>
      </c>
      <c r="D779" s="69">
        <f t="shared" si="227"/>
        <v>21</v>
      </c>
      <c r="E779" s="70">
        <f t="shared" si="228"/>
        <v>51</v>
      </c>
      <c r="F779" s="74"/>
      <c r="G779" s="77"/>
      <c r="H779" s="63" t="e">
        <f t="shared" si="237"/>
        <v>#VALUE!</v>
      </c>
      <c r="I779" s="64">
        <f t="shared" si="238"/>
        <v>1</v>
      </c>
      <c r="J779" s="71" t="str">
        <f t="shared" si="238"/>
        <v xml:space="preserve">Tolpis </v>
      </c>
      <c r="K779" s="71" t="str">
        <f t="shared" si="238"/>
        <v>umbellata</v>
      </c>
      <c r="L779" s="72">
        <f t="shared" si="238"/>
        <v>1</v>
      </c>
      <c r="M779" s="72">
        <f t="shared" si="238"/>
        <v>0</v>
      </c>
      <c r="N779" s="66">
        <f t="shared" si="238"/>
        <v>0</v>
      </c>
      <c r="O779" s="41"/>
      <c r="P779" s="42" t="str">
        <f t="shared" si="229"/>
        <v/>
      </c>
      <c r="Q779" s="43" t="str">
        <f t="shared" si="230"/>
        <v/>
      </c>
      <c r="R779" s="44" t="e">
        <f t="shared" si="231"/>
        <v>#VALUE!</v>
      </c>
      <c r="S779" s="45" t="e">
        <f t="shared" si="224"/>
        <v>#VALUE!</v>
      </c>
      <c r="T779" s="44" t="str">
        <f t="shared" si="232"/>
        <v/>
      </c>
      <c r="U779" s="46"/>
      <c r="V779" s="47"/>
      <c r="W779" s="48" t="e">
        <f t="shared" si="233"/>
        <v>#VALUE!</v>
      </c>
      <c r="X779" s="49"/>
      <c r="Y779" s="44" t="e">
        <f>INDEX(VISITORS[INSECT ORDER], MATCH(X779,VISITORS[NAME USED],0))</f>
        <v>#N/A</v>
      </c>
      <c r="Z779" s="44" t="e">
        <f t="shared" si="234"/>
        <v>#N/A</v>
      </c>
      <c r="AA779" s="50" t="e">
        <f>IF(SUM(#REF!,#REF!,#REF!,#REF!,#REF!,#REF!)=S779,,"")</f>
        <v>#REF!</v>
      </c>
      <c r="AB779" s="51" t="str">
        <f t="shared" si="235"/>
        <v/>
      </c>
      <c r="AC779" s="51"/>
      <c r="AD779" s="51"/>
      <c r="AE779" s="51"/>
      <c r="AF779" s="51"/>
      <c r="AG779" s="51"/>
      <c r="AH779" s="51"/>
      <c r="AI779" s="52"/>
      <c r="AJ779" s="52"/>
      <c r="AK779" s="52"/>
      <c r="AL779" s="53"/>
      <c r="AM779" s="54"/>
      <c r="AN779" s="55" t="str">
        <f>IF(P779=1,0,"")</f>
        <v/>
      </c>
      <c r="AO779" s="56" t="str">
        <f>IF(AN779=1,AB779,"")</f>
        <v/>
      </c>
      <c r="AP779" s="55" t="str">
        <f>IF(P779=1,0,"")</f>
        <v/>
      </c>
      <c r="AQ779" s="56" t="str">
        <f>IF(AP779=1,AB779,"")</f>
        <v/>
      </c>
    </row>
    <row r="780" spans="1:43" s="3" customFormat="1" x14ac:dyDescent="0.25">
      <c r="A780" s="67">
        <f t="shared" si="225"/>
        <v>2022</v>
      </c>
      <c r="B780" s="67" t="str">
        <f t="shared" si="226"/>
        <v>May</v>
      </c>
      <c r="C780" s="68">
        <f t="shared" si="236"/>
        <v>22</v>
      </c>
      <c r="D780" s="69">
        <f t="shared" si="227"/>
        <v>21</v>
      </c>
      <c r="E780" s="70">
        <f t="shared" si="228"/>
        <v>52</v>
      </c>
      <c r="F780" s="74"/>
      <c r="G780" s="77"/>
      <c r="H780" s="63" t="e">
        <f t="shared" si="237"/>
        <v>#VALUE!</v>
      </c>
      <c r="I780" s="64">
        <f t="shared" si="238"/>
        <v>1</v>
      </c>
      <c r="J780" s="71" t="str">
        <f t="shared" si="238"/>
        <v xml:space="preserve">Tolpis </v>
      </c>
      <c r="K780" s="71" t="str">
        <f t="shared" si="238"/>
        <v>umbellata</v>
      </c>
      <c r="L780" s="72">
        <f t="shared" si="238"/>
        <v>1</v>
      </c>
      <c r="M780" s="72">
        <f t="shared" si="238"/>
        <v>0</v>
      </c>
      <c r="N780" s="66">
        <f t="shared" si="238"/>
        <v>0</v>
      </c>
      <c r="O780" s="41"/>
      <c r="P780" s="42" t="str">
        <f t="shared" si="229"/>
        <v/>
      </c>
      <c r="Q780" s="43" t="str">
        <f t="shared" si="230"/>
        <v/>
      </c>
      <c r="R780" s="44" t="e">
        <f t="shared" si="231"/>
        <v>#VALUE!</v>
      </c>
      <c r="S780" s="45" t="e">
        <f t="shared" si="224"/>
        <v>#VALUE!</v>
      </c>
      <c r="T780" s="44" t="str">
        <f t="shared" si="232"/>
        <v/>
      </c>
      <c r="U780" s="46"/>
      <c r="V780" s="47"/>
      <c r="W780" s="48" t="e">
        <f t="shared" si="233"/>
        <v>#VALUE!</v>
      </c>
      <c r="X780" s="49"/>
      <c r="Y780" s="44" t="e">
        <f>INDEX(VISITORS[INSECT ORDER], MATCH(X780,VISITORS[NAME USED],0))</f>
        <v>#N/A</v>
      </c>
      <c r="Z780" s="44" t="e">
        <f t="shared" si="234"/>
        <v>#N/A</v>
      </c>
      <c r="AA780" s="50" t="e">
        <f>IF(SUM(#REF!,#REF!,#REF!,#REF!,#REF!,#REF!)=S780,,"")</f>
        <v>#REF!</v>
      </c>
      <c r="AB780" s="51" t="str">
        <f t="shared" si="235"/>
        <v/>
      </c>
      <c r="AC780" s="51"/>
      <c r="AD780" s="51"/>
      <c r="AE780" s="51"/>
      <c r="AF780" s="51"/>
      <c r="AG780" s="51"/>
      <c r="AH780" s="51"/>
      <c r="AI780" s="52"/>
      <c r="AJ780" s="52"/>
      <c r="AK780" s="52"/>
      <c r="AL780" s="53"/>
      <c r="AM780" s="54"/>
      <c r="AN780" s="55" t="str">
        <f>IF(P780=1,0,"")</f>
        <v/>
      </c>
      <c r="AO780" s="56" t="str">
        <f>IF(AN780=1,AB780,"")</f>
        <v/>
      </c>
      <c r="AP780" s="55" t="str">
        <f>IF(P780=1,0,"")</f>
        <v/>
      </c>
      <c r="AQ780" s="56" t="str">
        <f>IF(AP780=1,AB780,"")</f>
        <v/>
      </c>
    </row>
    <row r="781" spans="1:43" s="3" customFormat="1" x14ac:dyDescent="0.25">
      <c r="A781" s="67">
        <f t="shared" si="225"/>
        <v>2022</v>
      </c>
      <c r="B781" s="67" t="str">
        <f t="shared" si="226"/>
        <v>May</v>
      </c>
      <c r="C781" s="68">
        <f t="shared" si="236"/>
        <v>22</v>
      </c>
      <c r="D781" s="69">
        <f t="shared" si="227"/>
        <v>21</v>
      </c>
      <c r="E781" s="70">
        <f t="shared" si="228"/>
        <v>53</v>
      </c>
      <c r="F781" s="74"/>
      <c r="G781" s="77"/>
      <c r="H781" s="63" t="e">
        <f t="shared" si="237"/>
        <v>#VALUE!</v>
      </c>
      <c r="I781" s="64">
        <f t="shared" si="238"/>
        <v>1</v>
      </c>
      <c r="J781" s="71" t="str">
        <f t="shared" si="238"/>
        <v xml:space="preserve">Tolpis </v>
      </c>
      <c r="K781" s="71" t="str">
        <f t="shared" si="238"/>
        <v>umbellata</v>
      </c>
      <c r="L781" s="72">
        <f t="shared" si="238"/>
        <v>1</v>
      </c>
      <c r="M781" s="72">
        <f t="shared" si="238"/>
        <v>0</v>
      </c>
      <c r="N781" s="66">
        <f t="shared" si="238"/>
        <v>0</v>
      </c>
      <c r="O781" s="41"/>
      <c r="P781" s="42" t="str">
        <f t="shared" si="229"/>
        <v/>
      </c>
      <c r="Q781" s="43" t="str">
        <f t="shared" si="230"/>
        <v/>
      </c>
      <c r="R781" s="44" t="e">
        <f t="shared" si="231"/>
        <v>#VALUE!</v>
      </c>
      <c r="S781" s="45" t="e">
        <f t="shared" si="224"/>
        <v>#VALUE!</v>
      </c>
      <c r="T781" s="44" t="str">
        <f t="shared" si="232"/>
        <v/>
      </c>
      <c r="U781" s="46"/>
      <c r="V781" s="47"/>
      <c r="W781" s="48" t="e">
        <f t="shared" si="233"/>
        <v>#VALUE!</v>
      </c>
      <c r="X781" s="49"/>
      <c r="Y781" s="44" t="e">
        <f>INDEX(VISITORS[INSECT ORDER], MATCH(X781,VISITORS[NAME USED],0))</f>
        <v>#N/A</v>
      </c>
      <c r="Z781" s="44" t="e">
        <f t="shared" si="234"/>
        <v>#N/A</v>
      </c>
      <c r="AA781" s="50" t="e">
        <f>IF(SUM(#REF!,#REF!,#REF!,#REF!,#REF!,#REF!)=S781,,"")</f>
        <v>#REF!</v>
      </c>
      <c r="AB781" s="51" t="str">
        <f t="shared" si="235"/>
        <v/>
      </c>
      <c r="AC781" s="51"/>
      <c r="AD781" s="51"/>
      <c r="AE781" s="51"/>
      <c r="AF781" s="51"/>
      <c r="AG781" s="51"/>
      <c r="AH781" s="51"/>
      <c r="AI781" s="52"/>
      <c r="AJ781" s="52"/>
      <c r="AK781" s="52"/>
      <c r="AL781" s="53"/>
      <c r="AM781" s="54"/>
      <c r="AN781" s="55" t="str">
        <f>IF(P781=1,0,"")</f>
        <v/>
      </c>
      <c r="AO781" s="56" t="str">
        <f>IF(AN781=1,AB781,"")</f>
        <v/>
      </c>
      <c r="AP781" s="55" t="str">
        <f>IF(P781=1,0,"")</f>
        <v/>
      </c>
      <c r="AQ781" s="56" t="str">
        <f>IF(AP781=1,AB781,"")</f>
        <v/>
      </c>
    </row>
    <row r="782" spans="1:43" s="3" customFormat="1" x14ac:dyDescent="0.25">
      <c r="A782" s="67">
        <f t="shared" si="225"/>
        <v>2022</v>
      </c>
      <c r="B782" s="67" t="str">
        <f t="shared" si="226"/>
        <v>May</v>
      </c>
      <c r="C782" s="68">
        <f t="shared" si="236"/>
        <v>22</v>
      </c>
      <c r="D782" s="69">
        <f t="shared" si="227"/>
        <v>21</v>
      </c>
      <c r="E782" s="70">
        <f t="shared" si="228"/>
        <v>54</v>
      </c>
      <c r="F782" s="74"/>
      <c r="G782" s="77"/>
      <c r="H782" s="63" t="e">
        <f t="shared" si="237"/>
        <v>#VALUE!</v>
      </c>
      <c r="I782" s="64">
        <f t="shared" si="238"/>
        <v>1</v>
      </c>
      <c r="J782" s="71" t="str">
        <f t="shared" si="238"/>
        <v xml:space="preserve">Tolpis </v>
      </c>
      <c r="K782" s="71" t="str">
        <f t="shared" si="238"/>
        <v>umbellata</v>
      </c>
      <c r="L782" s="72">
        <f t="shared" si="238"/>
        <v>1</v>
      </c>
      <c r="M782" s="72">
        <f t="shared" si="238"/>
        <v>0</v>
      </c>
      <c r="N782" s="66">
        <f t="shared" si="238"/>
        <v>0</v>
      </c>
      <c r="O782" s="41"/>
      <c r="P782" s="42" t="str">
        <f t="shared" si="229"/>
        <v/>
      </c>
      <c r="Q782" s="43" t="str">
        <f t="shared" si="230"/>
        <v/>
      </c>
      <c r="R782" s="44" t="e">
        <f t="shared" si="231"/>
        <v>#VALUE!</v>
      </c>
      <c r="S782" s="45" t="e">
        <f t="shared" si="224"/>
        <v>#VALUE!</v>
      </c>
      <c r="T782" s="44" t="str">
        <f t="shared" si="232"/>
        <v/>
      </c>
      <c r="U782" s="46"/>
      <c r="V782" s="47"/>
      <c r="W782" s="48" t="e">
        <f t="shared" si="233"/>
        <v>#VALUE!</v>
      </c>
      <c r="X782" s="49"/>
      <c r="Y782" s="44" t="e">
        <f>INDEX(VISITORS[INSECT ORDER], MATCH(X782,VISITORS[NAME USED],0))</f>
        <v>#N/A</v>
      </c>
      <c r="Z782" s="44" t="e">
        <f t="shared" si="234"/>
        <v>#N/A</v>
      </c>
      <c r="AA782" s="50" t="e">
        <f>IF(SUM(#REF!,#REF!,#REF!,#REF!,#REF!,#REF!)=S782,,"")</f>
        <v>#REF!</v>
      </c>
      <c r="AB782" s="51" t="str">
        <f t="shared" si="235"/>
        <v/>
      </c>
      <c r="AC782" s="51"/>
      <c r="AD782" s="51"/>
      <c r="AE782" s="51"/>
      <c r="AF782" s="51"/>
      <c r="AG782" s="51"/>
      <c r="AH782" s="51"/>
      <c r="AI782" s="52"/>
      <c r="AJ782" s="52"/>
      <c r="AK782" s="52"/>
      <c r="AL782" s="53"/>
      <c r="AM782" s="54"/>
      <c r="AN782" s="55" t="str">
        <f>IF(P782=1,0,"")</f>
        <v/>
      </c>
      <c r="AO782" s="56" t="str">
        <f>IF(AN782=1,AB782,"")</f>
        <v/>
      </c>
      <c r="AP782" s="55" t="str">
        <f>IF(P782=1,0,"")</f>
        <v/>
      </c>
      <c r="AQ782" s="56" t="str">
        <f>IF(AP782=1,AB782,"")</f>
        <v/>
      </c>
    </row>
    <row r="783" spans="1:43" s="3" customFormat="1" x14ac:dyDescent="0.25">
      <c r="A783" s="67">
        <f t="shared" si="225"/>
        <v>2022</v>
      </c>
      <c r="B783" s="67" t="str">
        <f t="shared" si="226"/>
        <v>May</v>
      </c>
      <c r="C783" s="68">
        <f t="shared" si="236"/>
        <v>22</v>
      </c>
      <c r="D783" s="69">
        <f t="shared" si="227"/>
        <v>21</v>
      </c>
      <c r="E783" s="70">
        <f t="shared" si="228"/>
        <v>55</v>
      </c>
      <c r="F783" s="74"/>
      <c r="G783" s="77"/>
      <c r="H783" s="63" t="e">
        <f t="shared" si="237"/>
        <v>#VALUE!</v>
      </c>
      <c r="I783" s="64">
        <f t="shared" si="238"/>
        <v>1</v>
      </c>
      <c r="J783" s="71" t="str">
        <f t="shared" si="238"/>
        <v xml:space="preserve">Tolpis </v>
      </c>
      <c r="K783" s="71" t="str">
        <f t="shared" si="238"/>
        <v>umbellata</v>
      </c>
      <c r="L783" s="72">
        <f t="shared" si="238"/>
        <v>1</v>
      </c>
      <c r="M783" s="72">
        <f t="shared" si="238"/>
        <v>0</v>
      </c>
      <c r="N783" s="66">
        <f t="shared" si="238"/>
        <v>0</v>
      </c>
      <c r="O783" s="41"/>
      <c r="P783" s="42" t="str">
        <f t="shared" si="229"/>
        <v/>
      </c>
      <c r="Q783" s="43" t="str">
        <f t="shared" si="230"/>
        <v/>
      </c>
      <c r="R783" s="44" t="e">
        <f t="shared" si="231"/>
        <v>#VALUE!</v>
      </c>
      <c r="S783" s="45" t="e">
        <f t="shared" si="224"/>
        <v>#VALUE!</v>
      </c>
      <c r="T783" s="44" t="str">
        <f t="shared" si="232"/>
        <v/>
      </c>
      <c r="U783" s="46"/>
      <c r="V783" s="47"/>
      <c r="W783" s="48" t="e">
        <f t="shared" si="233"/>
        <v>#VALUE!</v>
      </c>
      <c r="X783" s="49"/>
      <c r="Y783" s="44" t="e">
        <f>INDEX(VISITORS[INSECT ORDER], MATCH(X783,VISITORS[NAME USED],0))</f>
        <v>#N/A</v>
      </c>
      <c r="Z783" s="44" t="e">
        <f t="shared" si="234"/>
        <v>#N/A</v>
      </c>
      <c r="AA783" s="50" t="e">
        <f>IF(SUM(#REF!,#REF!,#REF!,#REF!,#REF!,#REF!)=S783,,"")</f>
        <v>#REF!</v>
      </c>
      <c r="AB783" s="51" t="str">
        <f t="shared" si="235"/>
        <v/>
      </c>
      <c r="AC783" s="51"/>
      <c r="AD783" s="51"/>
      <c r="AE783" s="51"/>
      <c r="AF783" s="51"/>
      <c r="AG783" s="51"/>
      <c r="AH783" s="51"/>
      <c r="AI783" s="52"/>
      <c r="AJ783" s="52"/>
      <c r="AK783" s="52"/>
      <c r="AL783" s="53"/>
      <c r="AM783" s="54"/>
      <c r="AN783" s="55" t="str">
        <f>IF(P783=1,0,"")</f>
        <v/>
      </c>
      <c r="AO783" s="56" t="str">
        <f>IF(AN783=1,AB783,"")</f>
        <v/>
      </c>
      <c r="AP783" s="55" t="str">
        <f>IF(P783=1,0,"")</f>
        <v/>
      </c>
      <c r="AQ783" s="56" t="str">
        <f>IF(AP783=1,AB783,"")</f>
        <v/>
      </c>
    </row>
    <row r="784" spans="1:43" s="3" customFormat="1" x14ac:dyDescent="0.25">
      <c r="A784" s="67">
        <f t="shared" si="225"/>
        <v>2022</v>
      </c>
      <c r="B784" s="67" t="str">
        <f t="shared" si="226"/>
        <v>May</v>
      </c>
      <c r="C784" s="68">
        <f t="shared" si="236"/>
        <v>22</v>
      </c>
      <c r="D784" s="69">
        <f t="shared" si="227"/>
        <v>21</v>
      </c>
      <c r="E784" s="70">
        <f t="shared" si="228"/>
        <v>56</v>
      </c>
      <c r="F784" s="74"/>
      <c r="G784" s="77"/>
      <c r="H784" s="63" t="e">
        <f t="shared" si="237"/>
        <v>#VALUE!</v>
      </c>
      <c r="I784" s="64">
        <f t="shared" si="238"/>
        <v>1</v>
      </c>
      <c r="J784" s="71" t="str">
        <f t="shared" si="238"/>
        <v xml:space="preserve">Tolpis </v>
      </c>
      <c r="K784" s="71" t="str">
        <f t="shared" si="238"/>
        <v>umbellata</v>
      </c>
      <c r="L784" s="72">
        <f t="shared" si="238"/>
        <v>1</v>
      </c>
      <c r="M784" s="72">
        <f t="shared" si="238"/>
        <v>0</v>
      </c>
      <c r="N784" s="66">
        <f t="shared" si="238"/>
        <v>0</v>
      </c>
      <c r="O784" s="41"/>
      <c r="P784" s="42" t="str">
        <f t="shared" si="229"/>
        <v/>
      </c>
      <c r="Q784" s="43" t="str">
        <f t="shared" si="230"/>
        <v/>
      </c>
      <c r="R784" s="44" t="e">
        <f t="shared" si="231"/>
        <v>#VALUE!</v>
      </c>
      <c r="S784" s="45" t="e">
        <f t="shared" si="224"/>
        <v>#VALUE!</v>
      </c>
      <c r="T784" s="44" t="str">
        <f t="shared" si="232"/>
        <v/>
      </c>
      <c r="U784" s="46"/>
      <c r="V784" s="47"/>
      <c r="W784" s="48" t="e">
        <f t="shared" si="233"/>
        <v>#VALUE!</v>
      </c>
      <c r="X784" s="49"/>
      <c r="Y784" s="44" t="e">
        <f>INDEX(VISITORS[INSECT ORDER], MATCH(X784,VISITORS[NAME USED],0))</f>
        <v>#N/A</v>
      </c>
      <c r="Z784" s="44" t="e">
        <f t="shared" si="234"/>
        <v>#N/A</v>
      </c>
      <c r="AA784" s="50" t="e">
        <f>IF(SUM(#REF!,#REF!,#REF!,#REF!,#REF!,#REF!)=S784,,"")</f>
        <v>#REF!</v>
      </c>
      <c r="AB784" s="51" t="str">
        <f t="shared" si="235"/>
        <v/>
      </c>
      <c r="AC784" s="51"/>
      <c r="AD784" s="51"/>
      <c r="AE784" s="51"/>
      <c r="AF784" s="51"/>
      <c r="AG784" s="51"/>
      <c r="AH784" s="51"/>
      <c r="AI784" s="52"/>
      <c r="AJ784" s="52"/>
      <c r="AK784" s="52"/>
      <c r="AL784" s="53"/>
      <c r="AM784" s="54"/>
      <c r="AN784" s="55" t="str">
        <f>IF(P784=1,0,"")</f>
        <v/>
      </c>
      <c r="AO784" s="56" t="str">
        <f>IF(AN784=1,AB784,"")</f>
        <v/>
      </c>
      <c r="AP784" s="55" t="str">
        <f>IF(P784=1,0,"")</f>
        <v/>
      </c>
      <c r="AQ784" s="56" t="str">
        <f>IF(AP784=1,AB784,"")</f>
        <v/>
      </c>
    </row>
    <row r="785" spans="1:43" s="3" customFormat="1" x14ac:dyDescent="0.25">
      <c r="A785" s="67">
        <f t="shared" si="225"/>
        <v>2022</v>
      </c>
      <c r="B785" s="67" t="str">
        <f t="shared" si="226"/>
        <v>May</v>
      </c>
      <c r="C785" s="68">
        <f t="shared" si="236"/>
        <v>22</v>
      </c>
      <c r="D785" s="69">
        <f t="shared" si="227"/>
        <v>21</v>
      </c>
      <c r="E785" s="70">
        <f t="shared" si="228"/>
        <v>57</v>
      </c>
      <c r="F785" s="74"/>
      <c r="G785" s="77"/>
      <c r="H785" s="63" t="e">
        <f t="shared" si="237"/>
        <v>#VALUE!</v>
      </c>
      <c r="I785" s="64">
        <f t="shared" si="238"/>
        <v>1</v>
      </c>
      <c r="J785" s="71" t="str">
        <f t="shared" si="238"/>
        <v xml:space="preserve">Tolpis </v>
      </c>
      <c r="K785" s="71" t="str">
        <f t="shared" si="238"/>
        <v>umbellata</v>
      </c>
      <c r="L785" s="72">
        <f t="shared" si="238"/>
        <v>1</v>
      </c>
      <c r="M785" s="72">
        <f t="shared" si="238"/>
        <v>0</v>
      </c>
      <c r="N785" s="66">
        <f t="shared" si="238"/>
        <v>0</v>
      </c>
      <c r="O785" s="41"/>
      <c r="P785" s="42" t="str">
        <f t="shared" si="229"/>
        <v/>
      </c>
      <c r="Q785" s="43" t="str">
        <f t="shared" si="230"/>
        <v/>
      </c>
      <c r="R785" s="44" t="e">
        <f t="shared" si="231"/>
        <v>#VALUE!</v>
      </c>
      <c r="S785" s="45" t="e">
        <f t="shared" si="224"/>
        <v>#VALUE!</v>
      </c>
      <c r="T785" s="44" t="str">
        <f t="shared" si="232"/>
        <v/>
      </c>
      <c r="U785" s="46"/>
      <c r="V785" s="47"/>
      <c r="W785" s="48" t="e">
        <f t="shared" si="233"/>
        <v>#VALUE!</v>
      </c>
      <c r="X785" s="49"/>
      <c r="Y785" s="44" t="e">
        <f>INDEX(VISITORS[INSECT ORDER], MATCH(X785,VISITORS[NAME USED],0))</f>
        <v>#N/A</v>
      </c>
      <c r="Z785" s="44" t="e">
        <f t="shared" si="234"/>
        <v>#N/A</v>
      </c>
      <c r="AA785" s="50" t="e">
        <f>IF(SUM(#REF!,#REF!,#REF!,#REF!,#REF!,#REF!)=S785,,"")</f>
        <v>#REF!</v>
      </c>
      <c r="AB785" s="51" t="str">
        <f t="shared" si="235"/>
        <v/>
      </c>
      <c r="AC785" s="51"/>
      <c r="AD785" s="51"/>
      <c r="AE785" s="51"/>
      <c r="AF785" s="51"/>
      <c r="AG785" s="51"/>
      <c r="AH785" s="51"/>
      <c r="AI785" s="52"/>
      <c r="AJ785" s="52"/>
      <c r="AK785" s="52"/>
      <c r="AL785" s="53"/>
      <c r="AM785" s="54"/>
      <c r="AN785" s="55" t="str">
        <f>IF(P785=1,0,"")</f>
        <v/>
      </c>
      <c r="AO785" s="56" t="str">
        <f>IF(AN785=1,AB785,"")</f>
        <v/>
      </c>
      <c r="AP785" s="55" t="str">
        <f>IF(P785=1,0,"")</f>
        <v/>
      </c>
      <c r="AQ785" s="56" t="str">
        <f>IF(AP785=1,AB785,"")</f>
        <v/>
      </c>
    </row>
    <row r="786" spans="1:43" s="3" customFormat="1" x14ac:dyDescent="0.25">
      <c r="A786" s="67">
        <f t="shared" si="225"/>
        <v>2022</v>
      </c>
      <c r="B786" s="67" t="str">
        <f t="shared" si="226"/>
        <v>May</v>
      </c>
      <c r="C786" s="68">
        <f t="shared" si="236"/>
        <v>22</v>
      </c>
      <c r="D786" s="69">
        <f t="shared" si="227"/>
        <v>21</v>
      </c>
      <c r="E786" s="70">
        <f t="shared" si="228"/>
        <v>58</v>
      </c>
      <c r="F786" s="74"/>
      <c r="G786" s="77"/>
      <c r="H786" s="63" t="e">
        <f t="shared" si="237"/>
        <v>#VALUE!</v>
      </c>
      <c r="I786" s="64">
        <f t="shared" si="238"/>
        <v>1</v>
      </c>
      <c r="J786" s="71" t="str">
        <f t="shared" si="238"/>
        <v xml:space="preserve">Tolpis </v>
      </c>
      <c r="K786" s="71" t="str">
        <f t="shared" si="238"/>
        <v>umbellata</v>
      </c>
      <c r="L786" s="72">
        <f t="shared" si="238"/>
        <v>1</v>
      </c>
      <c r="M786" s="72">
        <f t="shared" si="238"/>
        <v>0</v>
      </c>
      <c r="N786" s="66">
        <f t="shared" si="238"/>
        <v>0</v>
      </c>
      <c r="O786" s="41"/>
      <c r="P786" s="42" t="str">
        <f t="shared" si="229"/>
        <v/>
      </c>
      <c r="Q786" s="43" t="str">
        <f t="shared" si="230"/>
        <v/>
      </c>
      <c r="R786" s="44" t="e">
        <f t="shared" si="231"/>
        <v>#VALUE!</v>
      </c>
      <c r="S786" s="45" t="e">
        <f t="shared" si="224"/>
        <v>#VALUE!</v>
      </c>
      <c r="T786" s="44" t="str">
        <f t="shared" si="232"/>
        <v/>
      </c>
      <c r="U786" s="46"/>
      <c r="V786" s="47"/>
      <c r="W786" s="48" t="e">
        <f t="shared" si="233"/>
        <v>#VALUE!</v>
      </c>
      <c r="X786" s="49"/>
      <c r="Y786" s="44" t="e">
        <f>INDEX(VISITORS[INSECT ORDER], MATCH(X786,VISITORS[NAME USED],0))</f>
        <v>#N/A</v>
      </c>
      <c r="Z786" s="44" t="e">
        <f t="shared" si="234"/>
        <v>#N/A</v>
      </c>
      <c r="AA786" s="50" t="e">
        <f>IF(SUM(#REF!,#REF!,#REF!,#REF!,#REF!,#REF!)=S786,,"")</f>
        <v>#REF!</v>
      </c>
      <c r="AB786" s="51" t="str">
        <f t="shared" si="235"/>
        <v/>
      </c>
      <c r="AC786" s="51"/>
      <c r="AD786" s="51"/>
      <c r="AE786" s="51"/>
      <c r="AF786" s="51"/>
      <c r="AG786" s="51"/>
      <c r="AH786" s="51"/>
      <c r="AI786" s="52"/>
      <c r="AJ786" s="52"/>
      <c r="AK786" s="52"/>
      <c r="AL786" s="53"/>
      <c r="AM786" s="54"/>
      <c r="AN786" s="55" t="str">
        <f>IF(P786=1,0,"")</f>
        <v/>
      </c>
      <c r="AO786" s="56" t="str">
        <f>IF(AN786=1,AB786,"")</f>
        <v/>
      </c>
      <c r="AP786" s="55" t="str">
        <f>IF(P786=1,0,"")</f>
        <v/>
      </c>
      <c r="AQ786" s="56" t="str">
        <f>IF(AP786=1,AB786,"")</f>
        <v/>
      </c>
    </row>
    <row r="787" spans="1:43" s="3" customFormat="1" x14ac:dyDescent="0.25">
      <c r="A787" s="67">
        <f t="shared" si="225"/>
        <v>2022</v>
      </c>
      <c r="B787" s="67" t="str">
        <f t="shared" si="226"/>
        <v>May</v>
      </c>
      <c r="C787" s="68">
        <f t="shared" si="236"/>
        <v>22</v>
      </c>
      <c r="D787" s="69">
        <f t="shared" si="227"/>
        <v>21</v>
      </c>
      <c r="E787" s="70">
        <f t="shared" si="228"/>
        <v>59</v>
      </c>
      <c r="F787" s="74"/>
      <c r="G787" s="77"/>
      <c r="H787" s="63" t="e">
        <f t="shared" si="237"/>
        <v>#VALUE!</v>
      </c>
      <c r="I787" s="64">
        <f t="shared" si="238"/>
        <v>1</v>
      </c>
      <c r="J787" s="71" t="str">
        <f t="shared" si="238"/>
        <v xml:space="preserve">Tolpis </v>
      </c>
      <c r="K787" s="71" t="str">
        <f t="shared" si="238"/>
        <v>umbellata</v>
      </c>
      <c r="L787" s="72">
        <f t="shared" si="238"/>
        <v>1</v>
      </c>
      <c r="M787" s="72">
        <f t="shared" si="238"/>
        <v>0</v>
      </c>
      <c r="N787" s="66">
        <f t="shared" si="238"/>
        <v>0</v>
      </c>
      <c r="O787" s="41"/>
      <c r="P787" s="42" t="str">
        <f t="shared" si="229"/>
        <v/>
      </c>
      <c r="Q787" s="43" t="str">
        <f t="shared" si="230"/>
        <v/>
      </c>
      <c r="R787" s="44" t="e">
        <f t="shared" si="231"/>
        <v>#VALUE!</v>
      </c>
      <c r="S787" s="45" t="e">
        <f t="shared" si="224"/>
        <v>#VALUE!</v>
      </c>
      <c r="T787" s="44" t="str">
        <f t="shared" si="232"/>
        <v/>
      </c>
      <c r="U787" s="46"/>
      <c r="V787" s="47"/>
      <c r="W787" s="48" t="e">
        <f t="shared" si="233"/>
        <v>#VALUE!</v>
      </c>
      <c r="X787" s="49"/>
      <c r="Y787" s="44" t="e">
        <f>INDEX(VISITORS[INSECT ORDER], MATCH(X787,VISITORS[NAME USED],0))</f>
        <v>#N/A</v>
      </c>
      <c r="Z787" s="44" t="e">
        <f t="shared" si="234"/>
        <v>#N/A</v>
      </c>
      <c r="AA787" s="50" t="e">
        <f>IF(SUM(#REF!,#REF!,#REF!,#REF!,#REF!,#REF!)=S787,,"")</f>
        <v>#REF!</v>
      </c>
      <c r="AB787" s="51" t="str">
        <f t="shared" si="235"/>
        <v/>
      </c>
      <c r="AC787" s="51"/>
      <c r="AD787" s="51"/>
      <c r="AE787" s="51"/>
      <c r="AF787" s="51"/>
      <c r="AG787" s="51"/>
      <c r="AH787" s="51"/>
      <c r="AI787" s="52"/>
      <c r="AJ787" s="52"/>
      <c r="AK787" s="52"/>
      <c r="AL787" s="53"/>
      <c r="AM787" s="54"/>
      <c r="AN787" s="55" t="str">
        <f>IF(P787=1,0,"")</f>
        <v/>
      </c>
      <c r="AO787" s="56" t="str">
        <f>IF(AN787=1,AB787,"")</f>
        <v/>
      </c>
      <c r="AP787" s="55" t="str">
        <f>IF(P787=1,0,"")</f>
        <v/>
      </c>
      <c r="AQ787" s="56" t="str">
        <f>IF(AP787=1,AB787,"")</f>
        <v/>
      </c>
    </row>
    <row r="788" spans="1:43" s="3" customFormat="1" x14ac:dyDescent="0.25">
      <c r="A788" s="67">
        <f t="shared" si="225"/>
        <v>2022</v>
      </c>
      <c r="B788" s="67" t="str">
        <f t="shared" si="226"/>
        <v>May</v>
      </c>
      <c r="C788" s="68">
        <f t="shared" si="236"/>
        <v>22</v>
      </c>
      <c r="D788" s="69">
        <f t="shared" si="227"/>
        <v>22</v>
      </c>
      <c r="E788" s="70">
        <f t="shared" si="228"/>
        <v>0</v>
      </c>
      <c r="F788" s="74"/>
      <c r="G788" s="77"/>
      <c r="H788" s="63" t="e">
        <f t="shared" si="237"/>
        <v>#VALUE!</v>
      </c>
      <c r="I788" s="64">
        <f t="shared" si="238"/>
        <v>1</v>
      </c>
      <c r="J788" s="71" t="str">
        <f t="shared" si="238"/>
        <v xml:space="preserve">Tolpis </v>
      </c>
      <c r="K788" s="71" t="str">
        <f t="shared" si="238"/>
        <v>umbellata</v>
      </c>
      <c r="L788" s="72">
        <f t="shared" si="238"/>
        <v>1</v>
      </c>
      <c r="M788" s="72">
        <f t="shared" si="238"/>
        <v>0</v>
      </c>
      <c r="N788" s="66">
        <f t="shared" si="238"/>
        <v>0</v>
      </c>
      <c r="O788" s="41"/>
      <c r="P788" s="42" t="str">
        <f t="shared" si="229"/>
        <v/>
      </c>
      <c r="Q788" s="43" t="str">
        <f t="shared" si="230"/>
        <v/>
      </c>
      <c r="R788" s="44" t="e">
        <f t="shared" si="231"/>
        <v>#VALUE!</v>
      </c>
      <c r="S788" s="45" t="e">
        <f t="shared" si="224"/>
        <v>#VALUE!</v>
      </c>
      <c r="T788" s="44" t="str">
        <f t="shared" si="232"/>
        <v/>
      </c>
      <c r="U788" s="46"/>
      <c r="V788" s="47"/>
      <c r="W788" s="48" t="e">
        <f t="shared" si="233"/>
        <v>#VALUE!</v>
      </c>
      <c r="X788" s="49"/>
      <c r="Y788" s="44" t="e">
        <f>INDEX(VISITORS[INSECT ORDER], MATCH(X788,VISITORS[NAME USED],0))</f>
        <v>#N/A</v>
      </c>
      <c r="Z788" s="44" t="e">
        <f t="shared" si="234"/>
        <v>#N/A</v>
      </c>
      <c r="AA788" s="50" t="e">
        <f>IF(SUM(#REF!,#REF!,#REF!,#REF!,#REF!,#REF!)=S788,,"")</f>
        <v>#REF!</v>
      </c>
      <c r="AB788" s="51" t="str">
        <f t="shared" si="235"/>
        <v/>
      </c>
      <c r="AC788" s="51"/>
      <c r="AD788" s="51"/>
      <c r="AE788" s="51"/>
      <c r="AF788" s="51"/>
      <c r="AG788" s="51"/>
      <c r="AH788" s="51"/>
      <c r="AI788" s="52"/>
      <c r="AJ788" s="52"/>
      <c r="AK788" s="52"/>
      <c r="AL788" s="53"/>
      <c r="AM788" s="54"/>
      <c r="AN788" s="55" t="str">
        <f>IF(P788=1,0,"")</f>
        <v/>
      </c>
      <c r="AO788" s="56" t="str">
        <f>IF(AN788=1,AB788,"")</f>
        <v/>
      </c>
      <c r="AP788" s="55" t="str">
        <f>IF(P788=1,0,"")</f>
        <v/>
      </c>
      <c r="AQ788" s="56" t="str">
        <f>IF(AP788=1,AB788,"")</f>
        <v/>
      </c>
    </row>
    <row r="789" spans="1:43" s="3" customFormat="1" x14ac:dyDescent="0.25">
      <c r="A789" s="67">
        <f t="shared" si="225"/>
        <v>2022</v>
      </c>
      <c r="B789" s="67" t="str">
        <f t="shared" si="226"/>
        <v>May</v>
      </c>
      <c r="C789" s="68">
        <f t="shared" si="236"/>
        <v>22</v>
      </c>
      <c r="D789" s="69">
        <f t="shared" si="227"/>
        <v>22</v>
      </c>
      <c r="E789" s="70">
        <f t="shared" si="228"/>
        <v>1</v>
      </c>
      <c r="F789" s="74"/>
      <c r="G789" s="77"/>
      <c r="H789" s="63" t="e">
        <f t="shared" si="237"/>
        <v>#VALUE!</v>
      </c>
      <c r="I789" s="64">
        <f t="shared" ref="I789:N804" si="239">I788</f>
        <v>1</v>
      </c>
      <c r="J789" s="71" t="str">
        <f t="shared" si="239"/>
        <v xml:space="preserve">Tolpis </v>
      </c>
      <c r="K789" s="71" t="str">
        <f t="shared" si="239"/>
        <v>umbellata</v>
      </c>
      <c r="L789" s="72">
        <f t="shared" si="239"/>
        <v>1</v>
      </c>
      <c r="M789" s="72">
        <f t="shared" si="239"/>
        <v>0</v>
      </c>
      <c r="N789" s="66">
        <f t="shared" si="239"/>
        <v>0</v>
      </c>
      <c r="O789" s="41"/>
      <c r="P789" s="42" t="str">
        <f t="shared" si="229"/>
        <v/>
      </c>
      <c r="Q789" s="43" t="str">
        <f t="shared" si="230"/>
        <v/>
      </c>
      <c r="R789" s="44" t="e">
        <f t="shared" si="231"/>
        <v>#VALUE!</v>
      </c>
      <c r="S789" s="45" t="e">
        <f t="shared" si="224"/>
        <v>#VALUE!</v>
      </c>
      <c r="T789" s="44" t="str">
        <f t="shared" si="232"/>
        <v/>
      </c>
      <c r="U789" s="46"/>
      <c r="V789" s="47"/>
      <c r="W789" s="48" t="e">
        <f t="shared" si="233"/>
        <v>#VALUE!</v>
      </c>
      <c r="X789" s="49"/>
      <c r="Y789" s="44" t="e">
        <f>INDEX(VISITORS[INSECT ORDER], MATCH(X789,VISITORS[NAME USED],0))</f>
        <v>#N/A</v>
      </c>
      <c r="Z789" s="44" t="e">
        <f t="shared" si="234"/>
        <v>#N/A</v>
      </c>
      <c r="AA789" s="50" t="e">
        <f>IF(SUM(#REF!,#REF!,#REF!,#REF!,#REF!,#REF!)=S789,,"")</f>
        <v>#REF!</v>
      </c>
      <c r="AB789" s="51" t="str">
        <f t="shared" si="235"/>
        <v/>
      </c>
      <c r="AC789" s="51"/>
      <c r="AD789" s="51"/>
      <c r="AE789" s="51"/>
      <c r="AF789" s="51"/>
      <c r="AG789" s="51"/>
      <c r="AH789" s="51"/>
      <c r="AI789" s="52"/>
      <c r="AJ789" s="52"/>
      <c r="AK789" s="52"/>
      <c r="AL789" s="53"/>
      <c r="AM789" s="54"/>
      <c r="AN789" s="55" t="str">
        <f>IF(P789=1,0,"")</f>
        <v/>
      </c>
      <c r="AO789" s="56" t="str">
        <f>IF(AN789=1,AB789,"")</f>
        <v/>
      </c>
      <c r="AP789" s="55" t="str">
        <f>IF(P789=1,0,"")</f>
        <v/>
      </c>
      <c r="AQ789" s="56" t="str">
        <f>IF(AP789=1,AB789,"")</f>
        <v/>
      </c>
    </row>
    <row r="790" spans="1:43" s="3" customFormat="1" x14ac:dyDescent="0.25">
      <c r="A790" s="67">
        <f t="shared" si="225"/>
        <v>2022</v>
      </c>
      <c r="B790" s="67" t="str">
        <f t="shared" si="226"/>
        <v>May</v>
      </c>
      <c r="C790" s="68">
        <f t="shared" si="236"/>
        <v>22</v>
      </c>
      <c r="D790" s="69">
        <f t="shared" si="227"/>
        <v>22</v>
      </c>
      <c r="E790" s="70">
        <f t="shared" si="228"/>
        <v>2</v>
      </c>
      <c r="F790" s="74"/>
      <c r="G790" s="77"/>
      <c r="H790" s="63" t="e">
        <f t="shared" si="237"/>
        <v>#VALUE!</v>
      </c>
      <c r="I790" s="64">
        <f t="shared" si="239"/>
        <v>1</v>
      </c>
      <c r="J790" s="71" t="str">
        <f t="shared" si="239"/>
        <v xml:space="preserve">Tolpis </v>
      </c>
      <c r="K790" s="71" t="str">
        <f t="shared" si="239"/>
        <v>umbellata</v>
      </c>
      <c r="L790" s="72">
        <f t="shared" si="239"/>
        <v>1</v>
      </c>
      <c r="M790" s="72">
        <f t="shared" si="239"/>
        <v>0</v>
      </c>
      <c r="N790" s="66">
        <f t="shared" si="239"/>
        <v>0</v>
      </c>
      <c r="O790" s="41"/>
      <c r="P790" s="42" t="str">
        <f t="shared" si="229"/>
        <v/>
      </c>
      <c r="Q790" s="43" t="str">
        <f t="shared" si="230"/>
        <v/>
      </c>
      <c r="R790" s="44" t="e">
        <f t="shared" si="231"/>
        <v>#VALUE!</v>
      </c>
      <c r="S790" s="45" t="e">
        <f t="shared" si="224"/>
        <v>#VALUE!</v>
      </c>
      <c r="T790" s="44" t="str">
        <f t="shared" si="232"/>
        <v/>
      </c>
      <c r="U790" s="46"/>
      <c r="V790" s="47"/>
      <c r="W790" s="48" t="e">
        <f t="shared" si="233"/>
        <v>#VALUE!</v>
      </c>
      <c r="X790" s="49"/>
      <c r="Y790" s="44" t="e">
        <f>INDEX(VISITORS[INSECT ORDER], MATCH(X790,VISITORS[NAME USED],0))</f>
        <v>#N/A</v>
      </c>
      <c r="Z790" s="44" t="e">
        <f t="shared" si="234"/>
        <v>#N/A</v>
      </c>
      <c r="AA790" s="50" t="e">
        <f>IF(SUM(#REF!,#REF!,#REF!,#REF!,#REF!,#REF!)=S790,,"")</f>
        <v>#REF!</v>
      </c>
      <c r="AB790" s="51" t="str">
        <f t="shared" si="235"/>
        <v/>
      </c>
      <c r="AC790" s="51"/>
      <c r="AD790" s="51"/>
      <c r="AE790" s="51"/>
      <c r="AF790" s="51"/>
      <c r="AG790" s="51"/>
      <c r="AH790" s="51"/>
      <c r="AI790" s="52"/>
      <c r="AJ790" s="52"/>
      <c r="AK790" s="52"/>
      <c r="AL790" s="53"/>
      <c r="AM790" s="54"/>
      <c r="AN790" s="55" t="str">
        <f>IF(P790=1,0,"")</f>
        <v/>
      </c>
      <c r="AO790" s="56" t="str">
        <f>IF(AN790=1,AB790,"")</f>
        <v/>
      </c>
      <c r="AP790" s="55" t="str">
        <f>IF(P790=1,0,"")</f>
        <v/>
      </c>
      <c r="AQ790" s="56" t="str">
        <f>IF(AP790=1,AB790,"")</f>
        <v/>
      </c>
    </row>
    <row r="791" spans="1:43" s="3" customFormat="1" x14ac:dyDescent="0.25">
      <c r="A791" s="67">
        <f t="shared" si="225"/>
        <v>2022</v>
      </c>
      <c r="B791" s="67" t="str">
        <f t="shared" si="226"/>
        <v>May</v>
      </c>
      <c r="C791" s="68">
        <f t="shared" si="236"/>
        <v>22</v>
      </c>
      <c r="D791" s="69">
        <f t="shared" si="227"/>
        <v>22</v>
      </c>
      <c r="E791" s="70">
        <f t="shared" si="228"/>
        <v>3</v>
      </c>
      <c r="F791" s="74"/>
      <c r="G791" s="77"/>
      <c r="H791" s="63" t="e">
        <f t="shared" si="237"/>
        <v>#VALUE!</v>
      </c>
      <c r="I791" s="64">
        <f t="shared" si="239"/>
        <v>1</v>
      </c>
      <c r="J791" s="71" t="str">
        <f t="shared" si="239"/>
        <v xml:space="preserve">Tolpis </v>
      </c>
      <c r="K791" s="71" t="str">
        <f t="shared" si="239"/>
        <v>umbellata</v>
      </c>
      <c r="L791" s="72">
        <f t="shared" si="239"/>
        <v>1</v>
      </c>
      <c r="M791" s="72">
        <f t="shared" si="239"/>
        <v>0</v>
      </c>
      <c r="N791" s="66">
        <f t="shared" si="239"/>
        <v>0</v>
      </c>
      <c r="O791" s="41"/>
      <c r="P791" s="42" t="str">
        <f t="shared" si="229"/>
        <v/>
      </c>
      <c r="Q791" s="43" t="str">
        <f t="shared" si="230"/>
        <v/>
      </c>
      <c r="R791" s="44" t="e">
        <f t="shared" si="231"/>
        <v>#VALUE!</v>
      </c>
      <c r="S791" s="45" t="e">
        <f t="shared" si="224"/>
        <v>#VALUE!</v>
      </c>
      <c r="T791" s="44" t="str">
        <f t="shared" si="232"/>
        <v/>
      </c>
      <c r="U791" s="46"/>
      <c r="V791" s="47"/>
      <c r="W791" s="48" t="e">
        <f t="shared" si="233"/>
        <v>#VALUE!</v>
      </c>
      <c r="X791" s="49"/>
      <c r="Y791" s="44" t="e">
        <f>INDEX(VISITORS[INSECT ORDER], MATCH(X791,VISITORS[NAME USED],0))</f>
        <v>#N/A</v>
      </c>
      <c r="Z791" s="44" t="e">
        <f t="shared" si="234"/>
        <v>#N/A</v>
      </c>
      <c r="AA791" s="50" t="e">
        <f>IF(SUM(#REF!,#REF!,#REF!,#REF!,#REF!,#REF!)=S791,,"")</f>
        <v>#REF!</v>
      </c>
      <c r="AB791" s="51" t="str">
        <f t="shared" si="235"/>
        <v/>
      </c>
      <c r="AC791" s="51"/>
      <c r="AD791" s="51"/>
      <c r="AE791" s="51"/>
      <c r="AF791" s="51"/>
      <c r="AG791" s="51"/>
      <c r="AH791" s="51"/>
      <c r="AI791" s="52"/>
      <c r="AJ791" s="52"/>
      <c r="AK791" s="52"/>
      <c r="AL791" s="53"/>
      <c r="AM791" s="54"/>
      <c r="AN791" s="55" t="str">
        <f>IF(P791=1,0,"")</f>
        <v/>
      </c>
      <c r="AO791" s="56" t="str">
        <f>IF(AN791=1,AB791,"")</f>
        <v/>
      </c>
      <c r="AP791" s="55" t="str">
        <f>IF(P791=1,0,"")</f>
        <v/>
      </c>
      <c r="AQ791" s="56" t="str">
        <f>IF(AP791=1,AB791,"")</f>
        <v/>
      </c>
    </row>
    <row r="792" spans="1:43" s="3" customFormat="1" x14ac:dyDescent="0.25">
      <c r="A792" s="67">
        <f t="shared" si="225"/>
        <v>2022</v>
      </c>
      <c r="B792" s="67" t="str">
        <f t="shared" si="226"/>
        <v>May</v>
      </c>
      <c r="C792" s="68">
        <f t="shared" si="236"/>
        <v>22</v>
      </c>
      <c r="D792" s="69">
        <f t="shared" si="227"/>
        <v>22</v>
      </c>
      <c r="E792" s="70">
        <f t="shared" si="228"/>
        <v>4</v>
      </c>
      <c r="F792" s="74"/>
      <c r="G792" s="77"/>
      <c r="H792" s="63" t="e">
        <f t="shared" si="237"/>
        <v>#VALUE!</v>
      </c>
      <c r="I792" s="64">
        <f t="shared" si="239"/>
        <v>1</v>
      </c>
      <c r="J792" s="71" t="str">
        <f t="shared" si="239"/>
        <v xml:space="preserve">Tolpis </v>
      </c>
      <c r="K792" s="71" t="str">
        <f t="shared" si="239"/>
        <v>umbellata</v>
      </c>
      <c r="L792" s="72">
        <f t="shared" si="239"/>
        <v>1</v>
      </c>
      <c r="M792" s="72">
        <f t="shared" si="239"/>
        <v>0</v>
      </c>
      <c r="N792" s="66">
        <f t="shared" si="239"/>
        <v>0</v>
      </c>
      <c r="O792" s="41"/>
      <c r="P792" s="42" t="str">
        <f t="shared" si="229"/>
        <v/>
      </c>
      <c r="Q792" s="43" t="str">
        <f t="shared" si="230"/>
        <v/>
      </c>
      <c r="R792" s="44" t="e">
        <f t="shared" si="231"/>
        <v>#VALUE!</v>
      </c>
      <c r="S792" s="45" t="e">
        <f t="shared" si="224"/>
        <v>#VALUE!</v>
      </c>
      <c r="T792" s="44" t="str">
        <f t="shared" si="232"/>
        <v/>
      </c>
      <c r="U792" s="46"/>
      <c r="V792" s="47"/>
      <c r="W792" s="48" t="e">
        <f t="shared" si="233"/>
        <v>#VALUE!</v>
      </c>
      <c r="X792" s="49"/>
      <c r="Y792" s="44" t="e">
        <f>INDEX(VISITORS[INSECT ORDER], MATCH(X792,VISITORS[NAME USED],0))</f>
        <v>#N/A</v>
      </c>
      <c r="Z792" s="44" t="e">
        <f t="shared" si="234"/>
        <v>#N/A</v>
      </c>
      <c r="AA792" s="50" t="e">
        <f>IF(SUM(#REF!,#REF!,#REF!,#REF!,#REF!,#REF!)=S792,,"")</f>
        <v>#REF!</v>
      </c>
      <c r="AB792" s="51" t="str">
        <f t="shared" si="235"/>
        <v/>
      </c>
      <c r="AC792" s="51"/>
      <c r="AD792" s="51"/>
      <c r="AE792" s="51"/>
      <c r="AF792" s="51"/>
      <c r="AG792" s="51"/>
      <c r="AH792" s="51"/>
      <c r="AI792" s="52"/>
      <c r="AJ792" s="52"/>
      <c r="AK792" s="52"/>
      <c r="AL792" s="53"/>
      <c r="AM792" s="54"/>
      <c r="AN792" s="55" t="str">
        <f>IF(P792=1,0,"")</f>
        <v/>
      </c>
      <c r="AO792" s="56" t="str">
        <f>IF(AN792=1,AB792,"")</f>
        <v/>
      </c>
      <c r="AP792" s="55" t="str">
        <f>IF(P792=1,0,"")</f>
        <v/>
      </c>
      <c r="AQ792" s="56" t="str">
        <f>IF(AP792=1,AB792,"")</f>
        <v/>
      </c>
    </row>
    <row r="793" spans="1:43" s="3" customFormat="1" x14ac:dyDescent="0.25">
      <c r="A793" s="67">
        <f t="shared" si="225"/>
        <v>2022</v>
      </c>
      <c r="B793" s="67" t="str">
        <f t="shared" si="226"/>
        <v>May</v>
      </c>
      <c r="C793" s="68">
        <f t="shared" si="236"/>
        <v>22</v>
      </c>
      <c r="D793" s="69">
        <f t="shared" si="227"/>
        <v>22</v>
      </c>
      <c r="E793" s="70">
        <f t="shared" si="228"/>
        <v>5</v>
      </c>
      <c r="F793" s="74"/>
      <c r="G793" s="77"/>
      <c r="H793" s="63" t="e">
        <f t="shared" si="237"/>
        <v>#VALUE!</v>
      </c>
      <c r="I793" s="64">
        <f t="shared" si="239"/>
        <v>1</v>
      </c>
      <c r="J793" s="71" t="str">
        <f t="shared" si="239"/>
        <v xml:space="preserve">Tolpis </v>
      </c>
      <c r="K793" s="71" t="str">
        <f t="shared" si="239"/>
        <v>umbellata</v>
      </c>
      <c r="L793" s="72">
        <f t="shared" si="239"/>
        <v>1</v>
      </c>
      <c r="M793" s="72">
        <f t="shared" si="239"/>
        <v>0</v>
      </c>
      <c r="N793" s="66">
        <f t="shared" si="239"/>
        <v>0</v>
      </c>
      <c r="O793" s="41"/>
      <c r="P793" s="42" t="str">
        <f t="shared" si="229"/>
        <v/>
      </c>
      <c r="Q793" s="43" t="str">
        <f t="shared" si="230"/>
        <v/>
      </c>
      <c r="R793" s="44" t="e">
        <f t="shared" si="231"/>
        <v>#VALUE!</v>
      </c>
      <c r="S793" s="45" t="e">
        <f t="shared" si="224"/>
        <v>#VALUE!</v>
      </c>
      <c r="T793" s="44" t="str">
        <f t="shared" si="232"/>
        <v/>
      </c>
      <c r="U793" s="46"/>
      <c r="V793" s="47"/>
      <c r="W793" s="48" t="e">
        <f t="shared" si="233"/>
        <v>#VALUE!</v>
      </c>
      <c r="X793" s="49"/>
      <c r="Y793" s="44" t="e">
        <f>INDEX(VISITORS[INSECT ORDER], MATCH(X793,VISITORS[NAME USED],0))</f>
        <v>#N/A</v>
      </c>
      <c r="Z793" s="44" t="e">
        <f t="shared" si="234"/>
        <v>#N/A</v>
      </c>
      <c r="AA793" s="50" t="e">
        <f>IF(SUM(#REF!,#REF!,#REF!,#REF!,#REF!,#REF!)=S793,,"")</f>
        <v>#REF!</v>
      </c>
      <c r="AB793" s="51" t="str">
        <f t="shared" si="235"/>
        <v/>
      </c>
      <c r="AC793" s="51"/>
      <c r="AD793" s="51"/>
      <c r="AE793" s="51"/>
      <c r="AF793" s="51"/>
      <c r="AG793" s="51"/>
      <c r="AH793" s="51"/>
      <c r="AI793" s="52"/>
      <c r="AJ793" s="52"/>
      <c r="AK793" s="52"/>
      <c r="AL793" s="53"/>
      <c r="AM793" s="54"/>
      <c r="AN793" s="55" t="str">
        <f>IF(P793=1,0,"")</f>
        <v/>
      </c>
      <c r="AO793" s="56" t="str">
        <f>IF(AN793=1,AB793,"")</f>
        <v/>
      </c>
      <c r="AP793" s="55" t="str">
        <f>IF(P793=1,0,"")</f>
        <v/>
      </c>
      <c r="AQ793" s="56" t="str">
        <f>IF(AP793=1,AB793,"")</f>
        <v/>
      </c>
    </row>
    <row r="794" spans="1:43" s="3" customFormat="1" x14ac:dyDescent="0.25">
      <c r="A794" s="67">
        <f t="shared" si="225"/>
        <v>2022</v>
      </c>
      <c r="B794" s="67" t="str">
        <f t="shared" si="226"/>
        <v>May</v>
      </c>
      <c r="C794" s="68">
        <f t="shared" si="236"/>
        <v>22</v>
      </c>
      <c r="D794" s="69">
        <f t="shared" si="227"/>
        <v>22</v>
      </c>
      <c r="E794" s="70">
        <f t="shared" si="228"/>
        <v>6</v>
      </c>
      <c r="F794" s="74"/>
      <c r="G794" s="77"/>
      <c r="H794" s="63" t="e">
        <f t="shared" si="237"/>
        <v>#VALUE!</v>
      </c>
      <c r="I794" s="64">
        <f t="shared" si="239"/>
        <v>1</v>
      </c>
      <c r="J794" s="71" t="str">
        <f t="shared" si="239"/>
        <v xml:space="preserve">Tolpis </v>
      </c>
      <c r="K794" s="71" t="str">
        <f t="shared" si="239"/>
        <v>umbellata</v>
      </c>
      <c r="L794" s="72">
        <f t="shared" si="239"/>
        <v>1</v>
      </c>
      <c r="M794" s="72">
        <f t="shared" si="239"/>
        <v>0</v>
      </c>
      <c r="N794" s="66">
        <f t="shared" si="239"/>
        <v>0</v>
      </c>
      <c r="O794" s="41"/>
      <c r="P794" s="42" t="str">
        <f t="shared" si="229"/>
        <v/>
      </c>
      <c r="Q794" s="43" t="str">
        <f t="shared" si="230"/>
        <v/>
      </c>
      <c r="R794" s="44" t="e">
        <f t="shared" si="231"/>
        <v>#VALUE!</v>
      </c>
      <c r="S794" s="45" t="e">
        <f t="shared" si="224"/>
        <v>#VALUE!</v>
      </c>
      <c r="T794" s="44" t="str">
        <f t="shared" si="232"/>
        <v/>
      </c>
      <c r="U794" s="46"/>
      <c r="V794" s="47"/>
      <c r="W794" s="48" t="e">
        <f t="shared" si="233"/>
        <v>#VALUE!</v>
      </c>
      <c r="X794" s="49"/>
      <c r="Y794" s="44" t="e">
        <f>INDEX(VISITORS[INSECT ORDER], MATCH(X794,VISITORS[NAME USED],0))</f>
        <v>#N/A</v>
      </c>
      <c r="Z794" s="44" t="e">
        <f t="shared" si="234"/>
        <v>#N/A</v>
      </c>
      <c r="AA794" s="50" t="e">
        <f>IF(SUM(#REF!,#REF!,#REF!,#REF!,#REF!,#REF!)=S794,,"")</f>
        <v>#REF!</v>
      </c>
      <c r="AB794" s="51" t="str">
        <f t="shared" si="235"/>
        <v/>
      </c>
      <c r="AC794" s="51"/>
      <c r="AD794" s="51"/>
      <c r="AE794" s="51"/>
      <c r="AF794" s="51"/>
      <c r="AG794" s="51"/>
      <c r="AH794" s="51"/>
      <c r="AI794" s="52"/>
      <c r="AJ794" s="52"/>
      <c r="AK794" s="52"/>
      <c r="AL794" s="53"/>
      <c r="AM794" s="54"/>
      <c r="AN794" s="55" t="str">
        <f>IF(P794=1,0,"")</f>
        <v/>
      </c>
      <c r="AO794" s="56" t="str">
        <f>IF(AN794=1,AB794,"")</f>
        <v/>
      </c>
      <c r="AP794" s="55" t="str">
        <f>IF(P794=1,0,"")</f>
        <v/>
      </c>
      <c r="AQ794" s="56" t="str">
        <f>IF(AP794=1,AB794,"")</f>
        <v/>
      </c>
    </row>
    <row r="795" spans="1:43" s="3" customFormat="1" x14ac:dyDescent="0.25">
      <c r="A795" s="67">
        <f t="shared" si="225"/>
        <v>2022</v>
      </c>
      <c r="B795" s="67" t="str">
        <f t="shared" si="226"/>
        <v>May</v>
      </c>
      <c r="C795" s="68">
        <f t="shared" si="236"/>
        <v>22</v>
      </c>
      <c r="D795" s="69">
        <f t="shared" si="227"/>
        <v>22</v>
      </c>
      <c r="E795" s="70">
        <f t="shared" si="228"/>
        <v>7</v>
      </c>
      <c r="F795" s="74"/>
      <c r="G795" s="77"/>
      <c r="H795" s="63" t="e">
        <f t="shared" si="237"/>
        <v>#VALUE!</v>
      </c>
      <c r="I795" s="64">
        <f t="shared" si="239"/>
        <v>1</v>
      </c>
      <c r="J795" s="71" t="str">
        <f t="shared" si="239"/>
        <v xml:space="preserve">Tolpis </v>
      </c>
      <c r="K795" s="71" t="str">
        <f t="shared" si="239"/>
        <v>umbellata</v>
      </c>
      <c r="L795" s="72">
        <f t="shared" si="239"/>
        <v>1</v>
      </c>
      <c r="M795" s="72">
        <f t="shared" si="239"/>
        <v>0</v>
      </c>
      <c r="N795" s="66">
        <f t="shared" si="239"/>
        <v>0</v>
      </c>
      <c r="O795" s="41"/>
      <c r="P795" s="42" t="str">
        <f t="shared" si="229"/>
        <v/>
      </c>
      <c r="Q795" s="43" t="str">
        <f t="shared" si="230"/>
        <v/>
      </c>
      <c r="R795" s="44" t="e">
        <f t="shared" si="231"/>
        <v>#VALUE!</v>
      </c>
      <c r="S795" s="45" t="e">
        <f t="shared" si="224"/>
        <v>#VALUE!</v>
      </c>
      <c r="T795" s="44" t="str">
        <f t="shared" si="232"/>
        <v/>
      </c>
      <c r="U795" s="46"/>
      <c r="V795" s="47"/>
      <c r="W795" s="48" t="e">
        <f t="shared" si="233"/>
        <v>#VALUE!</v>
      </c>
      <c r="X795" s="49"/>
      <c r="Y795" s="44" t="e">
        <f>INDEX(VISITORS[INSECT ORDER], MATCH(X795,VISITORS[NAME USED],0))</f>
        <v>#N/A</v>
      </c>
      <c r="Z795" s="44" t="e">
        <f t="shared" si="234"/>
        <v>#N/A</v>
      </c>
      <c r="AA795" s="50" t="e">
        <f>IF(SUM(#REF!,#REF!,#REF!,#REF!,#REF!,#REF!)=S795,,"")</f>
        <v>#REF!</v>
      </c>
      <c r="AB795" s="51" t="str">
        <f t="shared" si="235"/>
        <v/>
      </c>
      <c r="AC795" s="51"/>
      <c r="AD795" s="51"/>
      <c r="AE795" s="51"/>
      <c r="AF795" s="51"/>
      <c r="AG795" s="51"/>
      <c r="AH795" s="51"/>
      <c r="AI795" s="52"/>
      <c r="AJ795" s="52"/>
      <c r="AK795" s="52"/>
      <c r="AL795" s="53"/>
      <c r="AM795" s="54"/>
      <c r="AN795" s="55" t="str">
        <f>IF(P795=1,0,"")</f>
        <v/>
      </c>
      <c r="AO795" s="56" t="str">
        <f>IF(AN795=1,AB795,"")</f>
        <v/>
      </c>
      <c r="AP795" s="55" t="str">
        <f>IF(P795=1,0,"")</f>
        <v/>
      </c>
      <c r="AQ795" s="56" t="str">
        <f>IF(AP795=1,AB795,"")</f>
        <v/>
      </c>
    </row>
    <row r="796" spans="1:43" s="3" customFormat="1" x14ac:dyDescent="0.25">
      <c r="A796" s="67">
        <f t="shared" si="225"/>
        <v>2022</v>
      </c>
      <c r="B796" s="67" t="str">
        <f t="shared" si="226"/>
        <v>May</v>
      </c>
      <c r="C796" s="68">
        <f t="shared" si="236"/>
        <v>22</v>
      </c>
      <c r="D796" s="69">
        <f t="shared" si="227"/>
        <v>22</v>
      </c>
      <c r="E796" s="70">
        <f t="shared" si="228"/>
        <v>8</v>
      </c>
      <c r="F796" s="74"/>
      <c r="G796" s="77"/>
      <c r="H796" s="63" t="e">
        <f t="shared" si="237"/>
        <v>#VALUE!</v>
      </c>
      <c r="I796" s="64">
        <f t="shared" si="239"/>
        <v>1</v>
      </c>
      <c r="J796" s="71" t="str">
        <f t="shared" si="239"/>
        <v xml:space="preserve">Tolpis </v>
      </c>
      <c r="K796" s="71" t="str">
        <f t="shared" si="239"/>
        <v>umbellata</v>
      </c>
      <c r="L796" s="72">
        <f t="shared" si="239"/>
        <v>1</v>
      </c>
      <c r="M796" s="72">
        <f t="shared" si="239"/>
        <v>0</v>
      </c>
      <c r="N796" s="66">
        <f t="shared" si="239"/>
        <v>0</v>
      </c>
      <c r="O796" s="41"/>
      <c r="P796" s="42" t="str">
        <f t="shared" si="229"/>
        <v/>
      </c>
      <c r="Q796" s="43" t="str">
        <f t="shared" si="230"/>
        <v/>
      </c>
      <c r="R796" s="44" t="e">
        <f t="shared" si="231"/>
        <v>#VALUE!</v>
      </c>
      <c r="S796" s="45" t="e">
        <f t="shared" si="224"/>
        <v>#VALUE!</v>
      </c>
      <c r="T796" s="44" t="str">
        <f t="shared" si="232"/>
        <v/>
      </c>
      <c r="U796" s="46"/>
      <c r="V796" s="47"/>
      <c r="W796" s="48" t="e">
        <f t="shared" si="233"/>
        <v>#VALUE!</v>
      </c>
      <c r="X796" s="49"/>
      <c r="Y796" s="44" t="e">
        <f>INDEX(VISITORS[INSECT ORDER], MATCH(X796,VISITORS[NAME USED],0))</f>
        <v>#N/A</v>
      </c>
      <c r="Z796" s="44" t="e">
        <f t="shared" si="234"/>
        <v>#N/A</v>
      </c>
      <c r="AA796" s="50" t="e">
        <f>IF(SUM(#REF!,#REF!,#REF!,#REF!,#REF!,#REF!)=S796,,"")</f>
        <v>#REF!</v>
      </c>
      <c r="AB796" s="51" t="str">
        <f t="shared" si="235"/>
        <v/>
      </c>
      <c r="AC796" s="51"/>
      <c r="AD796" s="51"/>
      <c r="AE796" s="51"/>
      <c r="AF796" s="51"/>
      <c r="AG796" s="51"/>
      <c r="AH796" s="51"/>
      <c r="AI796" s="52"/>
      <c r="AJ796" s="52"/>
      <c r="AK796" s="52"/>
      <c r="AL796" s="53"/>
      <c r="AM796" s="54"/>
      <c r="AN796" s="55" t="str">
        <f>IF(P796=1,0,"")</f>
        <v/>
      </c>
      <c r="AO796" s="56" t="str">
        <f>IF(AN796=1,AB796,"")</f>
        <v/>
      </c>
      <c r="AP796" s="55" t="str">
        <f>IF(P796=1,0,"")</f>
        <v/>
      </c>
      <c r="AQ796" s="56" t="str">
        <f>IF(AP796=1,AB796,"")</f>
        <v/>
      </c>
    </row>
    <row r="797" spans="1:43" s="3" customFormat="1" x14ac:dyDescent="0.25">
      <c r="A797" s="67">
        <f t="shared" si="225"/>
        <v>2022</v>
      </c>
      <c r="B797" s="67" t="str">
        <f t="shared" si="226"/>
        <v>May</v>
      </c>
      <c r="C797" s="68">
        <f t="shared" si="236"/>
        <v>22</v>
      </c>
      <c r="D797" s="69">
        <f t="shared" si="227"/>
        <v>22</v>
      </c>
      <c r="E797" s="70">
        <f t="shared" si="228"/>
        <v>9</v>
      </c>
      <c r="F797" s="74"/>
      <c r="G797" s="77"/>
      <c r="H797" s="63" t="e">
        <f t="shared" si="237"/>
        <v>#VALUE!</v>
      </c>
      <c r="I797" s="64">
        <f t="shared" si="239"/>
        <v>1</v>
      </c>
      <c r="J797" s="71" t="str">
        <f t="shared" si="239"/>
        <v xml:space="preserve">Tolpis </v>
      </c>
      <c r="K797" s="71" t="str">
        <f t="shared" si="239"/>
        <v>umbellata</v>
      </c>
      <c r="L797" s="72">
        <f t="shared" si="239"/>
        <v>1</v>
      </c>
      <c r="M797" s="72">
        <f t="shared" si="239"/>
        <v>0</v>
      </c>
      <c r="N797" s="66">
        <f t="shared" si="239"/>
        <v>0</v>
      </c>
      <c r="O797" s="41"/>
      <c r="P797" s="42" t="str">
        <f t="shared" si="229"/>
        <v/>
      </c>
      <c r="Q797" s="43" t="str">
        <f t="shared" si="230"/>
        <v/>
      </c>
      <c r="R797" s="44" t="e">
        <f t="shared" si="231"/>
        <v>#VALUE!</v>
      </c>
      <c r="S797" s="45" t="e">
        <f t="shared" si="224"/>
        <v>#VALUE!</v>
      </c>
      <c r="T797" s="44" t="str">
        <f t="shared" si="232"/>
        <v/>
      </c>
      <c r="U797" s="46"/>
      <c r="V797" s="47"/>
      <c r="W797" s="48" t="e">
        <f t="shared" si="233"/>
        <v>#VALUE!</v>
      </c>
      <c r="X797" s="49"/>
      <c r="Y797" s="44" t="e">
        <f>INDEX(VISITORS[INSECT ORDER], MATCH(X797,VISITORS[NAME USED],0))</f>
        <v>#N/A</v>
      </c>
      <c r="Z797" s="44" t="e">
        <f t="shared" si="234"/>
        <v>#N/A</v>
      </c>
      <c r="AA797" s="50" t="e">
        <f>IF(SUM(#REF!,#REF!,#REF!,#REF!,#REF!,#REF!)=S797,,"")</f>
        <v>#REF!</v>
      </c>
      <c r="AB797" s="51" t="str">
        <f t="shared" si="235"/>
        <v/>
      </c>
      <c r="AC797" s="51"/>
      <c r="AD797" s="51"/>
      <c r="AE797" s="51"/>
      <c r="AF797" s="51"/>
      <c r="AG797" s="51"/>
      <c r="AH797" s="51"/>
      <c r="AI797" s="52"/>
      <c r="AJ797" s="52"/>
      <c r="AK797" s="52"/>
      <c r="AL797" s="53"/>
      <c r="AM797" s="54"/>
      <c r="AN797" s="55" t="str">
        <f>IF(P797=1,0,"")</f>
        <v/>
      </c>
      <c r="AO797" s="56" t="str">
        <f>IF(AN797=1,AB797,"")</f>
        <v/>
      </c>
      <c r="AP797" s="55" t="str">
        <f>IF(P797=1,0,"")</f>
        <v/>
      </c>
      <c r="AQ797" s="56" t="str">
        <f>IF(AP797=1,AB797,"")</f>
        <v/>
      </c>
    </row>
    <row r="798" spans="1:43" s="3" customFormat="1" x14ac:dyDescent="0.25">
      <c r="A798" s="67">
        <f t="shared" si="225"/>
        <v>2022</v>
      </c>
      <c r="B798" s="67" t="str">
        <f t="shared" si="226"/>
        <v>May</v>
      </c>
      <c r="C798" s="68">
        <f t="shared" si="236"/>
        <v>22</v>
      </c>
      <c r="D798" s="69">
        <f t="shared" si="227"/>
        <v>22</v>
      </c>
      <c r="E798" s="70">
        <f t="shared" si="228"/>
        <v>10</v>
      </c>
      <c r="F798" s="74"/>
      <c r="G798" s="77"/>
      <c r="H798" s="63" t="e">
        <f t="shared" si="237"/>
        <v>#VALUE!</v>
      </c>
      <c r="I798" s="64">
        <f t="shared" si="239"/>
        <v>1</v>
      </c>
      <c r="J798" s="71" t="str">
        <f t="shared" si="239"/>
        <v xml:space="preserve">Tolpis </v>
      </c>
      <c r="K798" s="71" t="str">
        <f t="shared" si="239"/>
        <v>umbellata</v>
      </c>
      <c r="L798" s="72">
        <f t="shared" si="239"/>
        <v>1</v>
      </c>
      <c r="M798" s="72">
        <f t="shared" si="239"/>
        <v>0</v>
      </c>
      <c r="N798" s="66">
        <f t="shared" si="239"/>
        <v>0</v>
      </c>
      <c r="O798" s="41"/>
      <c r="P798" s="42" t="str">
        <f t="shared" si="229"/>
        <v/>
      </c>
      <c r="Q798" s="43" t="str">
        <f t="shared" si="230"/>
        <v/>
      </c>
      <c r="R798" s="44" t="e">
        <f t="shared" si="231"/>
        <v>#VALUE!</v>
      </c>
      <c r="S798" s="45" t="e">
        <f t="shared" si="224"/>
        <v>#VALUE!</v>
      </c>
      <c r="T798" s="44" t="str">
        <f t="shared" si="232"/>
        <v/>
      </c>
      <c r="U798" s="46"/>
      <c r="V798" s="47"/>
      <c r="W798" s="48" t="e">
        <f t="shared" si="233"/>
        <v>#VALUE!</v>
      </c>
      <c r="X798" s="49"/>
      <c r="Y798" s="44" t="e">
        <f>INDEX(VISITORS[INSECT ORDER], MATCH(X798,VISITORS[NAME USED],0))</f>
        <v>#N/A</v>
      </c>
      <c r="Z798" s="44" t="e">
        <f t="shared" si="234"/>
        <v>#N/A</v>
      </c>
      <c r="AA798" s="50" t="e">
        <f>IF(SUM(#REF!,#REF!,#REF!,#REF!,#REF!,#REF!)=S798,,"")</f>
        <v>#REF!</v>
      </c>
      <c r="AB798" s="51" t="str">
        <f t="shared" si="235"/>
        <v/>
      </c>
      <c r="AC798" s="51"/>
      <c r="AD798" s="51"/>
      <c r="AE798" s="51"/>
      <c r="AF798" s="51"/>
      <c r="AG798" s="51"/>
      <c r="AH798" s="51"/>
      <c r="AI798" s="52"/>
      <c r="AJ798" s="52"/>
      <c r="AK798" s="52"/>
      <c r="AL798" s="53"/>
      <c r="AM798" s="54"/>
      <c r="AN798" s="55" t="str">
        <f>IF(P798=1,0,"")</f>
        <v/>
      </c>
      <c r="AO798" s="56" t="str">
        <f>IF(AN798=1,AB798,"")</f>
        <v/>
      </c>
      <c r="AP798" s="55" t="str">
        <f>IF(P798=1,0,"")</f>
        <v/>
      </c>
      <c r="AQ798" s="56" t="str">
        <f>IF(AP798=1,AB798,"")</f>
        <v/>
      </c>
    </row>
    <row r="799" spans="1:43" s="3" customFormat="1" x14ac:dyDescent="0.25">
      <c r="A799" s="67">
        <f t="shared" si="225"/>
        <v>2022</v>
      </c>
      <c r="B799" s="67" t="str">
        <f t="shared" si="226"/>
        <v>May</v>
      </c>
      <c r="C799" s="68">
        <f t="shared" si="236"/>
        <v>22</v>
      </c>
      <c r="D799" s="69">
        <f t="shared" si="227"/>
        <v>22</v>
      </c>
      <c r="E799" s="70">
        <f t="shared" si="228"/>
        <v>11</v>
      </c>
      <c r="F799" s="74"/>
      <c r="G799" s="77"/>
      <c r="H799" s="63" t="e">
        <f t="shared" si="237"/>
        <v>#VALUE!</v>
      </c>
      <c r="I799" s="64">
        <f t="shared" si="239"/>
        <v>1</v>
      </c>
      <c r="J799" s="71" t="str">
        <f t="shared" si="239"/>
        <v xml:space="preserve">Tolpis </v>
      </c>
      <c r="K799" s="71" t="str">
        <f t="shared" si="239"/>
        <v>umbellata</v>
      </c>
      <c r="L799" s="72">
        <f t="shared" si="239"/>
        <v>1</v>
      </c>
      <c r="M799" s="72">
        <f t="shared" si="239"/>
        <v>0</v>
      </c>
      <c r="N799" s="66">
        <f t="shared" si="239"/>
        <v>0</v>
      </c>
      <c r="O799" s="41"/>
      <c r="P799" s="42" t="str">
        <f t="shared" si="229"/>
        <v/>
      </c>
      <c r="Q799" s="43" t="str">
        <f t="shared" si="230"/>
        <v/>
      </c>
      <c r="R799" s="44" t="e">
        <f t="shared" si="231"/>
        <v>#VALUE!</v>
      </c>
      <c r="S799" s="45" t="e">
        <f t="shared" si="224"/>
        <v>#VALUE!</v>
      </c>
      <c r="T799" s="44" t="str">
        <f t="shared" si="232"/>
        <v/>
      </c>
      <c r="U799" s="46"/>
      <c r="V799" s="47"/>
      <c r="W799" s="48" t="e">
        <f t="shared" si="233"/>
        <v>#VALUE!</v>
      </c>
      <c r="X799" s="49"/>
      <c r="Y799" s="44" t="e">
        <f>INDEX(VISITORS[INSECT ORDER], MATCH(X799,VISITORS[NAME USED],0))</f>
        <v>#N/A</v>
      </c>
      <c r="Z799" s="44" t="e">
        <f t="shared" si="234"/>
        <v>#N/A</v>
      </c>
      <c r="AA799" s="50" t="e">
        <f>IF(SUM(#REF!,#REF!,#REF!,#REF!,#REF!,#REF!)=S799,,"")</f>
        <v>#REF!</v>
      </c>
      <c r="AB799" s="51" t="str">
        <f t="shared" si="235"/>
        <v/>
      </c>
      <c r="AC799" s="51"/>
      <c r="AD799" s="51"/>
      <c r="AE799" s="51"/>
      <c r="AF799" s="51"/>
      <c r="AG799" s="51"/>
      <c r="AH799" s="51"/>
      <c r="AI799" s="52"/>
      <c r="AJ799" s="52"/>
      <c r="AK799" s="52"/>
      <c r="AL799" s="53"/>
      <c r="AM799" s="54"/>
      <c r="AN799" s="55" t="str">
        <f>IF(P799=1,0,"")</f>
        <v/>
      </c>
      <c r="AO799" s="56" t="str">
        <f>IF(AN799=1,AB799,"")</f>
        <v/>
      </c>
      <c r="AP799" s="55" t="str">
        <f>IF(P799=1,0,"")</f>
        <v/>
      </c>
      <c r="AQ799" s="56" t="str">
        <f>IF(AP799=1,AB799,"")</f>
        <v/>
      </c>
    </row>
    <row r="800" spans="1:43" s="3" customFormat="1" x14ac:dyDescent="0.25">
      <c r="A800" s="67">
        <f t="shared" si="225"/>
        <v>2022</v>
      </c>
      <c r="B800" s="67" t="str">
        <f t="shared" si="226"/>
        <v>May</v>
      </c>
      <c r="C800" s="68">
        <f t="shared" si="236"/>
        <v>22</v>
      </c>
      <c r="D800" s="69">
        <f t="shared" si="227"/>
        <v>22</v>
      </c>
      <c r="E800" s="70">
        <f t="shared" si="228"/>
        <v>12</v>
      </c>
      <c r="F800" s="74"/>
      <c r="G800" s="77"/>
      <c r="H800" s="63" t="e">
        <f t="shared" si="237"/>
        <v>#VALUE!</v>
      </c>
      <c r="I800" s="64">
        <f t="shared" si="239"/>
        <v>1</v>
      </c>
      <c r="J800" s="71" t="str">
        <f t="shared" si="239"/>
        <v xml:space="preserve">Tolpis </v>
      </c>
      <c r="K800" s="71" t="str">
        <f t="shared" si="239"/>
        <v>umbellata</v>
      </c>
      <c r="L800" s="72">
        <f t="shared" si="239"/>
        <v>1</v>
      </c>
      <c r="M800" s="72">
        <f t="shared" si="239"/>
        <v>0</v>
      </c>
      <c r="N800" s="66">
        <f t="shared" si="239"/>
        <v>0</v>
      </c>
      <c r="O800" s="41"/>
      <c r="P800" s="42" t="str">
        <f t="shared" si="229"/>
        <v/>
      </c>
      <c r="Q800" s="43" t="str">
        <f t="shared" si="230"/>
        <v/>
      </c>
      <c r="R800" s="44" t="e">
        <f t="shared" si="231"/>
        <v>#VALUE!</v>
      </c>
      <c r="S800" s="45" t="e">
        <f t="shared" si="224"/>
        <v>#VALUE!</v>
      </c>
      <c r="T800" s="44" t="str">
        <f t="shared" si="232"/>
        <v/>
      </c>
      <c r="U800" s="46"/>
      <c r="V800" s="47"/>
      <c r="W800" s="48" t="e">
        <f t="shared" si="233"/>
        <v>#VALUE!</v>
      </c>
      <c r="X800" s="49"/>
      <c r="Y800" s="44" t="e">
        <f>INDEX(VISITORS[INSECT ORDER], MATCH(X800,VISITORS[NAME USED],0))</f>
        <v>#N/A</v>
      </c>
      <c r="Z800" s="44" t="e">
        <f t="shared" si="234"/>
        <v>#N/A</v>
      </c>
      <c r="AA800" s="50" t="e">
        <f>IF(SUM(#REF!,#REF!,#REF!,#REF!,#REF!,#REF!)=S800,,"")</f>
        <v>#REF!</v>
      </c>
      <c r="AB800" s="51" t="str">
        <f t="shared" si="235"/>
        <v/>
      </c>
      <c r="AC800" s="51"/>
      <c r="AD800" s="51"/>
      <c r="AE800" s="51"/>
      <c r="AF800" s="51"/>
      <c r="AG800" s="51"/>
      <c r="AH800" s="51"/>
      <c r="AI800" s="52"/>
      <c r="AJ800" s="52"/>
      <c r="AK800" s="52"/>
      <c r="AL800" s="53"/>
      <c r="AM800" s="54"/>
      <c r="AN800" s="55" t="str">
        <f>IF(P800=1,0,"")</f>
        <v/>
      </c>
      <c r="AO800" s="56" t="str">
        <f>IF(AN800=1,AB800,"")</f>
        <v/>
      </c>
      <c r="AP800" s="55" t="str">
        <f>IF(P800=1,0,"")</f>
        <v/>
      </c>
      <c r="AQ800" s="56" t="str">
        <f>IF(AP800=1,AB800,"")</f>
        <v/>
      </c>
    </row>
    <row r="801" spans="1:43" s="3" customFormat="1" x14ac:dyDescent="0.25">
      <c r="A801" s="67">
        <f t="shared" si="225"/>
        <v>2022</v>
      </c>
      <c r="B801" s="67" t="str">
        <f t="shared" si="226"/>
        <v>May</v>
      </c>
      <c r="C801" s="68">
        <f t="shared" si="236"/>
        <v>22</v>
      </c>
      <c r="D801" s="69">
        <f t="shared" si="227"/>
        <v>22</v>
      </c>
      <c r="E801" s="70">
        <f t="shared" si="228"/>
        <v>13</v>
      </c>
      <c r="F801" s="74"/>
      <c r="G801" s="77"/>
      <c r="H801" s="63" t="e">
        <f t="shared" si="237"/>
        <v>#VALUE!</v>
      </c>
      <c r="I801" s="64">
        <f t="shared" si="239"/>
        <v>1</v>
      </c>
      <c r="J801" s="71" t="str">
        <f t="shared" si="239"/>
        <v xml:space="preserve">Tolpis </v>
      </c>
      <c r="K801" s="71" t="str">
        <f t="shared" si="239"/>
        <v>umbellata</v>
      </c>
      <c r="L801" s="72">
        <f t="shared" si="239"/>
        <v>1</v>
      </c>
      <c r="M801" s="72">
        <f t="shared" si="239"/>
        <v>0</v>
      </c>
      <c r="N801" s="66">
        <f t="shared" si="239"/>
        <v>0</v>
      </c>
      <c r="O801" s="41"/>
      <c r="P801" s="42" t="str">
        <f t="shared" si="229"/>
        <v/>
      </c>
      <c r="Q801" s="43" t="str">
        <f t="shared" si="230"/>
        <v/>
      </c>
      <c r="R801" s="44" t="e">
        <f t="shared" si="231"/>
        <v>#VALUE!</v>
      </c>
      <c r="S801" s="45" t="e">
        <f t="shared" si="224"/>
        <v>#VALUE!</v>
      </c>
      <c r="T801" s="44" t="str">
        <f t="shared" si="232"/>
        <v/>
      </c>
      <c r="U801" s="46"/>
      <c r="V801" s="47"/>
      <c r="W801" s="48" t="e">
        <f t="shared" si="233"/>
        <v>#VALUE!</v>
      </c>
      <c r="X801" s="49"/>
      <c r="Y801" s="44" t="e">
        <f>INDEX(VISITORS[INSECT ORDER], MATCH(X801,VISITORS[NAME USED],0))</f>
        <v>#N/A</v>
      </c>
      <c r="Z801" s="44" t="e">
        <f t="shared" si="234"/>
        <v>#N/A</v>
      </c>
      <c r="AA801" s="50" t="e">
        <f>IF(SUM(#REF!,#REF!,#REF!,#REF!,#REF!,#REF!)=S801,,"")</f>
        <v>#REF!</v>
      </c>
      <c r="AB801" s="51" t="str">
        <f t="shared" si="235"/>
        <v/>
      </c>
      <c r="AC801" s="51"/>
      <c r="AD801" s="51"/>
      <c r="AE801" s="51"/>
      <c r="AF801" s="51"/>
      <c r="AG801" s="51"/>
      <c r="AH801" s="51"/>
      <c r="AI801" s="52"/>
      <c r="AJ801" s="52"/>
      <c r="AK801" s="52"/>
      <c r="AL801" s="53"/>
      <c r="AM801" s="54"/>
      <c r="AN801" s="55" t="str">
        <f>IF(P801=1,0,"")</f>
        <v/>
      </c>
      <c r="AO801" s="56" t="str">
        <f>IF(AN801=1,AB801,"")</f>
        <v/>
      </c>
      <c r="AP801" s="55" t="str">
        <f>IF(P801=1,0,"")</f>
        <v/>
      </c>
      <c r="AQ801" s="56" t="str">
        <f>IF(AP801=1,AB801,"")</f>
        <v/>
      </c>
    </row>
    <row r="802" spans="1:43" s="3" customFormat="1" x14ac:dyDescent="0.25">
      <c r="A802" s="67">
        <f t="shared" si="225"/>
        <v>2022</v>
      </c>
      <c r="B802" s="67" t="str">
        <f t="shared" si="226"/>
        <v>May</v>
      </c>
      <c r="C802" s="68">
        <f t="shared" si="236"/>
        <v>22</v>
      </c>
      <c r="D802" s="69">
        <f t="shared" si="227"/>
        <v>22</v>
      </c>
      <c r="E802" s="70">
        <f t="shared" si="228"/>
        <v>14</v>
      </c>
      <c r="F802" s="74"/>
      <c r="G802" s="77"/>
      <c r="H802" s="63" t="e">
        <f t="shared" si="237"/>
        <v>#VALUE!</v>
      </c>
      <c r="I802" s="64">
        <f t="shared" si="239"/>
        <v>1</v>
      </c>
      <c r="J802" s="71" t="str">
        <f t="shared" si="239"/>
        <v xml:space="preserve">Tolpis </v>
      </c>
      <c r="K802" s="71" t="str">
        <f t="shared" si="239"/>
        <v>umbellata</v>
      </c>
      <c r="L802" s="72">
        <f t="shared" si="239"/>
        <v>1</v>
      </c>
      <c r="M802" s="72">
        <f t="shared" si="239"/>
        <v>0</v>
      </c>
      <c r="N802" s="66">
        <f t="shared" si="239"/>
        <v>0</v>
      </c>
      <c r="O802" s="41"/>
      <c r="P802" s="42" t="str">
        <f t="shared" si="229"/>
        <v/>
      </c>
      <c r="Q802" s="43" t="str">
        <f t="shared" si="230"/>
        <v/>
      </c>
      <c r="R802" s="44" t="e">
        <f t="shared" si="231"/>
        <v>#VALUE!</v>
      </c>
      <c r="S802" s="45" t="e">
        <f t="shared" si="224"/>
        <v>#VALUE!</v>
      </c>
      <c r="T802" s="44" t="str">
        <f t="shared" si="232"/>
        <v/>
      </c>
      <c r="U802" s="46"/>
      <c r="V802" s="47"/>
      <c r="W802" s="48" t="e">
        <f t="shared" si="233"/>
        <v>#VALUE!</v>
      </c>
      <c r="X802" s="49"/>
      <c r="Y802" s="44" t="e">
        <f>INDEX(VISITORS[INSECT ORDER], MATCH(X802,VISITORS[NAME USED],0))</f>
        <v>#N/A</v>
      </c>
      <c r="Z802" s="44" t="e">
        <f t="shared" si="234"/>
        <v>#N/A</v>
      </c>
      <c r="AA802" s="50" t="e">
        <f>IF(SUM(#REF!,#REF!,#REF!,#REF!,#REF!,#REF!)=S802,,"")</f>
        <v>#REF!</v>
      </c>
      <c r="AB802" s="51" t="str">
        <f t="shared" si="235"/>
        <v/>
      </c>
      <c r="AC802" s="51"/>
      <c r="AD802" s="51"/>
      <c r="AE802" s="51"/>
      <c r="AF802" s="51"/>
      <c r="AG802" s="51"/>
      <c r="AH802" s="51"/>
      <c r="AI802" s="52"/>
      <c r="AJ802" s="52"/>
      <c r="AK802" s="52"/>
      <c r="AL802" s="53"/>
      <c r="AM802" s="54"/>
      <c r="AN802" s="55" t="str">
        <f>IF(P802=1,0,"")</f>
        <v/>
      </c>
      <c r="AO802" s="56" t="str">
        <f>IF(AN802=1,AB802,"")</f>
        <v/>
      </c>
      <c r="AP802" s="55" t="str">
        <f>IF(P802=1,0,"")</f>
        <v/>
      </c>
      <c r="AQ802" s="56" t="str">
        <f>IF(AP802=1,AB802,"")</f>
        <v/>
      </c>
    </row>
    <row r="803" spans="1:43" s="3" customFormat="1" x14ac:dyDescent="0.25">
      <c r="A803" s="67">
        <f t="shared" si="225"/>
        <v>2022</v>
      </c>
      <c r="B803" s="67" t="str">
        <f t="shared" si="226"/>
        <v>May</v>
      </c>
      <c r="C803" s="68">
        <f t="shared" si="236"/>
        <v>22</v>
      </c>
      <c r="D803" s="69">
        <f t="shared" si="227"/>
        <v>22</v>
      </c>
      <c r="E803" s="70">
        <f t="shared" si="228"/>
        <v>15</v>
      </c>
      <c r="F803" s="74"/>
      <c r="G803" s="77"/>
      <c r="H803" s="63" t="e">
        <f t="shared" si="237"/>
        <v>#VALUE!</v>
      </c>
      <c r="I803" s="64">
        <f t="shared" si="239"/>
        <v>1</v>
      </c>
      <c r="J803" s="71" t="str">
        <f t="shared" si="239"/>
        <v xml:space="preserve">Tolpis </v>
      </c>
      <c r="K803" s="71" t="str">
        <f t="shared" si="239"/>
        <v>umbellata</v>
      </c>
      <c r="L803" s="72">
        <f t="shared" si="239"/>
        <v>1</v>
      </c>
      <c r="M803" s="72">
        <f t="shared" si="239"/>
        <v>0</v>
      </c>
      <c r="N803" s="66">
        <f t="shared" si="239"/>
        <v>0</v>
      </c>
      <c r="O803" s="41"/>
      <c r="P803" s="42" t="str">
        <f t="shared" si="229"/>
        <v/>
      </c>
      <c r="Q803" s="43" t="str">
        <f t="shared" si="230"/>
        <v/>
      </c>
      <c r="R803" s="44" t="e">
        <f t="shared" si="231"/>
        <v>#VALUE!</v>
      </c>
      <c r="S803" s="45" t="e">
        <f t="shared" si="224"/>
        <v>#VALUE!</v>
      </c>
      <c r="T803" s="44" t="str">
        <f t="shared" si="232"/>
        <v/>
      </c>
      <c r="U803" s="46"/>
      <c r="V803" s="47"/>
      <c r="W803" s="48" t="e">
        <f t="shared" si="233"/>
        <v>#VALUE!</v>
      </c>
      <c r="X803" s="49"/>
      <c r="Y803" s="44" t="e">
        <f>INDEX(VISITORS[INSECT ORDER], MATCH(X803,VISITORS[NAME USED],0))</f>
        <v>#N/A</v>
      </c>
      <c r="Z803" s="44" t="e">
        <f t="shared" si="234"/>
        <v>#N/A</v>
      </c>
      <c r="AA803" s="50" t="e">
        <f>IF(SUM(#REF!,#REF!,#REF!,#REF!,#REF!,#REF!)=S803,,"")</f>
        <v>#REF!</v>
      </c>
      <c r="AB803" s="51" t="str">
        <f t="shared" si="235"/>
        <v/>
      </c>
      <c r="AC803" s="51"/>
      <c r="AD803" s="51"/>
      <c r="AE803" s="51"/>
      <c r="AF803" s="51"/>
      <c r="AG803" s="51"/>
      <c r="AH803" s="51"/>
      <c r="AI803" s="52"/>
      <c r="AJ803" s="52"/>
      <c r="AK803" s="52"/>
      <c r="AL803" s="53"/>
      <c r="AM803" s="54"/>
      <c r="AN803" s="55" t="str">
        <f>IF(P803=1,0,"")</f>
        <v/>
      </c>
      <c r="AO803" s="56" t="str">
        <f>IF(AN803=1,AB803,"")</f>
        <v/>
      </c>
      <c r="AP803" s="55" t="str">
        <f>IF(P803=1,0,"")</f>
        <v/>
      </c>
      <c r="AQ803" s="56" t="str">
        <f>IF(AP803=1,AB803,"")</f>
        <v/>
      </c>
    </row>
    <row r="804" spans="1:43" s="3" customFormat="1" x14ac:dyDescent="0.25">
      <c r="A804" s="67">
        <f t="shared" si="225"/>
        <v>2022</v>
      </c>
      <c r="B804" s="67" t="str">
        <f t="shared" si="226"/>
        <v>May</v>
      </c>
      <c r="C804" s="68">
        <f t="shared" si="236"/>
        <v>22</v>
      </c>
      <c r="D804" s="69">
        <f t="shared" si="227"/>
        <v>22</v>
      </c>
      <c r="E804" s="70">
        <f t="shared" si="228"/>
        <v>16</v>
      </c>
      <c r="F804" s="74"/>
      <c r="G804" s="77"/>
      <c r="H804" s="63" t="e">
        <f t="shared" si="237"/>
        <v>#VALUE!</v>
      </c>
      <c r="I804" s="64">
        <f t="shared" si="239"/>
        <v>1</v>
      </c>
      <c r="J804" s="71" t="str">
        <f t="shared" si="239"/>
        <v xml:space="preserve">Tolpis </v>
      </c>
      <c r="K804" s="71" t="str">
        <f t="shared" si="239"/>
        <v>umbellata</v>
      </c>
      <c r="L804" s="72">
        <f t="shared" si="239"/>
        <v>1</v>
      </c>
      <c r="M804" s="72">
        <f t="shared" si="239"/>
        <v>0</v>
      </c>
      <c r="N804" s="66">
        <f t="shared" si="239"/>
        <v>0</v>
      </c>
      <c r="O804" s="41"/>
      <c r="P804" s="42" t="str">
        <f t="shared" si="229"/>
        <v/>
      </c>
      <c r="Q804" s="43" t="str">
        <f t="shared" si="230"/>
        <v/>
      </c>
      <c r="R804" s="44" t="e">
        <f t="shared" si="231"/>
        <v>#VALUE!</v>
      </c>
      <c r="S804" s="45" t="e">
        <f t="shared" si="224"/>
        <v>#VALUE!</v>
      </c>
      <c r="T804" s="44" t="str">
        <f t="shared" si="232"/>
        <v/>
      </c>
      <c r="U804" s="46"/>
      <c r="V804" s="47"/>
      <c r="W804" s="48" t="e">
        <f t="shared" si="233"/>
        <v>#VALUE!</v>
      </c>
      <c r="X804" s="49"/>
      <c r="Y804" s="44" t="e">
        <f>INDEX(VISITORS[INSECT ORDER], MATCH(X804,VISITORS[NAME USED],0))</f>
        <v>#N/A</v>
      </c>
      <c r="Z804" s="44" t="e">
        <f t="shared" si="234"/>
        <v>#N/A</v>
      </c>
      <c r="AA804" s="50" t="e">
        <f>IF(SUM(#REF!,#REF!,#REF!,#REF!,#REF!,#REF!)=S804,,"")</f>
        <v>#REF!</v>
      </c>
      <c r="AB804" s="51" t="str">
        <f t="shared" si="235"/>
        <v/>
      </c>
      <c r="AC804" s="51"/>
      <c r="AD804" s="51"/>
      <c r="AE804" s="51"/>
      <c r="AF804" s="51"/>
      <c r="AG804" s="51"/>
      <c r="AH804" s="51"/>
      <c r="AI804" s="52"/>
      <c r="AJ804" s="52"/>
      <c r="AK804" s="52"/>
      <c r="AL804" s="53"/>
      <c r="AM804" s="54"/>
      <c r="AN804" s="55" t="str">
        <f>IF(P804=1,0,"")</f>
        <v/>
      </c>
      <c r="AO804" s="56" t="str">
        <f>IF(AN804=1,AB804,"")</f>
        <v/>
      </c>
      <c r="AP804" s="55" t="str">
        <f>IF(P804=1,0,"")</f>
        <v/>
      </c>
      <c r="AQ804" s="56" t="str">
        <f>IF(AP804=1,AB804,"")</f>
        <v/>
      </c>
    </row>
    <row r="805" spans="1:43" s="3" customFormat="1" x14ac:dyDescent="0.25">
      <c r="A805" s="67">
        <f t="shared" si="225"/>
        <v>2022</v>
      </c>
      <c r="B805" s="67" t="str">
        <f t="shared" si="226"/>
        <v>May</v>
      </c>
      <c r="C805" s="68">
        <f t="shared" si="236"/>
        <v>22</v>
      </c>
      <c r="D805" s="69">
        <f t="shared" si="227"/>
        <v>22</v>
      </c>
      <c r="E805" s="70">
        <f t="shared" si="228"/>
        <v>17</v>
      </c>
      <c r="F805" s="74"/>
      <c r="G805" s="77"/>
      <c r="H805" s="63" t="e">
        <f t="shared" si="237"/>
        <v>#VALUE!</v>
      </c>
      <c r="I805" s="64">
        <f t="shared" ref="I805:N820" si="240">I804</f>
        <v>1</v>
      </c>
      <c r="J805" s="71" t="str">
        <f t="shared" si="240"/>
        <v xml:space="preserve">Tolpis </v>
      </c>
      <c r="K805" s="71" t="str">
        <f t="shared" si="240"/>
        <v>umbellata</v>
      </c>
      <c r="L805" s="72">
        <f t="shared" si="240"/>
        <v>1</v>
      </c>
      <c r="M805" s="72">
        <f t="shared" si="240"/>
        <v>0</v>
      </c>
      <c r="N805" s="66">
        <f t="shared" si="240"/>
        <v>0</v>
      </c>
      <c r="O805" s="41"/>
      <c r="P805" s="42" t="str">
        <f t="shared" si="229"/>
        <v/>
      </c>
      <c r="Q805" s="43" t="str">
        <f t="shared" si="230"/>
        <v/>
      </c>
      <c r="R805" s="44" t="e">
        <f t="shared" si="231"/>
        <v>#VALUE!</v>
      </c>
      <c r="S805" s="45" t="e">
        <f t="shared" si="224"/>
        <v>#VALUE!</v>
      </c>
      <c r="T805" s="44" t="str">
        <f t="shared" si="232"/>
        <v/>
      </c>
      <c r="U805" s="46"/>
      <c r="V805" s="47"/>
      <c r="W805" s="48" t="e">
        <f t="shared" si="233"/>
        <v>#VALUE!</v>
      </c>
      <c r="X805" s="49"/>
      <c r="Y805" s="44" t="e">
        <f>INDEX(VISITORS[INSECT ORDER], MATCH(X805,VISITORS[NAME USED],0))</f>
        <v>#N/A</v>
      </c>
      <c r="Z805" s="44" t="e">
        <f t="shared" si="234"/>
        <v>#N/A</v>
      </c>
      <c r="AA805" s="50" t="e">
        <f>IF(SUM(#REF!,#REF!,#REF!,#REF!,#REF!,#REF!)=S805,,"")</f>
        <v>#REF!</v>
      </c>
      <c r="AB805" s="51" t="str">
        <f t="shared" si="235"/>
        <v/>
      </c>
      <c r="AC805" s="51"/>
      <c r="AD805" s="51"/>
      <c r="AE805" s="51"/>
      <c r="AF805" s="51"/>
      <c r="AG805" s="51"/>
      <c r="AH805" s="51"/>
      <c r="AI805" s="52"/>
      <c r="AJ805" s="52"/>
      <c r="AK805" s="52"/>
      <c r="AL805" s="53"/>
      <c r="AM805" s="54"/>
      <c r="AN805" s="55" t="str">
        <f>IF(P805=1,0,"")</f>
        <v/>
      </c>
      <c r="AO805" s="56" t="str">
        <f>IF(AN805=1,AB805,"")</f>
        <v/>
      </c>
      <c r="AP805" s="55" t="str">
        <f>IF(P805=1,0,"")</f>
        <v/>
      </c>
      <c r="AQ805" s="56" t="str">
        <f>IF(AP805=1,AB805,"")</f>
        <v/>
      </c>
    </row>
    <row r="806" spans="1:43" s="3" customFormat="1" x14ac:dyDescent="0.25">
      <c r="A806" s="67">
        <f t="shared" si="225"/>
        <v>2022</v>
      </c>
      <c r="B806" s="67" t="str">
        <f t="shared" si="226"/>
        <v>May</v>
      </c>
      <c r="C806" s="68">
        <f t="shared" si="236"/>
        <v>22</v>
      </c>
      <c r="D806" s="69">
        <f t="shared" si="227"/>
        <v>22</v>
      </c>
      <c r="E806" s="70">
        <f t="shared" si="228"/>
        <v>18</v>
      </c>
      <c r="F806" s="74"/>
      <c r="G806" s="77"/>
      <c r="H806" s="63" t="e">
        <f t="shared" si="237"/>
        <v>#VALUE!</v>
      </c>
      <c r="I806" s="64">
        <f t="shared" si="240"/>
        <v>1</v>
      </c>
      <c r="J806" s="71" t="str">
        <f t="shared" si="240"/>
        <v xml:space="preserve">Tolpis </v>
      </c>
      <c r="K806" s="71" t="str">
        <f t="shared" si="240"/>
        <v>umbellata</v>
      </c>
      <c r="L806" s="72">
        <f t="shared" si="240"/>
        <v>1</v>
      </c>
      <c r="M806" s="72">
        <f t="shared" si="240"/>
        <v>0</v>
      </c>
      <c r="N806" s="66">
        <f t="shared" si="240"/>
        <v>0</v>
      </c>
      <c r="O806" s="41"/>
      <c r="P806" s="42" t="str">
        <f t="shared" si="229"/>
        <v/>
      </c>
      <c r="Q806" s="43" t="str">
        <f t="shared" si="230"/>
        <v/>
      </c>
      <c r="R806" s="44" t="e">
        <f t="shared" si="231"/>
        <v>#VALUE!</v>
      </c>
      <c r="S806" s="45" t="e">
        <f t="shared" si="224"/>
        <v>#VALUE!</v>
      </c>
      <c r="T806" s="44" t="str">
        <f t="shared" si="232"/>
        <v/>
      </c>
      <c r="U806" s="46"/>
      <c r="V806" s="47"/>
      <c r="W806" s="48" t="e">
        <f t="shared" si="233"/>
        <v>#VALUE!</v>
      </c>
      <c r="X806" s="49"/>
      <c r="Y806" s="44" t="e">
        <f>INDEX(VISITORS[INSECT ORDER], MATCH(X806,VISITORS[NAME USED],0))</f>
        <v>#N/A</v>
      </c>
      <c r="Z806" s="44" t="e">
        <f t="shared" si="234"/>
        <v>#N/A</v>
      </c>
      <c r="AA806" s="50" t="e">
        <f>IF(SUM(#REF!,#REF!,#REF!,#REF!,#REF!,#REF!)=S806,,"")</f>
        <v>#REF!</v>
      </c>
      <c r="AB806" s="51" t="str">
        <f t="shared" si="235"/>
        <v/>
      </c>
      <c r="AC806" s="51"/>
      <c r="AD806" s="51"/>
      <c r="AE806" s="51"/>
      <c r="AF806" s="51"/>
      <c r="AG806" s="51"/>
      <c r="AH806" s="51"/>
      <c r="AI806" s="52"/>
      <c r="AJ806" s="52"/>
      <c r="AK806" s="52"/>
      <c r="AL806" s="53"/>
      <c r="AM806" s="54"/>
      <c r="AN806" s="55" t="str">
        <f>IF(P806=1,0,"")</f>
        <v/>
      </c>
      <c r="AO806" s="56" t="str">
        <f>IF(AN806=1,AB806,"")</f>
        <v/>
      </c>
      <c r="AP806" s="55" t="str">
        <f>IF(P806=1,0,"")</f>
        <v/>
      </c>
      <c r="AQ806" s="56" t="str">
        <f>IF(AP806=1,AB806,"")</f>
        <v/>
      </c>
    </row>
    <row r="807" spans="1:43" s="3" customFormat="1" x14ac:dyDescent="0.25">
      <c r="A807" s="67">
        <f t="shared" si="225"/>
        <v>2022</v>
      </c>
      <c r="B807" s="67" t="str">
        <f t="shared" si="226"/>
        <v>May</v>
      </c>
      <c r="C807" s="68">
        <f t="shared" si="236"/>
        <v>22</v>
      </c>
      <c r="D807" s="69">
        <f t="shared" si="227"/>
        <v>22</v>
      </c>
      <c r="E807" s="70">
        <f t="shared" si="228"/>
        <v>19</v>
      </c>
      <c r="F807" s="74"/>
      <c r="G807" s="77"/>
      <c r="H807" s="63" t="e">
        <f t="shared" si="237"/>
        <v>#VALUE!</v>
      </c>
      <c r="I807" s="64">
        <f t="shared" si="240"/>
        <v>1</v>
      </c>
      <c r="J807" s="71" t="str">
        <f t="shared" si="240"/>
        <v xml:space="preserve">Tolpis </v>
      </c>
      <c r="K807" s="71" t="str">
        <f t="shared" si="240"/>
        <v>umbellata</v>
      </c>
      <c r="L807" s="72">
        <f t="shared" si="240"/>
        <v>1</v>
      </c>
      <c r="M807" s="72">
        <f t="shared" si="240"/>
        <v>0</v>
      </c>
      <c r="N807" s="66">
        <f t="shared" si="240"/>
        <v>0</v>
      </c>
      <c r="O807" s="41"/>
      <c r="P807" s="42" t="str">
        <f t="shared" si="229"/>
        <v/>
      </c>
      <c r="Q807" s="43" t="str">
        <f t="shared" si="230"/>
        <v/>
      </c>
      <c r="R807" s="44" t="e">
        <f t="shared" si="231"/>
        <v>#VALUE!</v>
      </c>
      <c r="S807" s="45" t="e">
        <f t="shared" si="224"/>
        <v>#VALUE!</v>
      </c>
      <c r="T807" s="44" t="str">
        <f t="shared" si="232"/>
        <v/>
      </c>
      <c r="U807" s="46"/>
      <c r="V807" s="47"/>
      <c r="W807" s="48" t="e">
        <f t="shared" si="233"/>
        <v>#VALUE!</v>
      </c>
      <c r="X807" s="49"/>
      <c r="Y807" s="44" t="e">
        <f>INDEX(VISITORS[INSECT ORDER], MATCH(X807,VISITORS[NAME USED],0))</f>
        <v>#N/A</v>
      </c>
      <c r="Z807" s="44" t="e">
        <f t="shared" si="234"/>
        <v>#N/A</v>
      </c>
      <c r="AA807" s="50" t="e">
        <f>IF(SUM(#REF!,#REF!,#REF!,#REF!,#REF!,#REF!)=S807,,"")</f>
        <v>#REF!</v>
      </c>
      <c r="AB807" s="51" t="str">
        <f t="shared" si="235"/>
        <v/>
      </c>
      <c r="AC807" s="51"/>
      <c r="AD807" s="51"/>
      <c r="AE807" s="51"/>
      <c r="AF807" s="51"/>
      <c r="AG807" s="51"/>
      <c r="AH807" s="51"/>
      <c r="AI807" s="52"/>
      <c r="AJ807" s="52"/>
      <c r="AK807" s="52"/>
      <c r="AL807" s="53"/>
      <c r="AM807" s="54"/>
      <c r="AN807" s="55" t="str">
        <f>IF(P807=1,0,"")</f>
        <v/>
      </c>
      <c r="AO807" s="56" t="str">
        <f>IF(AN807=1,AB807,"")</f>
        <v/>
      </c>
      <c r="AP807" s="55" t="str">
        <f>IF(P807=1,0,"")</f>
        <v/>
      </c>
      <c r="AQ807" s="56" t="str">
        <f>IF(AP807=1,AB807,"")</f>
        <v/>
      </c>
    </row>
    <row r="808" spans="1:43" s="3" customFormat="1" x14ac:dyDescent="0.25">
      <c r="A808" s="67">
        <f t="shared" si="225"/>
        <v>2022</v>
      </c>
      <c r="B808" s="67" t="str">
        <f t="shared" si="226"/>
        <v>May</v>
      </c>
      <c r="C808" s="68">
        <f t="shared" si="236"/>
        <v>22</v>
      </c>
      <c r="D808" s="69">
        <f t="shared" si="227"/>
        <v>22</v>
      </c>
      <c r="E808" s="70">
        <f t="shared" si="228"/>
        <v>20</v>
      </c>
      <c r="F808" s="74"/>
      <c r="G808" s="77"/>
      <c r="H808" s="63" t="e">
        <f t="shared" si="237"/>
        <v>#VALUE!</v>
      </c>
      <c r="I808" s="64">
        <f t="shared" si="240"/>
        <v>1</v>
      </c>
      <c r="J808" s="71" t="str">
        <f t="shared" si="240"/>
        <v xml:space="preserve">Tolpis </v>
      </c>
      <c r="K808" s="71" t="str">
        <f t="shared" si="240"/>
        <v>umbellata</v>
      </c>
      <c r="L808" s="72">
        <f t="shared" si="240"/>
        <v>1</v>
      </c>
      <c r="M808" s="72">
        <f t="shared" si="240"/>
        <v>0</v>
      </c>
      <c r="N808" s="66">
        <f t="shared" si="240"/>
        <v>0</v>
      </c>
      <c r="O808" s="41"/>
      <c r="P808" s="42" t="str">
        <f t="shared" si="229"/>
        <v/>
      </c>
      <c r="Q808" s="43" t="str">
        <f t="shared" si="230"/>
        <v/>
      </c>
      <c r="R808" s="44" t="e">
        <f t="shared" si="231"/>
        <v>#VALUE!</v>
      </c>
      <c r="S808" s="45" t="e">
        <f t="shared" si="224"/>
        <v>#VALUE!</v>
      </c>
      <c r="T808" s="44" t="str">
        <f t="shared" si="232"/>
        <v/>
      </c>
      <c r="U808" s="46"/>
      <c r="V808" s="47"/>
      <c r="W808" s="48" t="e">
        <f t="shared" si="233"/>
        <v>#VALUE!</v>
      </c>
      <c r="X808" s="49"/>
      <c r="Y808" s="44" t="e">
        <f>INDEX(VISITORS[INSECT ORDER], MATCH(X808,VISITORS[NAME USED],0))</f>
        <v>#N/A</v>
      </c>
      <c r="Z808" s="44" t="e">
        <f t="shared" si="234"/>
        <v>#N/A</v>
      </c>
      <c r="AA808" s="50" t="e">
        <f>IF(SUM(#REF!,#REF!,#REF!,#REF!,#REF!,#REF!)=S808,,"")</f>
        <v>#REF!</v>
      </c>
      <c r="AB808" s="51" t="str">
        <f t="shared" si="235"/>
        <v/>
      </c>
      <c r="AC808" s="51"/>
      <c r="AD808" s="51"/>
      <c r="AE808" s="51"/>
      <c r="AF808" s="51"/>
      <c r="AG808" s="51"/>
      <c r="AH808" s="51"/>
      <c r="AI808" s="52"/>
      <c r="AJ808" s="52"/>
      <c r="AK808" s="52"/>
      <c r="AL808" s="53"/>
      <c r="AM808" s="54"/>
      <c r="AN808" s="55" t="str">
        <f>IF(P808=1,0,"")</f>
        <v/>
      </c>
      <c r="AO808" s="56" t="str">
        <f>IF(AN808=1,AB808,"")</f>
        <v/>
      </c>
      <c r="AP808" s="55" t="str">
        <f>IF(P808=1,0,"")</f>
        <v/>
      </c>
      <c r="AQ808" s="56" t="str">
        <f>IF(AP808=1,AB808,"")</f>
        <v/>
      </c>
    </row>
    <row r="809" spans="1:43" s="3" customFormat="1" x14ac:dyDescent="0.25">
      <c r="A809" s="67">
        <f t="shared" si="225"/>
        <v>2022</v>
      </c>
      <c r="B809" s="67" t="str">
        <f t="shared" si="226"/>
        <v>May</v>
      </c>
      <c r="C809" s="68">
        <f t="shared" si="236"/>
        <v>22</v>
      </c>
      <c r="D809" s="69">
        <f t="shared" si="227"/>
        <v>22</v>
      </c>
      <c r="E809" s="70">
        <f t="shared" si="228"/>
        <v>21</v>
      </c>
      <c r="F809" s="74"/>
      <c r="G809" s="77"/>
      <c r="H809" s="63" t="e">
        <f t="shared" si="237"/>
        <v>#VALUE!</v>
      </c>
      <c r="I809" s="64">
        <f t="shared" si="240"/>
        <v>1</v>
      </c>
      <c r="J809" s="71" t="str">
        <f t="shared" si="240"/>
        <v xml:space="preserve">Tolpis </v>
      </c>
      <c r="K809" s="71" t="str">
        <f t="shared" si="240"/>
        <v>umbellata</v>
      </c>
      <c r="L809" s="72">
        <f t="shared" si="240"/>
        <v>1</v>
      </c>
      <c r="M809" s="72">
        <f t="shared" si="240"/>
        <v>0</v>
      </c>
      <c r="N809" s="66">
        <f t="shared" si="240"/>
        <v>0</v>
      </c>
      <c r="O809" s="41"/>
      <c r="P809" s="42" t="str">
        <f t="shared" si="229"/>
        <v/>
      </c>
      <c r="Q809" s="43" t="str">
        <f t="shared" si="230"/>
        <v/>
      </c>
      <c r="R809" s="44" t="e">
        <f t="shared" si="231"/>
        <v>#VALUE!</v>
      </c>
      <c r="S809" s="45" t="e">
        <f t="shared" si="224"/>
        <v>#VALUE!</v>
      </c>
      <c r="T809" s="44" t="str">
        <f t="shared" si="232"/>
        <v/>
      </c>
      <c r="U809" s="46"/>
      <c r="V809" s="47"/>
      <c r="W809" s="48" t="e">
        <f t="shared" si="233"/>
        <v>#VALUE!</v>
      </c>
      <c r="X809" s="49"/>
      <c r="Y809" s="44" t="e">
        <f>INDEX(VISITORS[INSECT ORDER], MATCH(X809,VISITORS[NAME USED],0))</f>
        <v>#N/A</v>
      </c>
      <c r="Z809" s="44" t="e">
        <f t="shared" si="234"/>
        <v>#N/A</v>
      </c>
      <c r="AA809" s="50" t="e">
        <f>IF(SUM(#REF!,#REF!,#REF!,#REF!,#REF!,#REF!)=S809,,"")</f>
        <v>#REF!</v>
      </c>
      <c r="AB809" s="51" t="str">
        <f t="shared" si="235"/>
        <v/>
      </c>
      <c r="AC809" s="51"/>
      <c r="AD809" s="51"/>
      <c r="AE809" s="51"/>
      <c r="AF809" s="51"/>
      <c r="AG809" s="51"/>
      <c r="AH809" s="51"/>
      <c r="AI809" s="52"/>
      <c r="AJ809" s="52"/>
      <c r="AK809" s="52"/>
      <c r="AL809" s="53"/>
      <c r="AM809" s="54"/>
      <c r="AN809" s="55" t="str">
        <f>IF(P809=1,0,"")</f>
        <v/>
      </c>
      <c r="AO809" s="56" t="str">
        <f>IF(AN809=1,AB809,"")</f>
        <v/>
      </c>
      <c r="AP809" s="55" t="str">
        <f>IF(P809=1,0,"")</f>
        <v/>
      </c>
      <c r="AQ809" s="56" t="str">
        <f>IF(AP809=1,AB809,"")</f>
        <v/>
      </c>
    </row>
    <row r="810" spans="1:43" s="3" customFormat="1" x14ac:dyDescent="0.25">
      <c r="A810" s="67">
        <f t="shared" si="225"/>
        <v>2022</v>
      </c>
      <c r="B810" s="67" t="str">
        <f t="shared" si="226"/>
        <v>May</v>
      </c>
      <c r="C810" s="68">
        <f t="shared" si="236"/>
        <v>22</v>
      </c>
      <c r="D810" s="69">
        <f t="shared" si="227"/>
        <v>22</v>
      </c>
      <c r="E810" s="70">
        <f t="shared" si="228"/>
        <v>22</v>
      </c>
      <c r="F810" s="74"/>
      <c r="G810" s="77"/>
      <c r="H810" s="63" t="e">
        <f t="shared" si="237"/>
        <v>#VALUE!</v>
      </c>
      <c r="I810" s="64">
        <f t="shared" si="240"/>
        <v>1</v>
      </c>
      <c r="J810" s="71" t="str">
        <f t="shared" si="240"/>
        <v xml:space="preserve">Tolpis </v>
      </c>
      <c r="K810" s="71" t="str">
        <f t="shared" si="240"/>
        <v>umbellata</v>
      </c>
      <c r="L810" s="72">
        <f t="shared" si="240"/>
        <v>1</v>
      </c>
      <c r="M810" s="72">
        <f t="shared" si="240"/>
        <v>0</v>
      </c>
      <c r="N810" s="66">
        <f t="shared" si="240"/>
        <v>0</v>
      </c>
      <c r="O810" s="41"/>
      <c r="P810" s="42" t="str">
        <f t="shared" si="229"/>
        <v/>
      </c>
      <c r="Q810" s="43" t="str">
        <f t="shared" si="230"/>
        <v/>
      </c>
      <c r="R810" s="44" t="e">
        <f t="shared" si="231"/>
        <v>#VALUE!</v>
      </c>
      <c r="S810" s="45" t="e">
        <f t="shared" si="224"/>
        <v>#VALUE!</v>
      </c>
      <c r="T810" s="44" t="str">
        <f t="shared" si="232"/>
        <v/>
      </c>
      <c r="U810" s="46"/>
      <c r="V810" s="47"/>
      <c r="W810" s="48" t="e">
        <f t="shared" si="233"/>
        <v>#VALUE!</v>
      </c>
      <c r="X810" s="49"/>
      <c r="Y810" s="44" t="e">
        <f>INDEX(VISITORS[INSECT ORDER], MATCH(X810,VISITORS[NAME USED],0))</f>
        <v>#N/A</v>
      </c>
      <c r="Z810" s="44" t="e">
        <f t="shared" si="234"/>
        <v>#N/A</v>
      </c>
      <c r="AA810" s="50" t="e">
        <f>IF(SUM(#REF!,#REF!,#REF!,#REF!,#REF!,#REF!)=S810,,"")</f>
        <v>#REF!</v>
      </c>
      <c r="AB810" s="51" t="str">
        <f t="shared" si="235"/>
        <v/>
      </c>
      <c r="AC810" s="51"/>
      <c r="AD810" s="51"/>
      <c r="AE810" s="51"/>
      <c r="AF810" s="51"/>
      <c r="AG810" s="51"/>
      <c r="AH810" s="51"/>
      <c r="AI810" s="52"/>
      <c r="AJ810" s="52"/>
      <c r="AK810" s="52"/>
      <c r="AL810" s="53"/>
      <c r="AM810" s="54"/>
      <c r="AN810" s="55" t="str">
        <f>IF(P810=1,0,"")</f>
        <v/>
      </c>
      <c r="AO810" s="56" t="str">
        <f>IF(AN810=1,AB810,"")</f>
        <v/>
      </c>
      <c r="AP810" s="55" t="str">
        <f>IF(P810=1,0,"")</f>
        <v/>
      </c>
      <c r="AQ810" s="56" t="str">
        <f>IF(AP810=1,AB810,"")</f>
        <v/>
      </c>
    </row>
    <row r="811" spans="1:43" s="3" customFormat="1" x14ac:dyDescent="0.25">
      <c r="A811" s="67">
        <f t="shared" si="225"/>
        <v>2022</v>
      </c>
      <c r="B811" s="67" t="str">
        <f t="shared" si="226"/>
        <v>May</v>
      </c>
      <c r="C811" s="68">
        <f t="shared" si="236"/>
        <v>22</v>
      </c>
      <c r="D811" s="69">
        <f t="shared" si="227"/>
        <v>22</v>
      </c>
      <c r="E811" s="70">
        <f t="shared" si="228"/>
        <v>23</v>
      </c>
      <c r="F811" s="74"/>
      <c r="G811" s="77"/>
      <c r="H811" s="63" t="e">
        <f t="shared" si="237"/>
        <v>#VALUE!</v>
      </c>
      <c r="I811" s="64">
        <f t="shared" si="240"/>
        <v>1</v>
      </c>
      <c r="J811" s="71" t="str">
        <f t="shared" si="240"/>
        <v xml:space="preserve">Tolpis </v>
      </c>
      <c r="K811" s="71" t="str">
        <f t="shared" si="240"/>
        <v>umbellata</v>
      </c>
      <c r="L811" s="72">
        <f t="shared" si="240"/>
        <v>1</v>
      </c>
      <c r="M811" s="72">
        <f t="shared" si="240"/>
        <v>0</v>
      </c>
      <c r="N811" s="66">
        <f t="shared" si="240"/>
        <v>0</v>
      </c>
      <c r="O811" s="41"/>
      <c r="P811" s="42" t="str">
        <f t="shared" si="229"/>
        <v/>
      </c>
      <c r="Q811" s="43" t="str">
        <f t="shared" si="230"/>
        <v/>
      </c>
      <c r="R811" s="44" t="e">
        <f t="shared" si="231"/>
        <v>#VALUE!</v>
      </c>
      <c r="S811" s="45" t="e">
        <f t="shared" si="224"/>
        <v>#VALUE!</v>
      </c>
      <c r="T811" s="44" t="str">
        <f t="shared" si="232"/>
        <v/>
      </c>
      <c r="U811" s="46"/>
      <c r="V811" s="47"/>
      <c r="W811" s="48" t="e">
        <f t="shared" si="233"/>
        <v>#VALUE!</v>
      </c>
      <c r="X811" s="49"/>
      <c r="Y811" s="44" t="e">
        <f>INDEX(VISITORS[INSECT ORDER], MATCH(X811,VISITORS[NAME USED],0))</f>
        <v>#N/A</v>
      </c>
      <c r="Z811" s="44" t="e">
        <f t="shared" si="234"/>
        <v>#N/A</v>
      </c>
      <c r="AA811" s="50" t="e">
        <f>IF(SUM(#REF!,#REF!,#REF!,#REF!,#REF!,#REF!)=S811,,"")</f>
        <v>#REF!</v>
      </c>
      <c r="AB811" s="51" t="str">
        <f t="shared" si="235"/>
        <v/>
      </c>
      <c r="AC811" s="51"/>
      <c r="AD811" s="51"/>
      <c r="AE811" s="51"/>
      <c r="AF811" s="51"/>
      <c r="AG811" s="51"/>
      <c r="AH811" s="51"/>
      <c r="AI811" s="52"/>
      <c r="AJ811" s="52"/>
      <c r="AK811" s="52"/>
      <c r="AL811" s="53"/>
      <c r="AM811" s="54"/>
      <c r="AN811" s="55" t="str">
        <f>IF(P811=1,0,"")</f>
        <v/>
      </c>
      <c r="AO811" s="56" t="str">
        <f>IF(AN811=1,AB811,"")</f>
        <v/>
      </c>
      <c r="AP811" s="55" t="str">
        <f>IF(P811=1,0,"")</f>
        <v/>
      </c>
      <c r="AQ811" s="56" t="str">
        <f>IF(AP811=1,AB811,"")</f>
        <v/>
      </c>
    </row>
    <row r="812" spans="1:43" s="3" customFormat="1" x14ac:dyDescent="0.25">
      <c r="A812" s="67">
        <f t="shared" si="225"/>
        <v>2022</v>
      </c>
      <c r="B812" s="67" t="str">
        <f t="shared" si="226"/>
        <v>May</v>
      </c>
      <c r="C812" s="68">
        <f t="shared" si="236"/>
        <v>22</v>
      </c>
      <c r="D812" s="69">
        <f t="shared" si="227"/>
        <v>22</v>
      </c>
      <c r="E812" s="70">
        <f t="shared" si="228"/>
        <v>24</v>
      </c>
      <c r="F812" s="74"/>
      <c r="G812" s="77"/>
      <c r="H812" s="63" t="e">
        <f t="shared" si="237"/>
        <v>#VALUE!</v>
      </c>
      <c r="I812" s="64">
        <f t="shared" si="240"/>
        <v>1</v>
      </c>
      <c r="J812" s="71" t="str">
        <f t="shared" si="240"/>
        <v xml:space="preserve">Tolpis </v>
      </c>
      <c r="K812" s="71" t="str">
        <f t="shared" si="240"/>
        <v>umbellata</v>
      </c>
      <c r="L812" s="72">
        <f t="shared" si="240"/>
        <v>1</v>
      </c>
      <c r="M812" s="72">
        <f t="shared" si="240"/>
        <v>0</v>
      </c>
      <c r="N812" s="66">
        <f t="shared" si="240"/>
        <v>0</v>
      </c>
      <c r="O812" s="41"/>
      <c r="P812" s="42" t="str">
        <f t="shared" si="229"/>
        <v/>
      </c>
      <c r="Q812" s="43" t="str">
        <f t="shared" si="230"/>
        <v/>
      </c>
      <c r="R812" s="44" t="e">
        <f t="shared" si="231"/>
        <v>#VALUE!</v>
      </c>
      <c r="S812" s="45" t="e">
        <f t="shared" si="224"/>
        <v>#VALUE!</v>
      </c>
      <c r="T812" s="44" t="str">
        <f t="shared" si="232"/>
        <v/>
      </c>
      <c r="U812" s="46"/>
      <c r="V812" s="47"/>
      <c r="W812" s="48" t="e">
        <f t="shared" si="233"/>
        <v>#VALUE!</v>
      </c>
      <c r="X812" s="49"/>
      <c r="Y812" s="44" t="e">
        <f>INDEX(VISITORS[INSECT ORDER], MATCH(X812,VISITORS[NAME USED],0))</f>
        <v>#N/A</v>
      </c>
      <c r="Z812" s="44" t="e">
        <f t="shared" si="234"/>
        <v>#N/A</v>
      </c>
      <c r="AA812" s="50" t="e">
        <f>IF(SUM(#REF!,#REF!,#REF!,#REF!,#REF!,#REF!)=S812,,"")</f>
        <v>#REF!</v>
      </c>
      <c r="AB812" s="51" t="str">
        <f t="shared" si="235"/>
        <v/>
      </c>
      <c r="AC812" s="51"/>
      <c r="AD812" s="51"/>
      <c r="AE812" s="51"/>
      <c r="AF812" s="51"/>
      <c r="AG812" s="51"/>
      <c r="AH812" s="51"/>
      <c r="AI812" s="52"/>
      <c r="AJ812" s="52"/>
      <c r="AK812" s="52"/>
      <c r="AL812" s="53"/>
      <c r="AM812" s="54"/>
      <c r="AN812" s="55" t="str">
        <f>IF(P812=1,0,"")</f>
        <v/>
      </c>
      <c r="AO812" s="56" t="str">
        <f>IF(AN812=1,AB812,"")</f>
        <v/>
      </c>
      <c r="AP812" s="55" t="str">
        <f>IF(P812=1,0,"")</f>
        <v/>
      </c>
      <c r="AQ812" s="56" t="str">
        <f>IF(AP812=1,AB812,"")</f>
        <v/>
      </c>
    </row>
    <row r="813" spans="1:43" s="3" customFormat="1" x14ac:dyDescent="0.25">
      <c r="A813" s="67">
        <f t="shared" si="225"/>
        <v>2022</v>
      </c>
      <c r="B813" s="67" t="str">
        <f t="shared" si="226"/>
        <v>May</v>
      </c>
      <c r="C813" s="68">
        <f t="shared" si="236"/>
        <v>22</v>
      </c>
      <c r="D813" s="69">
        <f t="shared" si="227"/>
        <v>22</v>
      </c>
      <c r="E813" s="70">
        <f t="shared" si="228"/>
        <v>25</v>
      </c>
      <c r="F813" s="74"/>
      <c r="G813" s="77"/>
      <c r="H813" s="63" t="e">
        <f t="shared" si="237"/>
        <v>#VALUE!</v>
      </c>
      <c r="I813" s="64">
        <f t="shared" si="240"/>
        <v>1</v>
      </c>
      <c r="J813" s="71" t="str">
        <f t="shared" si="240"/>
        <v xml:space="preserve">Tolpis </v>
      </c>
      <c r="K813" s="71" t="str">
        <f t="shared" si="240"/>
        <v>umbellata</v>
      </c>
      <c r="L813" s="72">
        <f t="shared" si="240"/>
        <v>1</v>
      </c>
      <c r="M813" s="72">
        <f t="shared" si="240"/>
        <v>0</v>
      </c>
      <c r="N813" s="66">
        <f t="shared" si="240"/>
        <v>0</v>
      </c>
      <c r="O813" s="41"/>
      <c r="P813" s="42" t="str">
        <f t="shared" si="229"/>
        <v/>
      </c>
      <c r="Q813" s="43" t="str">
        <f t="shared" si="230"/>
        <v/>
      </c>
      <c r="R813" s="44" t="e">
        <f t="shared" si="231"/>
        <v>#VALUE!</v>
      </c>
      <c r="S813" s="45" t="e">
        <f t="shared" si="224"/>
        <v>#VALUE!</v>
      </c>
      <c r="T813" s="44" t="str">
        <f t="shared" si="232"/>
        <v/>
      </c>
      <c r="U813" s="46"/>
      <c r="V813" s="47"/>
      <c r="W813" s="48" t="e">
        <f t="shared" si="233"/>
        <v>#VALUE!</v>
      </c>
      <c r="X813" s="49"/>
      <c r="Y813" s="44" t="e">
        <f>INDEX(VISITORS[INSECT ORDER], MATCH(X813,VISITORS[NAME USED],0))</f>
        <v>#N/A</v>
      </c>
      <c r="Z813" s="44" t="e">
        <f t="shared" si="234"/>
        <v>#N/A</v>
      </c>
      <c r="AA813" s="50" t="e">
        <f>IF(SUM(#REF!,#REF!,#REF!,#REF!,#REF!,#REF!)=S813,,"")</f>
        <v>#REF!</v>
      </c>
      <c r="AB813" s="51" t="str">
        <f t="shared" si="235"/>
        <v/>
      </c>
      <c r="AC813" s="51"/>
      <c r="AD813" s="51"/>
      <c r="AE813" s="51"/>
      <c r="AF813" s="51"/>
      <c r="AG813" s="51"/>
      <c r="AH813" s="51"/>
      <c r="AI813" s="52"/>
      <c r="AJ813" s="52"/>
      <c r="AK813" s="52"/>
      <c r="AL813" s="53"/>
      <c r="AM813" s="54"/>
      <c r="AN813" s="55" t="str">
        <f>IF(P813=1,0,"")</f>
        <v/>
      </c>
      <c r="AO813" s="56" t="str">
        <f>IF(AN813=1,AB813,"")</f>
        <v/>
      </c>
      <c r="AP813" s="55" t="str">
        <f>IF(P813=1,0,"")</f>
        <v/>
      </c>
      <c r="AQ813" s="56" t="str">
        <f>IF(AP813=1,AB813,"")</f>
        <v/>
      </c>
    </row>
    <row r="814" spans="1:43" s="3" customFormat="1" x14ac:dyDescent="0.25">
      <c r="A814" s="67">
        <f t="shared" si="225"/>
        <v>2022</v>
      </c>
      <c r="B814" s="67" t="str">
        <f t="shared" si="226"/>
        <v>May</v>
      </c>
      <c r="C814" s="68">
        <f t="shared" si="236"/>
        <v>22</v>
      </c>
      <c r="D814" s="69">
        <f t="shared" si="227"/>
        <v>22</v>
      </c>
      <c r="E814" s="70">
        <f t="shared" si="228"/>
        <v>26</v>
      </c>
      <c r="F814" s="74"/>
      <c r="G814" s="77"/>
      <c r="H814" s="63" t="e">
        <f t="shared" si="237"/>
        <v>#VALUE!</v>
      </c>
      <c r="I814" s="64">
        <f t="shared" si="240"/>
        <v>1</v>
      </c>
      <c r="J814" s="71" t="str">
        <f t="shared" si="240"/>
        <v xml:space="preserve">Tolpis </v>
      </c>
      <c r="K814" s="71" t="str">
        <f t="shared" si="240"/>
        <v>umbellata</v>
      </c>
      <c r="L814" s="72">
        <f t="shared" si="240"/>
        <v>1</v>
      </c>
      <c r="M814" s="72">
        <f t="shared" si="240"/>
        <v>0</v>
      </c>
      <c r="N814" s="66">
        <f t="shared" si="240"/>
        <v>0</v>
      </c>
      <c r="O814" s="41"/>
      <c r="P814" s="42" t="str">
        <f t="shared" si="229"/>
        <v/>
      </c>
      <c r="Q814" s="43" t="str">
        <f t="shared" si="230"/>
        <v/>
      </c>
      <c r="R814" s="44" t="e">
        <f t="shared" si="231"/>
        <v>#VALUE!</v>
      </c>
      <c r="S814" s="45" t="e">
        <f t="shared" si="224"/>
        <v>#VALUE!</v>
      </c>
      <c r="T814" s="44" t="str">
        <f t="shared" si="232"/>
        <v/>
      </c>
      <c r="U814" s="46"/>
      <c r="V814" s="47"/>
      <c r="W814" s="48" t="e">
        <f t="shared" si="233"/>
        <v>#VALUE!</v>
      </c>
      <c r="X814" s="49"/>
      <c r="Y814" s="44" t="e">
        <f>INDEX(VISITORS[INSECT ORDER], MATCH(X814,VISITORS[NAME USED],0))</f>
        <v>#N/A</v>
      </c>
      <c r="Z814" s="44" t="e">
        <f t="shared" si="234"/>
        <v>#N/A</v>
      </c>
      <c r="AA814" s="50" t="e">
        <f>IF(SUM(#REF!,#REF!,#REF!,#REF!,#REF!,#REF!)=S814,,"")</f>
        <v>#REF!</v>
      </c>
      <c r="AB814" s="51" t="str">
        <f t="shared" si="235"/>
        <v/>
      </c>
      <c r="AC814" s="51"/>
      <c r="AD814" s="51"/>
      <c r="AE814" s="51"/>
      <c r="AF814" s="51"/>
      <c r="AG814" s="51"/>
      <c r="AH814" s="51"/>
      <c r="AI814" s="52"/>
      <c r="AJ814" s="52"/>
      <c r="AK814" s="52"/>
      <c r="AL814" s="53"/>
      <c r="AM814" s="54"/>
      <c r="AN814" s="55" t="str">
        <f>IF(P814=1,0,"")</f>
        <v/>
      </c>
      <c r="AO814" s="56" t="str">
        <f>IF(AN814=1,AB814,"")</f>
        <v/>
      </c>
      <c r="AP814" s="55" t="str">
        <f>IF(P814=1,0,"")</f>
        <v/>
      </c>
      <c r="AQ814" s="56" t="str">
        <f>IF(AP814=1,AB814,"")</f>
        <v/>
      </c>
    </row>
    <row r="815" spans="1:43" s="3" customFormat="1" x14ac:dyDescent="0.25">
      <c r="A815" s="67">
        <f t="shared" si="225"/>
        <v>2022</v>
      </c>
      <c r="B815" s="67" t="str">
        <f t="shared" si="226"/>
        <v>May</v>
      </c>
      <c r="C815" s="68">
        <f t="shared" si="236"/>
        <v>22</v>
      </c>
      <c r="D815" s="69">
        <f t="shared" si="227"/>
        <v>22</v>
      </c>
      <c r="E815" s="70">
        <f t="shared" si="228"/>
        <v>27</v>
      </c>
      <c r="F815" s="74"/>
      <c r="G815" s="77"/>
      <c r="H815" s="63" t="e">
        <f t="shared" si="237"/>
        <v>#VALUE!</v>
      </c>
      <c r="I815" s="64">
        <f t="shared" si="240"/>
        <v>1</v>
      </c>
      <c r="J815" s="71" t="str">
        <f t="shared" si="240"/>
        <v xml:space="preserve">Tolpis </v>
      </c>
      <c r="K815" s="71" t="str">
        <f t="shared" si="240"/>
        <v>umbellata</v>
      </c>
      <c r="L815" s="72">
        <f t="shared" si="240"/>
        <v>1</v>
      </c>
      <c r="M815" s="72">
        <f t="shared" si="240"/>
        <v>0</v>
      </c>
      <c r="N815" s="66">
        <f t="shared" si="240"/>
        <v>0</v>
      </c>
      <c r="O815" s="41"/>
      <c r="P815" s="42" t="str">
        <f t="shared" si="229"/>
        <v/>
      </c>
      <c r="Q815" s="43" t="str">
        <f t="shared" si="230"/>
        <v/>
      </c>
      <c r="R815" s="44" t="e">
        <f t="shared" si="231"/>
        <v>#VALUE!</v>
      </c>
      <c r="S815" s="45" t="e">
        <f t="shared" si="224"/>
        <v>#VALUE!</v>
      </c>
      <c r="T815" s="44" t="str">
        <f t="shared" si="232"/>
        <v/>
      </c>
      <c r="U815" s="46"/>
      <c r="V815" s="47"/>
      <c r="W815" s="48" t="e">
        <f t="shared" si="233"/>
        <v>#VALUE!</v>
      </c>
      <c r="X815" s="49"/>
      <c r="Y815" s="44" t="e">
        <f>INDEX(VISITORS[INSECT ORDER], MATCH(X815,VISITORS[NAME USED],0))</f>
        <v>#N/A</v>
      </c>
      <c r="Z815" s="44" t="e">
        <f t="shared" si="234"/>
        <v>#N/A</v>
      </c>
      <c r="AA815" s="50" t="e">
        <f>IF(SUM(#REF!,#REF!,#REF!,#REF!,#REF!,#REF!)=S815,,"")</f>
        <v>#REF!</v>
      </c>
      <c r="AB815" s="51" t="str">
        <f t="shared" si="235"/>
        <v/>
      </c>
      <c r="AC815" s="51"/>
      <c r="AD815" s="51"/>
      <c r="AE815" s="51"/>
      <c r="AF815" s="51"/>
      <c r="AG815" s="51"/>
      <c r="AH815" s="51"/>
      <c r="AI815" s="52"/>
      <c r="AJ815" s="52"/>
      <c r="AK815" s="52"/>
      <c r="AL815" s="53"/>
      <c r="AM815" s="54"/>
      <c r="AN815" s="55" t="str">
        <f>IF(P815=1,0,"")</f>
        <v/>
      </c>
      <c r="AO815" s="56" t="str">
        <f>IF(AN815=1,AB815,"")</f>
        <v/>
      </c>
      <c r="AP815" s="55" t="str">
        <f>IF(P815=1,0,"")</f>
        <v/>
      </c>
      <c r="AQ815" s="56" t="str">
        <f>IF(AP815=1,AB815,"")</f>
        <v/>
      </c>
    </row>
    <row r="816" spans="1:43" s="3" customFormat="1" x14ac:dyDescent="0.25">
      <c r="A816" s="67">
        <f t="shared" si="225"/>
        <v>2022</v>
      </c>
      <c r="B816" s="67" t="str">
        <f t="shared" si="226"/>
        <v>May</v>
      </c>
      <c r="C816" s="68">
        <f t="shared" si="236"/>
        <v>22</v>
      </c>
      <c r="D816" s="69">
        <f t="shared" si="227"/>
        <v>22</v>
      </c>
      <c r="E816" s="70">
        <f t="shared" si="228"/>
        <v>28</v>
      </c>
      <c r="F816" s="74"/>
      <c r="G816" s="77"/>
      <c r="H816" s="63" t="e">
        <f t="shared" si="237"/>
        <v>#VALUE!</v>
      </c>
      <c r="I816" s="64">
        <f t="shared" si="240"/>
        <v>1</v>
      </c>
      <c r="J816" s="71" t="str">
        <f t="shared" si="240"/>
        <v xml:space="preserve">Tolpis </v>
      </c>
      <c r="K816" s="71" t="str">
        <f t="shared" si="240"/>
        <v>umbellata</v>
      </c>
      <c r="L816" s="72">
        <f t="shared" si="240"/>
        <v>1</v>
      </c>
      <c r="M816" s="72">
        <f t="shared" si="240"/>
        <v>0</v>
      </c>
      <c r="N816" s="66">
        <f t="shared" si="240"/>
        <v>0</v>
      </c>
      <c r="O816" s="41"/>
      <c r="P816" s="42" t="str">
        <f t="shared" si="229"/>
        <v/>
      </c>
      <c r="Q816" s="43" t="str">
        <f t="shared" si="230"/>
        <v/>
      </c>
      <c r="R816" s="44" t="e">
        <f t="shared" si="231"/>
        <v>#VALUE!</v>
      </c>
      <c r="S816" s="45" t="e">
        <f t="shared" si="224"/>
        <v>#VALUE!</v>
      </c>
      <c r="T816" s="44" t="str">
        <f t="shared" si="232"/>
        <v/>
      </c>
      <c r="U816" s="46"/>
      <c r="V816" s="47"/>
      <c r="W816" s="48" t="e">
        <f t="shared" si="233"/>
        <v>#VALUE!</v>
      </c>
      <c r="X816" s="49"/>
      <c r="Y816" s="44" t="e">
        <f>INDEX(VISITORS[INSECT ORDER], MATCH(X816,VISITORS[NAME USED],0))</f>
        <v>#N/A</v>
      </c>
      <c r="Z816" s="44" t="e">
        <f t="shared" si="234"/>
        <v>#N/A</v>
      </c>
      <c r="AA816" s="50" t="e">
        <f>IF(SUM(#REF!,#REF!,#REF!,#REF!,#REF!,#REF!)=S816,,"")</f>
        <v>#REF!</v>
      </c>
      <c r="AB816" s="51" t="str">
        <f t="shared" si="235"/>
        <v/>
      </c>
      <c r="AC816" s="51"/>
      <c r="AD816" s="51"/>
      <c r="AE816" s="51"/>
      <c r="AF816" s="51"/>
      <c r="AG816" s="51"/>
      <c r="AH816" s="51"/>
      <c r="AI816" s="52"/>
      <c r="AJ816" s="52"/>
      <c r="AK816" s="52"/>
      <c r="AL816" s="53"/>
      <c r="AM816" s="54"/>
      <c r="AN816" s="55" t="str">
        <f>IF(P816=1,0,"")</f>
        <v/>
      </c>
      <c r="AO816" s="56" t="str">
        <f>IF(AN816=1,AB816,"")</f>
        <v/>
      </c>
      <c r="AP816" s="55" t="str">
        <f>IF(P816=1,0,"")</f>
        <v/>
      </c>
      <c r="AQ816" s="56" t="str">
        <f>IF(AP816=1,AB816,"")</f>
        <v/>
      </c>
    </row>
    <row r="817" spans="1:43" s="3" customFormat="1" x14ac:dyDescent="0.25">
      <c r="A817" s="67">
        <f t="shared" si="225"/>
        <v>2022</v>
      </c>
      <c r="B817" s="67" t="str">
        <f t="shared" si="226"/>
        <v>May</v>
      </c>
      <c r="C817" s="68">
        <f t="shared" si="236"/>
        <v>22</v>
      </c>
      <c r="D817" s="69">
        <f t="shared" si="227"/>
        <v>22</v>
      </c>
      <c r="E817" s="70">
        <f t="shared" si="228"/>
        <v>29</v>
      </c>
      <c r="F817" s="74"/>
      <c r="G817" s="77"/>
      <c r="H817" s="63" t="e">
        <f t="shared" si="237"/>
        <v>#VALUE!</v>
      </c>
      <c r="I817" s="64">
        <f t="shared" si="240"/>
        <v>1</v>
      </c>
      <c r="J817" s="71" t="str">
        <f t="shared" si="240"/>
        <v xml:space="preserve">Tolpis </v>
      </c>
      <c r="K817" s="71" t="str">
        <f t="shared" si="240"/>
        <v>umbellata</v>
      </c>
      <c r="L817" s="72">
        <f t="shared" si="240"/>
        <v>1</v>
      </c>
      <c r="M817" s="72">
        <f t="shared" si="240"/>
        <v>0</v>
      </c>
      <c r="N817" s="66">
        <f t="shared" si="240"/>
        <v>0</v>
      </c>
      <c r="O817" s="41"/>
      <c r="P817" s="42" t="str">
        <f t="shared" si="229"/>
        <v/>
      </c>
      <c r="Q817" s="43" t="str">
        <f t="shared" si="230"/>
        <v/>
      </c>
      <c r="R817" s="44" t="e">
        <f t="shared" si="231"/>
        <v>#VALUE!</v>
      </c>
      <c r="S817" s="45" t="e">
        <f t="shared" si="224"/>
        <v>#VALUE!</v>
      </c>
      <c r="T817" s="44" t="str">
        <f t="shared" si="232"/>
        <v/>
      </c>
      <c r="U817" s="46"/>
      <c r="V817" s="47"/>
      <c r="W817" s="48" t="e">
        <f t="shared" si="233"/>
        <v>#VALUE!</v>
      </c>
      <c r="X817" s="49"/>
      <c r="Y817" s="44" t="e">
        <f>INDEX(VISITORS[INSECT ORDER], MATCH(X817,VISITORS[NAME USED],0))</f>
        <v>#N/A</v>
      </c>
      <c r="Z817" s="44" t="e">
        <f t="shared" si="234"/>
        <v>#N/A</v>
      </c>
      <c r="AA817" s="50" t="e">
        <f>IF(SUM(#REF!,#REF!,#REF!,#REF!,#REF!,#REF!)=S817,,"")</f>
        <v>#REF!</v>
      </c>
      <c r="AB817" s="51" t="str">
        <f t="shared" si="235"/>
        <v/>
      </c>
      <c r="AC817" s="51"/>
      <c r="AD817" s="51"/>
      <c r="AE817" s="51"/>
      <c r="AF817" s="51"/>
      <c r="AG817" s="51"/>
      <c r="AH817" s="51"/>
      <c r="AI817" s="52"/>
      <c r="AJ817" s="52"/>
      <c r="AK817" s="52"/>
      <c r="AL817" s="53"/>
      <c r="AM817" s="54"/>
      <c r="AN817" s="55" t="str">
        <f>IF(P817=1,0,"")</f>
        <v/>
      </c>
      <c r="AO817" s="56" t="str">
        <f>IF(AN817=1,AB817,"")</f>
        <v/>
      </c>
      <c r="AP817" s="55" t="str">
        <f>IF(P817=1,0,"")</f>
        <v/>
      </c>
      <c r="AQ817" s="56" t="str">
        <f>IF(AP817=1,AB817,"")</f>
        <v/>
      </c>
    </row>
    <row r="818" spans="1:43" s="3" customFormat="1" x14ac:dyDescent="0.25">
      <c r="A818" s="67">
        <f t="shared" si="225"/>
        <v>2022</v>
      </c>
      <c r="B818" s="67" t="str">
        <f t="shared" si="226"/>
        <v>May</v>
      </c>
      <c r="C818" s="68">
        <f t="shared" si="236"/>
        <v>22</v>
      </c>
      <c r="D818" s="69">
        <f t="shared" si="227"/>
        <v>22</v>
      </c>
      <c r="E818" s="70">
        <f t="shared" si="228"/>
        <v>30</v>
      </c>
      <c r="F818" s="74"/>
      <c r="G818" s="77"/>
      <c r="H818" s="63" t="e">
        <f t="shared" si="237"/>
        <v>#VALUE!</v>
      </c>
      <c r="I818" s="64">
        <f t="shared" si="240"/>
        <v>1</v>
      </c>
      <c r="J818" s="71" t="str">
        <f t="shared" si="240"/>
        <v xml:space="preserve">Tolpis </v>
      </c>
      <c r="K818" s="71" t="str">
        <f t="shared" si="240"/>
        <v>umbellata</v>
      </c>
      <c r="L818" s="72">
        <f t="shared" si="240"/>
        <v>1</v>
      </c>
      <c r="M818" s="72">
        <f t="shared" si="240"/>
        <v>0</v>
      </c>
      <c r="N818" s="66">
        <f t="shared" si="240"/>
        <v>0</v>
      </c>
      <c r="O818" s="41"/>
      <c r="P818" s="42" t="str">
        <f t="shared" si="229"/>
        <v/>
      </c>
      <c r="Q818" s="43" t="str">
        <f t="shared" si="230"/>
        <v/>
      </c>
      <c r="R818" s="44" t="e">
        <f t="shared" si="231"/>
        <v>#VALUE!</v>
      </c>
      <c r="S818" s="45" t="e">
        <f t="shared" si="224"/>
        <v>#VALUE!</v>
      </c>
      <c r="T818" s="44" t="str">
        <f t="shared" si="232"/>
        <v/>
      </c>
      <c r="U818" s="46"/>
      <c r="V818" s="47"/>
      <c r="W818" s="48" t="e">
        <f t="shared" si="233"/>
        <v>#VALUE!</v>
      </c>
      <c r="X818" s="49"/>
      <c r="Y818" s="44" t="e">
        <f>INDEX(VISITORS[INSECT ORDER], MATCH(X818,VISITORS[NAME USED],0))</f>
        <v>#N/A</v>
      </c>
      <c r="Z818" s="44" t="e">
        <f t="shared" si="234"/>
        <v>#N/A</v>
      </c>
      <c r="AA818" s="50" t="e">
        <f>IF(SUM(#REF!,#REF!,#REF!,#REF!,#REF!,#REF!)=S818,,"")</f>
        <v>#REF!</v>
      </c>
      <c r="AB818" s="51" t="str">
        <f t="shared" si="235"/>
        <v/>
      </c>
      <c r="AC818" s="51"/>
      <c r="AD818" s="51"/>
      <c r="AE818" s="51"/>
      <c r="AF818" s="51"/>
      <c r="AG818" s="51"/>
      <c r="AH818" s="51"/>
      <c r="AI818" s="52"/>
      <c r="AJ818" s="52"/>
      <c r="AK818" s="52"/>
      <c r="AL818" s="53"/>
      <c r="AM818" s="54"/>
      <c r="AN818" s="55" t="str">
        <f>IF(P818=1,0,"")</f>
        <v/>
      </c>
      <c r="AO818" s="56" t="str">
        <f>IF(AN818=1,AB818,"")</f>
        <v/>
      </c>
      <c r="AP818" s="55" t="str">
        <f>IF(P818=1,0,"")</f>
        <v/>
      </c>
      <c r="AQ818" s="56" t="str">
        <f>IF(AP818=1,AB818,"")</f>
        <v/>
      </c>
    </row>
    <row r="819" spans="1:43" s="3" customFormat="1" x14ac:dyDescent="0.25">
      <c r="A819" s="67">
        <f t="shared" si="225"/>
        <v>2022</v>
      </c>
      <c r="B819" s="67" t="str">
        <f t="shared" si="226"/>
        <v>May</v>
      </c>
      <c r="C819" s="68">
        <f t="shared" si="236"/>
        <v>22</v>
      </c>
      <c r="D819" s="69">
        <f t="shared" si="227"/>
        <v>22</v>
      </c>
      <c r="E819" s="70">
        <f t="shared" si="228"/>
        <v>31</v>
      </c>
      <c r="F819" s="74"/>
      <c r="G819" s="77"/>
      <c r="H819" s="63" t="e">
        <f t="shared" si="237"/>
        <v>#VALUE!</v>
      </c>
      <c r="I819" s="64">
        <f t="shared" si="240"/>
        <v>1</v>
      </c>
      <c r="J819" s="71" t="str">
        <f t="shared" si="240"/>
        <v xml:space="preserve">Tolpis </v>
      </c>
      <c r="K819" s="71" t="str">
        <f t="shared" si="240"/>
        <v>umbellata</v>
      </c>
      <c r="L819" s="72">
        <f t="shared" si="240"/>
        <v>1</v>
      </c>
      <c r="M819" s="72">
        <f t="shared" si="240"/>
        <v>0</v>
      </c>
      <c r="N819" s="66">
        <f t="shared" si="240"/>
        <v>0</v>
      </c>
      <c r="O819" s="41"/>
      <c r="P819" s="42" t="str">
        <f t="shared" si="229"/>
        <v/>
      </c>
      <c r="Q819" s="43" t="str">
        <f t="shared" si="230"/>
        <v/>
      </c>
      <c r="R819" s="44" t="e">
        <f t="shared" si="231"/>
        <v>#VALUE!</v>
      </c>
      <c r="S819" s="45" t="e">
        <f t="shared" si="224"/>
        <v>#VALUE!</v>
      </c>
      <c r="T819" s="44" t="str">
        <f t="shared" si="232"/>
        <v/>
      </c>
      <c r="U819" s="46"/>
      <c r="V819" s="47"/>
      <c r="W819" s="48" t="e">
        <f t="shared" si="233"/>
        <v>#VALUE!</v>
      </c>
      <c r="X819" s="49"/>
      <c r="Y819" s="44" t="e">
        <f>INDEX(VISITORS[INSECT ORDER], MATCH(X819,VISITORS[NAME USED],0))</f>
        <v>#N/A</v>
      </c>
      <c r="Z819" s="44" t="e">
        <f t="shared" si="234"/>
        <v>#N/A</v>
      </c>
      <c r="AA819" s="50" t="e">
        <f>IF(SUM(#REF!,#REF!,#REF!,#REF!,#REF!,#REF!)=S819,,"")</f>
        <v>#REF!</v>
      </c>
      <c r="AB819" s="51" t="str">
        <f t="shared" si="235"/>
        <v/>
      </c>
      <c r="AC819" s="51"/>
      <c r="AD819" s="51"/>
      <c r="AE819" s="51"/>
      <c r="AF819" s="51"/>
      <c r="AG819" s="51"/>
      <c r="AH819" s="51"/>
      <c r="AI819" s="52"/>
      <c r="AJ819" s="52"/>
      <c r="AK819" s="52"/>
      <c r="AL819" s="53"/>
      <c r="AM819" s="54"/>
      <c r="AN819" s="55" t="str">
        <f>IF(P819=1,0,"")</f>
        <v/>
      </c>
      <c r="AO819" s="56" t="str">
        <f>IF(AN819=1,AB819,"")</f>
        <v/>
      </c>
      <c r="AP819" s="55" t="str">
        <f>IF(P819=1,0,"")</f>
        <v/>
      </c>
      <c r="AQ819" s="56" t="str">
        <f>IF(AP819=1,AB819,"")</f>
        <v/>
      </c>
    </row>
    <row r="820" spans="1:43" s="3" customFormat="1" x14ac:dyDescent="0.25">
      <c r="A820" s="67">
        <f t="shared" si="225"/>
        <v>2022</v>
      </c>
      <c r="B820" s="67" t="str">
        <f t="shared" si="226"/>
        <v>May</v>
      </c>
      <c r="C820" s="68">
        <f t="shared" si="236"/>
        <v>22</v>
      </c>
      <c r="D820" s="69">
        <f t="shared" si="227"/>
        <v>22</v>
      </c>
      <c r="E820" s="70">
        <f t="shared" si="228"/>
        <v>32</v>
      </c>
      <c r="F820" s="74"/>
      <c r="G820" s="77"/>
      <c r="H820" s="63" t="e">
        <f t="shared" si="237"/>
        <v>#VALUE!</v>
      </c>
      <c r="I820" s="64">
        <f t="shared" si="240"/>
        <v>1</v>
      </c>
      <c r="J820" s="71" t="str">
        <f t="shared" si="240"/>
        <v xml:space="preserve">Tolpis </v>
      </c>
      <c r="K820" s="71" t="str">
        <f t="shared" si="240"/>
        <v>umbellata</v>
      </c>
      <c r="L820" s="72">
        <f t="shared" si="240"/>
        <v>1</v>
      </c>
      <c r="M820" s="72">
        <f t="shared" si="240"/>
        <v>0</v>
      </c>
      <c r="N820" s="66">
        <f t="shared" si="240"/>
        <v>0</v>
      </c>
      <c r="O820" s="41"/>
      <c r="P820" s="42" t="str">
        <f t="shared" si="229"/>
        <v/>
      </c>
      <c r="Q820" s="43" t="str">
        <f t="shared" si="230"/>
        <v/>
      </c>
      <c r="R820" s="44" t="e">
        <f t="shared" si="231"/>
        <v>#VALUE!</v>
      </c>
      <c r="S820" s="45" t="e">
        <f t="shared" si="224"/>
        <v>#VALUE!</v>
      </c>
      <c r="T820" s="44" t="str">
        <f t="shared" si="232"/>
        <v/>
      </c>
      <c r="U820" s="46"/>
      <c r="V820" s="47"/>
      <c r="W820" s="48" t="e">
        <f t="shared" si="233"/>
        <v>#VALUE!</v>
      </c>
      <c r="X820" s="49"/>
      <c r="Y820" s="44" t="e">
        <f>INDEX(VISITORS[INSECT ORDER], MATCH(X820,VISITORS[NAME USED],0))</f>
        <v>#N/A</v>
      </c>
      <c r="Z820" s="44" t="e">
        <f t="shared" si="234"/>
        <v>#N/A</v>
      </c>
      <c r="AA820" s="50" t="e">
        <f>IF(SUM(#REF!,#REF!,#REF!,#REF!,#REF!,#REF!)=S820,,"")</f>
        <v>#REF!</v>
      </c>
      <c r="AB820" s="51" t="str">
        <f t="shared" si="235"/>
        <v/>
      </c>
      <c r="AC820" s="51"/>
      <c r="AD820" s="51"/>
      <c r="AE820" s="51"/>
      <c r="AF820" s="51"/>
      <c r="AG820" s="51"/>
      <c r="AH820" s="51"/>
      <c r="AI820" s="52"/>
      <c r="AJ820" s="52"/>
      <c r="AK820" s="52"/>
      <c r="AL820" s="53"/>
      <c r="AM820" s="54"/>
      <c r="AN820" s="55" t="str">
        <f>IF(P820=1,0,"")</f>
        <v/>
      </c>
      <c r="AO820" s="56" t="str">
        <f>IF(AN820=1,AB820,"")</f>
        <v/>
      </c>
      <c r="AP820" s="55" t="str">
        <f>IF(P820=1,0,"")</f>
        <v/>
      </c>
      <c r="AQ820" s="56" t="str">
        <f>IF(AP820=1,AB820,"")</f>
        <v/>
      </c>
    </row>
    <row r="821" spans="1:43" s="3" customFormat="1" x14ac:dyDescent="0.25">
      <c r="A821" s="67">
        <f t="shared" si="225"/>
        <v>2022</v>
      </c>
      <c r="B821" s="67" t="str">
        <f t="shared" si="226"/>
        <v>May</v>
      </c>
      <c r="C821" s="68">
        <f t="shared" si="236"/>
        <v>22</v>
      </c>
      <c r="D821" s="69">
        <f t="shared" si="227"/>
        <v>22</v>
      </c>
      <c r="E821" s="70">
        <f t="shared" si="228"/>
        <v>33</v>
      </c>
      <c r="F821" s="74"/>
      <c r="G821" s="77"/>
      <c r="H821" s="63" t="e">
        <f t="shared" si="237"/>
        <v>#VALUE!</v>
      </c>
      <c r="I821" s="64">
        <f t="shared" ref="I821:N836" si="241">I820</f>
        <v>1</v>
      </c>
      <c r="J821" s="71" t="str">
        <f t="shared" si="241"/>
        <v xml:space="preserve">Tolpis </v>
      </c>
      <c r="K821" s="71" t="str">
        <f t="shared" si="241"/>
        <v>umbellata</v>
      </c>
      <c r="L821" s="72">
        <f t="shared" si="241"/>
        <v>1</v>
      </c>
      <c r="M821" s="72">
        <f t="shared" si="241"/>
        <v>0</v>
      </c>
      <c r="N821" s="66">
        <f t="shared" si="241"/>
        <v>0</v>
      </c>
      <c r="O821" s="41"/>
      <c r="P821" s="42" t="str">
        <f t="shared" si="229"/>
        <v/>
      </c>
      <c r="Q821" s="43" t="str">
        <f t="shared" si="230"/>
        <v/>
      </c>
      <c r="R821" s="44" t="e">
        <f t="shared" si="231"/>
        <v>#VALUE!</v>
      </c>
      <c r="S821" s="45" t="e">
        <f t="shared" si="224"/>
        <v>#VALUE!</v>
      </c>
      <c r="T821" s="44" t="str">
        <f t="shared" si="232"/>
        <v/>
      </c>
      <c r="U821" s="46"/>
      <c r="V821" s="47"/>
      <c r="W821" s="48" t="e">
        <f t="shared" si="233"/>
        <v>#VALUE!</v>
      </c>
      <c r="X821" s="49"/>
      <c r="Y821" s="44" t="e">
        <f>INDEX(VISITORS[INSECT ORDER], MATCH(X821,VISITORS[NAME USED],0))</f>
        <v>#N/A</v>
      </c>
      <c r="Z821" s="44" t="e">
        <f t="shared" si="234"/>
        <v>#N/A</v>
      </c>
      <c r="AA821" s="50" t="e">
        <f>IF(SUM(#REF!,#REF!,#REF!,#REF!,#REF!,#REF!)=S821,,"")</f>
        <v>#REF!</v>
      </c>
      <c r="AB821" s="51" t="str">
        <f t="shared" si="235"/>
        <v/>
      </c>
      <c r="AC821" s="51"/>
      <c r="AD821" s="51"/>
      <c r="AE821" s="51"/>
      <c r="AF821" s="51"/>
      <c r="AG821" s="51"/>
      <c r="AH821" s="51"/>
      <c r="AI821" s="52"/>
      <c r="AJ821" s="52"/>
      <c r="AK821" s="52"/>
      <c r="AL821" s="53"/>
      <c r="AM821" s="54"/>
      <c r="AN821" s="55" t="str">
        <f>IF(P821=1,0,"")</f>
        <v/>
      </c>
      <c r="AO821" s="56" t="str">
        <f>IF(AN821=1,AB821,"")</f>
        <v/>
      </c>
      <c r="AP821" s="55" t="str">
        <f>IF(P821=1,0,"")</f>
        <v/>
      </c>
      <c r="AQ821" s="56" t="str">
        <f>IF(AP821=1,AB821,"")</f>
        <v/>
      </c>
    </row>
    <row r="822" spans="1:43" s="3" customFormat="1" x14ac:dyDescent="0.25">
      <c r="A822" s="67">
        <f t="shared" si="225"/>
        <v>2022</v>
      </c>
      <c r="B822" s="67" t="str">
        <f t="shared" si="226"/>
        <v>May</v>
      </c>
      <c r="C822" s="68">
        <f t="shared" si="236"/>
        <v>22</v>
      </c>
      <c r="D822" s="69">
        <f t="shared" si="227"/>
        <v>22</v>
      </c>
      <c r="E822" s="70">
        <f t="shared" si="228"/>
        <v>34</v>
      </c>
      <c r="F822" s="74"/>
      <c r="G822" s="77"/>
      <c r="H822" s="63" t="e">
        <f t="shared" si="237"/>
        <v>#VALUE!</v>
      </c>
      <c r="I822" s="64">
        <f t="shared" si="241"/>
        <v>1</v>
      </c>
      <c r="J822" s="71" t="str">
        <f t="shared" si="241"/>
        <v xml:space="preserve">Tolpis </v>
      </c>
      <c r="K822" s="71" t="str">
        <f t="shared" si="241"/>
        <v>umbellata</v>
      </c>
      <c r="L822" s="72">
        <f t="shared" si="241"/>
        <v>1</v>
      </c>
      <c r="M822" s="72">
        <f t="shared" si="241"/>
        <v>0</v>
      </c>
      <c r="N822" s="66">
        <f t="shared" si="241"/>
        <v>0</v>
      </c>
      <c r="O822" s="41"/>
      <c r="P822" s="42" t="str">
        <f t="shared" si="229"/>
        <v/>
      </c>
      <c r="Q822" s="43" t="str">
        <f t="shared" si="230"/>
        <v/>
      </c>
      <c r="R822" s="44" t="e">
        <f t="shared" si="231"/>
        <v>#VALUE!</v>
      </c>
      <c r="S822" s="45" t="e">
        <f t="shared" si="224"/>
        <v>#VALUE!</v>
      </c>
      <c r="T822" s="44" t="str">
        <f t="shared" si="232"/>
        <v/>
      </c>
      <c r="U822" s="46"/>
      <c r="V822" s="47"/>
      <c r="W822" s="48" t="e">
        <f t="shared" si="233"/>
        <v>#VALUE!</v>
      </c>
      <c r="X822" s="49"/>
      <c r="Y822" s="44" t="e">
        <f>INDEX(VISITORS[INSECT ORDER], MATCH(X822,VISITORS[NAME USED],0))</f>
        <v>#N/A</v>
      </c>
      <c r="Z822" s="44" t="e">
        <f t="shared" si="234"/>
        <v>#N/A</v>
      </c>
      <c r="AA822" s="50" t="e">
        <f>IF(SUM(#REF!,#REF!,#REF!,#REF!,#REF!,#REF!)=S822,,"")</f>
        <v>#REF!</v>
      </c>
      <c r="AB822" s="51" t="str">
        <f t="shared" si="235"/>
        <v/>
      </c>
      <c r="AC822" s="51"/>
      <c r="AD822" s="51"/>
      <c r="AE822" s="51"/>
      <c r="AF822" s="51"/>
      <c r="AG822" s="51"/>
      <c r="AH822" s="51"/>
      <c r="AI822" s="52"/>
      <c r="AJ822" s="52"/>
      <c r="AK822" s="52"/>
      <c r="AL822" s="53"/>
      <c r="AM822" s="54"/>
      <c r="AN822" s="55" t="str">
        <f>IF(P822=1,0,"")</f>
        <v/>
      </c>
      <c r="AO822" s="56" t="str">
        <f>IF(AN822=1,AB822,"")</f>
        <v/>
      </c>
      <c r="AP822" s="55" t="str">
        <f>IF(P822=1,0,"")</f>
        <v/>
      </c>
      <c r="AQ822" s="56" t="str">
        <f>IF(AP822=1,AB822,"")</f>
        <v/>
      </c>
    </row>
    <row r="823" spans="1:43" s="3" customFormat="1" x14ac:dyDescent="0.25">
      <c r="A823" s="67">
        <f t="shared" si="225"/>
        <v>2022</v>
      </c>
      <c r="B823" s="67" t="str">
        <f t="shared" si="226"/>
        <v>May</v>
      </c>
      <c r="C823" s="68">
        <f t="shared" si="236"/>
        <v>22</v>
      </c>
      <c r="D823" s="69">
        <f t="shared" si="227"/>
        <v>22</v>
      </c>
      <c r="E823" s="70">
        <f t="shared" si="228"/>
        <v>35</v>
      </c>
      <c r="F823" s="74"/>
      <c r="G823" s="77"/>
      <c r="H823" s="63" t="e">
        <f t="shared" si="237"/>
        <v>#VALUE!</v>
      </c>
      <c r="I823" s="64">
        <f t="shared" si="241"/>
        <v>1</v>
      </c>
      <c r="J823" s="71" t="str">
        <f t="shared" si="241"/>
        <v xml:space="preserve">Tolpis </v>
      </c>
      <c r="K823" s="71" t="str">
        <f t="shared" si="241"/>
        <v>umbellata</v>
      </c>
      <c r="L823" s="72">
        <f t="shared" si="241"/>
        <v>1</v>
      </c>
      <c r="M823" s="72">
        <f t="shared" si="241"/>
        <v>0</v>
      </c>
      <c r="N823" s="66">
        <f t="shared" si="241"/>
        <v>0</v>
      </c>
      <c r="O823" s="41"/>
      <c r="P823" s="42" t="str">
        <f t="shared" si="229"/>
        <v/>
      </c>
      <c r="Q823" s="43" t="str">
        <f t="shared" si="230"/>
        <v/>
      </c>
      <c r="R823" s="44" t="e">
        <f t="shared" si="231"/>
        <v>#VALUE!</v>
      </c>
      <c r="S823" s="45" t="e">
        <f t="shared" si="224"/>
        <v>#VALUE!</v>
      </c>
      <c r="T823" s="44" t="str">
        <f t="shared" si="232"/>
        <v/>
      </c>
      <c r="U823" s="46"/>
      <c r="V823" s="47"/>
      <c r="W823" s="48" t="e">
        <f t="shared" si="233"/>
        <v>#VALUE!</v>
      </c>
      <c r="X823" s="49"/>
      <c r="Y823" s="44" t="e">
        <f>INDEX(VISITORS[INSECT ORDER], MATCH(X823,VISITORS[NAME USED],0))</f>
        <v>#N/A</v>
      </c>
      <c r="Z823" s="44" t="e">
        <f t="shared" si="234"/>
        <v>#N/A</v>
      </c>
      <c r="AA823" s="50" t="e">
        <f>IF(SUM(#REF!,#REF!,#REF!,#REF!,#REF!,#REF!)=S823,,"")</f>
        <v>#REF!</v>
      </c>
      <c r="AB823" s="51" t="str">
        <f t="shared" si="235"/>
        <v/>
      </c>
      <c r="AC823" s="51"/>
      <c r="AD823" s="51"/>
      <c r="AE823" s="51"/>
      <c r="AF823" s="51"/>
      <c r="AG823" s="51"/>
      <c r="AH823" s="51"/>
      <c r="AI823" s="52"/>
      <c r="AJ823" s="52"/>
      <c r="AK823" s="52"/>
      <c r="AL823" s="53"/>
      <c r="AM823" s="54"/>
      <c r="AN823" s="55" t="str">
        <f>IF(P823=1,0,"")</f>
        <v/>
      </c>
      <c r="AO823" s="56" t="str">
        <f>IF(AN823=1,AB823,"")</f>
        <v/>
      </c>
      <c r="AP823" s="55" t="str">
        <f>IF(P823=1,0,"")</f>
        <v/>
      </c>
      <c r="AQ823" s="56" t="str">
        <f>IF(AP823=1,AB823,"")</f>
        <v/>
      </c>
    </row>
    <row r="824" spans="1:43" s="3" customFormat="1" x14ac:dyDescent="0.25">
      <c r="A824" s="67">
        <f t="shared" si="225"/>
        <v>2022</v>
      </c>
      <c r="B824" s="67" t="str">
        <f t="shared" si="226"/>
        <v>May</v>
      </c>
      <c r="C824" s="68">
        <f t="shared" si="236"/>
        <v>22</v>
      </c>
      <c r="D824" s="69">
        <f t="shared" si="227"/>
        <v>22</v>
      </c>
      <c r="E824" s="70">
        <f t="shared" si="228"/>
        <v>36</v>
      </c>
      <c r="F824" s="74"/>
      <c r="G824" s="77"/>
      <c r="H824" s="63" t="e">
        <f t="shared" si="237"/>
        <v>#VALUE!</v>
      </c>
      <c r="I824" s="64">
        <f t="shared" si="241"/>
        <v>1</v>
      </c>
      <c r="J824" s="71" t="str">
        <f t="shared" si="241"/>
        <v xml:space="preserve">Tolpis </v>
      </c>
      <c r="K824" s="71" t="str">
        <f t="shared" si="241"/>
        <v>umbellata</v>
      </c>
      <c r="L824" s="72">
        <f t="shared" si="241"/>
        <v>1</v>
      </c>
      <c r="M824" s="72">
        <f t="shared" si="241"/>
        <v>0</v>
      </c>
      <c r="N824" s="66">
        <f t="shared" si="241"/>
        <v>0</v>
      </c>
      <c r="O824" s="41"/>
      <c r="P824" s="42" t="str">
        <f t="shared" si="229"/>
        <v/>
      </c>
      <c r="Q824" s="43" t="str">
        <f t="shared" si="230"/>
        <v/>
      </c>
      <c r="R824" s="44" t="e">
        <f t="shared" si="231"/>
        <v>#VALUE!</v>
      </c>
      <c r="S824" s="45" t="e">
        <f t="shared" si="224"/>
        <v>#VALUE!</v>
      </c>
      <c r="T824" s="44" t="str">
        <f t="shared" si="232"/>
        <v/>
      </c>
      <c r="U824" s="46"/>
      <c r="V824" s="47"/>
      <c r="W824" s="48" t="e">
        <f t="shared" si="233"/>
        <v>#VALUE!</v>
      </c>
      <c r="X824" s="49"/>
      <c r="Y824" s="44" t="e">
        <f>INDEX(VISITORS[INSECT ORDER], MATCH(X824,VISITORS[NAME USED],0))</f>
        <v>#N/A</v>
      </c>
      <c r="Z824" s="44" t="e">
        <f t="shared" si="234"/>
        <v>#N/A</v>
      </c>
      <c r="AA824" s="50" t="e">
        <f>IF(SUM(#REF!,#REF!,#REF!,#REF!,#REF!,#REF!)=S824,,"")</f>
        <v>#REF!</v>
      </c>
      <c r="AB824" s="51" t="str">
        <f t="shared" si="235"/>
        <v/>
      </c>
      <c r="AC824" s="51"/>
      <c r="AD824" s="51"/>
      <c r="AE824" s="51"/>
      <c r="AF824" s="51"/>
      <c r="AG824" s="51"/>
      <c r="AH824" s="51"/>
      <c r="AI824" s="52"/>
      <c r="AJ824" s="52"/>
      <c r="AK824" s="52"/>
      <c r="AL824" s="53"/>
      <c r="AM824" s="54"/>
      <c r="AN824" s="55" t="str">
        <f>IF(P824=1,0,"")</f>
        <v/>
      </c>
      <c r="AO824" s="56" t="str">
        <f>IF(AN824=1,AB824,"")</f>
        <v/>
      </c>
      <c r="AP824" s="55" t="str">
        <f>IF(P824=1,0,"")</f>
        <v/>
      </c>
      <c r="AQ824" s="56" t="str">
        <f>IF(AP824=1,AB824,"")</f>
        <v/>
      </c>
    </row>
    <row r="825" spans="1:43" s="3" customFormat="1" x14ac:dyDescent="0.25">
      <c r="A825" s="67">
        <f t="shared" si="225"/>
        <v>2022</v>
      </c>
      <c r="B825" s="67" t="str">
        <f t="shared" si="226"/>
        <v>May</v>
      </c>
      <c r="C825" s="68">
        <f t="shared" si="236"/>
        <v>22</v>
      </c>
      <c r="D825" s="69">
        <f t="shared" si="227"/>
        <v>22</v>
      </c>
      <c r="E825" s="70">
        <f t="shared" si="228"/>
        <v>37</v>
      </c>
      <c r="F825" s="74"/>
      <c r="G825" s="77"/>
      <c r="H825" s="63" t="e">
        <f t="shared" si="237"/>
        <v>#VALUE!</v>
      </c>
      <c r="I825" s="64">
        <f t="shared" si="241"/>
        <v>1</v>
      </c>
      <c r="J825" s="71" t="str">
        <f t="shared" si="241"/>
        <v xml:space="preserve">Tolpis </v>
      </c>
      <c r="K825" s="71" t="str">
        <f t="shared" si="241"/>
        <v>umbellata</v>
      </c>
      <c r="L825" s="72">
        <f t="shared" si="241"/>
        <v>1</v>
      </c>
      <c r="M825" s="72">
        <f t="shared" si="241"/>
        <v>0</v>
      </c>
      <c r="N825" s="66">
        <f t="shared" si="241"/>
        <v>0</v>
      </c>
      <c r="O825" s="41"/>
      <c r="P825" s="42" t="str">
        <f t="shared" si="229"/>
        <v/>
      </c>
      <c r="Q825" s="43" t="str">
        <f t="shared" si="230"/>
        <v/>
      </c>
      <c r="R825" s="44" t="e">
        <f t="shared" si="231"/>
        <v>#VALUE!</v>
      </c>
      <c r="S825" s="45" t="e">
        <f t="shared" si="224"/>
        <v>#VALUE!</v>
      </c>
      <c r="T825" s="44" t="str">
        <f t="shared" si="232"/>
        <v/>
      </c>
      <c r="U825" s="46"/>
      <c r="V825" s="47"/>
      <c r="W825" s="48" t="e">
        <f t="shared" si="233"/>
        <v>#VALUE!</v>
      </c>
      <c r="X825" s="49"/>
      <c r="Y825" s="44" t="e">
        <f>INDEX(VISITORS[INSECT ORDER], MATCH(X825,VISITORS[NAME USED],0))</f>
        <v>#N/A</v>
      </c>
      <c r="Z825" s="44" t="e">
        <f t="shared" si="234"/>
        <v>#N/A</v>
      </c>
      <c r="AA825" s="50" t="e">
        <f>IF(SUM(#REF!,#REF!,#REF!,#REF!,#REF!,#REF!)=S825,,"")</f>
        <v>#REF!</v>
      </c>
      <c r="AB825" s="51" t="str">
        <f t="shared" si="235"/>
        <v/>
      </c>
      <c r="AC825" s="51"/>
      <c r="AD825" s="51"/>
      <c r="AE825" s="51"/>
      <c r="AF825" s="51"/>
      <c r="AG825" s="51"/>
      <c r="AH825" s="51"/>
      <c r="AI825" s="52"/>
      <c r="AJ825" s="52"/>
      <c r="AK825" s="52"/>
      <c r="AL825" s="53"/>
      <c r="AM825" s="54"/>
      <c r="AN825" s="55" t="str">
        <f>IF(P825=1,0,"")</f>
        <v/>
      </c>
      <c r="AO825" s="56" t="str">
        <f>IF(AN825=1,AB825,"")</f>
        <v/>
      </c>
      <c r="AP825" s="55" t="str">
        <f>IF(P825=1,0,"")</f>
        <v/>
      </c>
      <c r="AQ825" s="56" t="str">
        <f>IF(AP825=1,AB825,"")</f>
        <v/>
      </c>
    </row>
    <row r="826" spans="1:43" s="3" customFormat="1" x14ac:dyDescent="0.25">
      <c r="A826" s="67">
        <f t="shared" si="225"/>
        <v>2022</v>
      </c>
      <c r="B826" s="67" t="str">
        <f t="shared" si="226"/>
        <v>May</v>
      </c>
      <c r="C826" s="68">
        <f t="shared" si="236"/>
        <v>22</v>
      </c>
      <c r="D826" s="69">
        <f t="shared" si="227"/>
        <v>22</v>
      </c>
      <c r="E826" s="70">
        <f t="shared" si="228"/>
        <v>38</v>
      </c>
      <c r="F826" s="74"/>
      <c r="G826" s="77"/>
      <c r="H826" s="63" t="e">
        <f t="shared" si="237"/>
        <v>#VALUE!</v>
      </c>
      <c r="I826" s="64">
        <f t="shared" si="241"/>
        <v>1</v>
      </c>
      <c r="J826" s="71" t="str">
        <f t="shared" si="241"/>
        <v xml:space="preserve">Tolpis </v>
      </c>
      <c r="K826" s="71" t="str">
        <f t="shared" si="241"/>
        <v>umbellata</v>
      </c>
      <c r="L826" s="72">
        <f t="shared" si="241"/>
        <v>1</v>
      </c>
      <c r="M826" s="72">
        <f t="shared" si="241"/>
        <v>0</v>
      </c>
      <c r="N826" s="66">
        <f t="shared" si="241"/>
        <v>0</v>
      </c>
      <c r="O826" s="41"/>
      <c r="P826" s="42" t="str">
        <f t="shared" si="229"/>
        <v/>
      </c>
      <c r="Q826" s="43" t="str">
        <f t="shared" si="230"/>
        <v/>
      </c>
      <c r="R826" s="44" t="e">
        <f t="shared" si="231"/>
        <v>#VALUE!</v>
      </c>
      <c r="S826" s="45" t="e">
        <f t="shared" si="224"/>
        <v>#VALUE!</v>
      </c>
      <c r="T826" s="44" t="str">
        <f t="shared" si="232"/>
        <v/>
      </c>
      <c r="U826" s="46"/>
      <c r="V826" s="47"/>
      <c r="W826" s="48" t="e">
        <f t="shared" si="233"/>
        <v>#VALUE!</v>
      </c>
      <c r="X826" s="49"/>
      <c r="Y826" s="44" t="e">
        <f>INDEX(VISITORS[INSECT ORDER], MATCH(X826,VISITORS[NAME USED],0))</f>
        <v>#N/A</v>
      </c>
      <c r="Z826" s="44" t="e">
        <f t="shared" si="234"/>
        <v>#N/A</v>
      </c>
      <c r="AA826" s="50" t="e">
        <f>IF(SUM(#REF!,#REF!,#REF!,#REF!,#REF!,#REF!)=S826,,"")</f>
        <v>#REF!</v>
      </c>
      <c r="AB826" s="51" t="str">
        <f t="shared" si="235"/>
        <v/>
      </c>
      <c r="AC826" s="51"/>
      <c r="AD826" s="51"/>
      <c r="AE826" s="51"/>
      <c r="AF826" s="51"/>
      <c r="AG826" s="51"/>
      <c r="AH826" s="51"/>
      <c r="AI826" s="52"/>
      <c r="AJ826" s="52"/>
      <c r="AK826" s="52"/>
      <c r="AL826" s="53"/>
      <c r="AM826" s="54"/>
      <c r="AN826" s="55" t="str">
        <f>IF(P826=1,0,"")</f>
        <v/>
      </c>
      <c r="AO826" s="56" t="str">
        <f>IF(AN826=1,AB826,"")</f>
        <v/>
      </c>
      <c r="AP826" s="55" t="str">
        <f>IF(P826=1,0,"")</f>
        <v/>
      </c>
      <c r="AQ826" s="56" t="str">
        <f>IF(AP826=1,AB826,"")</f>
        <v/>
      </c>
    </row>
    <row r="827" spans="1:43" s="3" customFormat="1" x14ac:dyDescent="0.25">
      <c r="A827" s="67">
        <f t="shared" si="225"/>
        <v>2022</v>
      </c>
      <c r="B827" s="67" t="str">
        <f t="shared" si="226"/>
        <v>May</v>
      </c>
      <c r="C827" s="68">
        <f t="shared" si="236"/>
        <v>22</v>
      </c>
      <c r="D827" s="69">
        <f t="shared" si="227"/>
        <v>22</v>
      </c>
      <c r="E827" s="70">
        <f t="shared" si="228"/>
        <v>39</v>
      </c>
      <c r="F827" s="74"/>
      <c r="G827" s="77"/>
      <c r="H827" s="63" t="e">
        <f t="shared" si="237"/>
        <v>#VALUE!</v>
      </c>
      <c r="I827" s="64">
        <f t="shared" si="241"/>
        <v>1</v>
      </c>
      <c r="J827" s="71" t="str">
        <f t="shared" si="241"/>
        <v xml:space="preserve">Tolpis </v>
      </c>
      <c r="K827" s="71" t="str">
        <f t="shared" si="241"/>
        <v>umbellata</v>
      </c>
      <c r="L827" s="72">
        <f t="shared" si="241"/>
        <v>1</v>
      </c>
      <c r="M827" s="72">
        <f t="shared" si="241"/>
        <v>0</v>
      </c>
      <c r="N827" s="66">
        <f t="shared" si="241"/>
        <v>0</v>
      </c>
      <c r="O827" s="41"/>
      <c r="P827" s="42" t="str">
        <f t="shared" si="229"/>
        <v/>
      </c>
      <c r="Q827" s="43" t="str">
        <f t="shared" si="230"/>
        <v/>
      </c>
      <c r="R827" s="44" t="e">
        <f t="shared" si="231"/>
        <v>#VALUE!</v>
      </c>
      <c r="S827" s="45" t="e">
        <f t="shared" si="224"/>
        <v>#VALUE!</v>
      </c>
      <c r="T827" s="44" t="str">
        <f t="shared" si="232"/>
        <v/>
      </c>
      <c r="U827" s="46"/>
      <c r="V827" s="47"/>
      <c r="W827" s="48" t="e">
        <f t="shared" si="233"/>
        <v>#VALUE!</v>
      </c>
      <c r="X827" s="49"/>
      <c r="Y827" s="44" t="e">
        <f>INDEX(VISITORS[INSECT ORDER], MATCH(X827,VISITORS[NAME USED],0))</f>
        <v>#N/A</v>
      </c>
      <c r="Z827" s="44" t="e">
        <f t="shared" si="234"/>
        <v>#N/A</v>
      </c>
      <c r="AA827" s="50" t="e">
        <f>IF(SUM(#REF!,#REF!,#REF!,#REF!,#REF!,#REF!)=S827,,"")</f>
        <v>#REF!</v>
      </c>
      <c r="AB827" s="51" t="str">
        <f t="shared" si="235"/>
        <v/>
      </c>
      <c r="AC827" s="51"/>
      <c r="AD827" s="51"/>
      <c r="AE827" s="51"/>
      <c r="AF827" s="51"/>
      <c r="AG827" s="51"/>
      <c r="AH827" s="51"/>
      <c r="AI827" s="52"/>
      <c r="AJ827" s="52"/>
      <c r="AK827" s="52"/>
      <c r="AL827" s="53"/>
      <c r="AM827" s="54"/>
      <c r="AN827" s="55" t="str">
        <f>IF(P827=1,0,"")</f>
        <v/>
      </c>
      <c r="AO827" s="56" t="str">
        <f>IF(AN827=1,AB827,"")</f>
        <v/>
      </c>
      <c r="AP827" s="55" t="str">
        <f>IF(P827=1,0,"")</f>
        <v/>
      </c>
      <c r="AQ827" s="56" t="str">
        <f>IF(AP827=1,AB827,"")</f>
        <v/>
      </c>
    </row>
    <row r="828" spans="1:43" s="3" customFormat="1" x14ac:dyDescent="0.25">
      <c r="A828" s="67">
        <f t="shared" si="225"/>
        <v>2022</v>
      </c>
      <c r="B828" s="67" t="str">
        <f t="shared" si="226"/>
        <v>May</v>
      </c>
      <c r="C828" s="68">
        <f t="shared" si="236"/>
        <v>22</v>
      </c>
      <c r="D828" s="69">
        <f t="shared" si="227"/>
        <v>22</v>
      </c>
      <c r="E828" s="70">
        <f t="shared" si="228"/>
        <v>40</v>
      </c>
      <c r="F828" s="74"/>
      <c r="G828" s="77"/>
      <c r="H828" s="63" t="e">
        <f t="shared" si="237"/>
        <v>#VALUE!</v>
      </c>
      <c r="I828" s="64">
        <f t="shared" si="241"/>
        <v>1</v>
      </c>
      <c r="J828" s="71" t="str">
        <f t="shared" si="241"/>
        <v xml:space="preserve">Tolpis </v>
      </c>
      <c r="K828" s="71" t="str">
        <f t="shared" si="241"/>
        <v>umbellata</v>
      </c>
      <c r="L828" s="72">
        <f t="shared" si="241"/>
        <v>1</v>
      </c>
      <c r="M828" s="72">
        <f t="shared" si="241"/>
        <v>0</v>
      </c>
      <c r="N828" s="66">
        <f t="shared" si="241"/>
        <v>0</v>
      </c>
      <c r="O828" s="41"/>
      <c r="P828" s="42" t="str">
        <f t="shared" si="229"/>
        <v/>
      </c>
      <c r="Q828" s="43" t="str">
        <f t="shared" si="230"/>
        <v/>
      </c>
      <c r="R828" s="44" t="e">
        <f t="shared" si="231"/>
        <v>#VALUE!</v>
      </c>
      <c r="S828" s="45" t="e">
        <f t="shared" si="224"/>
        <v>#VALUE!</v>
      </c>
      <c r="T828" s="44" t="str">
        <f t="shared" si="232"/>
        <v/>
      </c>
      <c r="U828" s="46"/>
      <c r="V828" s="47"/>
      <c r="W828" s="48" t="e">
        <f t="shared" si="233"/>
        <v>#VALUE!</v>
      </c>
      <c r="X828" s="49"/>
      <c r="Y828" s="44" t="e">
        <f>INDEX(VISITORS[INSECT ORDER], MATCH(X828,VISITORS[NAME USED],0))</f>
        <v>#N/A</v>
      </c>
      <c r="Z828" s="44" t="e">
        <f t="shared" si="234"/>
        <v>#N/A</v>
      </c>
      <c r="AA828" s="50" t="e">
        <f>IF(SUM(#REF!,#REF!,#REF!,#REF!,#REF!,#REF!)=S828,,"")</f>
        <v>#REF!</v>
      </c>
      <c r="AB828" s="51" t="str">
        <f t="shared" si="235"/>
        <v/>
      </c>
      <c r="AC828" s="51"/>
      <c r="AD828" s="51"/>
      <c r="AE828" s="51"/>
      <c r="AF828" s="51"/>
      <c r="AG828" s="51"/>
      <c r="AH828" s="51"/>
      <c r="AI828" s="52"/>
      <c r="AJ828" s="52"/>
      <c r="AK828" s="52"/>
      <c r="AL828" s="53"/>
      <c r="AM828" s="54"/>
      <c r="AN828" s="55" t="str">
        <f>IF(P828=1,0,"")</f>
        <v/>
      </c>
      <c r="AO828" s="56" t="str">
        <f>IF(AN828=1,AB828,"")</f>
        <v/>
      </c>
      <c r="AP828" s="55" t="str">
        <f>IF(P828=1,0,"")</f>
        <v/>
      </c>
      <c r="AQ828" s="56" t="str">
        <f>IF(AP828=1,AB828,"")</f>
        <v/>
      </c>
    </row>
    <row r="829" spans="1:43" s="3" customFormat="1" x14ac:dyDescent="0.25">
      <c r="A829" s="67">
        <f t="shared" si="225"/>
        <v>2022</v>
      </c>
      <c r="B829" s="67" t="str">
        <f t="shared" si="226"/>
        <v>May</v>
      </c>
      <c r="C829" s="68">
        <f t="shared" si="236"/>
        <v>22</v>
      </c>
      <c r="D829" s="69">
        <f t="shared" si="227"/>
        <v>22</v>
      </c>
      <c r="E829" s="70">
        <f t="shared" si="228"/>
        <v>41</v>
      </c>
      <c r="F829" s="74"/>
      <c r="G829" s="77"/>
      <c r="H829" s="63" t="e">
        <f t="shared" si="237"/>
        <v>#VALUE!</v>
      </c>
      <c r="I829" s="64">
        <f t="shared" si="241"/>
        <v>1</v>
      </c>
      <c r="J829" s="71" t="str">
        <f t="shared" si="241"/>
        <v xml:space="preserve">Tolpis </v>
      </c>
      <c r="K829" s="71" t="str">
        <f t="shared" si="241"/>
        <v>umbellata</v>
      </c>
      <c r="L829" s="72">
        <f t="shared" si="241"/>
        <v>1</v>
      </c>
      <c r="M829" s="72">
        <f t="shared" si="241"/>
        <v>0</v>
      </c>
      <c r="N829" s="66">
        <f t="shared" si="241"/>
        <v>0</v>
      </c>
      <c r="O829" s="41"/>
      <c r="P829" s="42" t="str">
        <f t="shared" si="229"/>
        <v/>
      </c>
      <c r="Q829" s="43" t="str">
        <f t="shared" si="230"/>
        <v/>
      </c>
      <c r="R829" s="44" t="e">
        <f t="shared" si="231"/>
        <v>#VALUE!</v>
      </c>
      <c r="S829" s="45" t="e">
        <f t="shared" si="224"/>
        <v>#VALUE!</v>
      </c>
      <c r="T829" s="44" t="str">
        <f t="shared" si="232"/>
        <v/>
      </c>
      <c r="U829" s="46"/>
      <c r="V829" s="47"/>
      <c r="W829" s="48" t="e">
        <f t="shared" si="233"/>
        <v>#VALUE!</v>
      </c>
      <c r="X829" s="49"/>
      <c r="Y829" s="44" t="e">
        <f>INDEX(VISITORS[INSECT ORDER], MATCH(X829,VISITORS[NAME USED],0))</f>
        <v>#N/A</v>
      </c>
      <c r="Z829" s="44" t="e">
        <f t="shared" si="234"/>
        <v>#N/A</v>
      </c>
      <c r="AA829" s="50" t="e">
        <f>IF(SUM(#REF!,#REF!,#REF!,#REF!,#REF!,#REF!)=S829,,"")</f>
        <v>#REF!</v>
      </c>
      <c r="AB829" s="51" t="str">
        <f t="shared" si="235"/>
        <v/>
      </c>
      <c r="AC829" s="51"/>
      <c r="AD829" s="51"/>
      <c r="AE829" s="51"/>
      <c r="AF829" s="51"/>
      <c r="AG829" s="51"/>
      <c r="AH829" s="51"/>
      <c r="AI829" s="52"/>
      <c r="AJ829" s="52"/>
      <c r="AK829" s="52"/>
      <c r="AL829" s="53"/>
      <c r="AM829" s="54"/>
      <c r="AN829" s="55" t="str">
        <f>IF(P829=1,0,"")</f>
        <v/>
      </c>
      <c r="AO829" s="56" t="str">
        <f>IF(AN829=1,AB829,"")</f>
        <v/>
      </c>
      <c r="AP829" s="55" t="str">
        <f>IF(P829=1,0,"")</f>
        <v/>
      </c>
      <c r="AQ829" s="56" t="str">
        <f>IF(AP829=1,AB829,"")</f>
        <v/>
      </c>
    </row>
    <row r="830" spans="1:43" s="3" customFormat="1" x14ac:dyDescent="0.25">
      <c r="A830" s="67">
        <f t="shared" si="225"/>
        <v>2022</v>
      </c>
      <c r="B830" s="67" t="str">
        <f t="shared" si="226"/>
        <v>May</v>
      </c>
      <c r="C830" s="68">
        <f t="shared" si="236"/>
        <v>22</v>
      </c>
      <c r="D830" s="69">
        <f t="shared" si="227"/>
        <v>22</v>
      </c>
      <c r="E830" s="70">
        <f t="shared" si="228"/>
        <v>42</v>
      </c>
      <c r="F830" s="74"/>
      <c r="G830" s="77"/>
      <c r="H830" s="63" t="e">
        <f t="shared" si="237"/>
        <v>#VALUE!</v>
      </c>
      <c r="I830" s="64">
        <f t="shared" si="241"/>
        <v>1</v>
      </c>
      <c r="J830" s="71" t="str">
        <f t="shared" si="241"/>
        <v xml:space="preserve">Tolpis </v>
      </c>
      <c r="K830" s="71" t="str">
        <f t="shared" si="241"/>
        <v>umbellata</v>
      </c>
      <c r="L830" s="72">
        <f t="shared" si="241"/>
        <v>1</v>
      </c>
      <c r="M830" s="72">
        <f t="shared" si="241"/>
        <v>0</v>
      </c>
      <c r="N830" s="66">
        <f t="shared" si="241"/>
        <v>0</v>
      </c>
      <c r="O830" s="41"/>
      <c r="P830" s="42" t="str">
        <f t="shared" si="229"/>
        <v/>
      </c>
      <c r="Q830" s="43" t="str">
        <f t="shared" si="230"/>
        <v/>
      </c>
      <c r="R830" s="44" t="e">
        <f t="shared" si="231"/>
        <v>#VALUE!</v>
      </c>
      <c r="S830" s="45" t="e">
        <f t="shared" si="224"/>
        <v>#VALUE!</v>
      </c>
      <c r="T830" s="44" t="str">
        <f t="shared" si="232"/>
        <v/>
      </c>
      <c r="U830" s="46"/>
      <c r="V830" s="47"/>
      <c r="W830" s="48" t="e">
        <f t="shared" si="233"/>
        <v>#VALUE!</v>
      </c>
      <c r="X830" s="49"/>
      <c r="Y830" s="44" t="e">
        <f>INDEX(VISITORS[INSECT ORDER], MATCH(X830,VISITORS[NAME USED],0))</f>
        <v>#N/A</v>
      </c>
      <c r="Z830" s="44" t="e">
        <f t="shared" si="234"/>
        <v>#N/A</v>
      </c>
      <c r="AA830" s="50" t="e">
        <f>IF(SUM(#REF!,#REF!,#REF!,#REF!,#REF!,#REF!)=S830,,"")</f>
        <v>#REF!</v>
      </c>
      <c r="AB830" s="51" t="str">
        <f t="shared" si="235"/>
        <v/>
      </c>
      <c r="AC830" s="51"/>
      <c r="AD830" s="51"/>
      <c r="AE830" s="51"/>
      <c r="AF830" s="51"/>
      <c r="AG830" s="51"/>
      <c r="AH830" s="51"/>
      <c r="AI830" s="52"/>
      <c r="AJ830" s="52"/>
      <c r="AK830" s="52"/>
      <c r="AL830" s="53"/>
      <c r="AM830" s="54"/>
      <c r="AN830" s="55" t="str">
        <f>IF(P830=1,0,"")</f>
        <v/>
      </c>
      <c r="AO830" s="56" t="str">
        <f>IF(AN830=1,AB830,"")</f>
        <v/>
      </c>
      <c r="AP830" s="55" t="str">
        <f>IF(P830=1,0,"")</f>
        <v/>
      </c>
      <c r="AQ830" s="56" t="str">
        <f>IF(AP830=1,AB830,"")</f>
        <v/>
      </c>
    </row>
    <row r="831" spans="1:43" s="3" customFormat="1" x14ac:dyDescent="0.25">
      <c r="A831" s="67">
        <f t="shared" si="225"/>
        <v>2022</v>
      </c>
      <c r="B831" s="67" t="str">
        <f t="shared" si="226"/>
        <v>May</v>
      </c>
      <c r="C831" s="68">
        <f t="shared" si="236"/>
        <v>22</v>
      </c>
      <c r="D831" s="69">
        <f t="shared" si="227"/>
        <v>22</v>
      </c>
      <c r="E831" s="70">
        <f t="shared" si="228"/>
        <v>43</v>
      </c>
      <c r="F831" s="74"/>
      <c r="G831" s="77"/>
      <c r="H831" s="63" t="e">
        <f t="shared" si="237"/>
        <v>#VALUE!</v>
      </c>
      <c r="I831" s="64">
        <f t="shared" si="241"/>
        <v>1</v>
      </c>
      <c r="J831" s="71" t="str">
        <f t="shared" si="241"/>
        <v xml:space="preserve">Tolpis </v>
      </c>
      <c r="K831" s="71" t="str">
        <f t="shared" si="241"/>
        <v>umbellata</v>
      </c>
      <c r="L831" s="72">
        <f t="shared" si="241"/>
        <v>1</v>
      </c>
      <c r="M831" s="72">
        <f t="shared" si="241"/>
        <v>0</v>
      </c>
      <c r="N831" s="66">
        <f t="shared" si="241"/>
        <v>0</v>
      </c>
      <c r="O831" s="41"/>
      <c r="P831" s="42" t="str">
        <f t="shared" si="229"/>
        <v/>
      </c>
      <c r="Q831" s="43" t="str">
        <f t="shared" si="230"/>
        <v/>
      </c>
      <c r="R831" s="44" t="e">
        <f t="shared" si="231"/>
        <v>#VALUE!</v>
      </c>
      <c r="S831" s="45" t="e">
        <f t="shared" si="224"/>
        <v>#VALUE!</v>
      </c>
      <c r="T831" s="44" t="str">
        <f t="shared" si="232"/>
        <v/>
      </c>
      <c r="U831" s="46"/>
      <c r="V831" s="47"/>
      <c r="W831" s="48" t="e">
        <f t="shared" si="233"/>
        <v>#VALUE!</v>
      </c>
      <c r="X831" s="49"/>
      <c r="Y831" s="44" t="e">
        <f>INDEX(VISITORS[INSECT ORDER], MATCH(X831,VISITORS[NAME USED],0))</f>
        <v>#N/A</v>
      </c>
      <c r="Z831" s="44" t="e">
        <f t="shared" si="234"/>
        <v>#N/A</v>
      </c>
      <c r="AA831" s="50" t="e">
        <f>IF(SUM(#REF!,#REF!,#REF!,#REF!,#REF!,#REF!)=S831,,"")</f>
        <v>#REF!</v>
      </c>
      <c r="AB831" s="51" t="str">
        <f t="shared" si="235"/>
        <v/>
      </c>
      <c r="AC831" s="51"/>
      <c r="AD831" s="51"/>
      <c r="AE831" s="51"/>
      <c r="AF831" s="51"/>
      <c r="AG831" s="51"/>
      <c r="AH831" s="51"/>
      <c r="AI831" s="52"/>
      <c r="AJ831" s="52"/>
      <c r="AK831" s="52"/>
      <c r="AL831" s="53"/>
      <c r="AM831" s="54"/>
      <c r="AN831" s="55" t="str">
        <f>IF(P831=1,0,"")</f>
        <v/>
      </c>
      <c r="AO831" s="56" t="str">
        <f>IF(AN831=1,AB831,"")</f>
        <v/>
      </c>
      <c r="AP831" s="55" t="str">
        <f>IF(P831=1,0,"")</f>
        <v/>
      </c>
      <c r="AQ831" s="56" t="str">
        <f>IF(AP831=1,AB831,"")</f>
        <v/>
      </c>
    </row>
    <row r="832" spans="1:43" s="3" customFormat="1" x14ac:dyDescent="0.25">
      <c r="A832" s="67">
        <f t="shared" si="225"/>
        <v>2022</v>
      </c>
      <c r="B832" s="67" t="str">
        <f t="shared" si="226"/>
        <v>May</v>
      </c>
      <c r="C832" s="68">
        <f t="shared" si="236"/>
        <v>22</v>
      </c>
      <c r="D832" s="69">
        <f t="shared" si="227"/>
        <v>22</v>
      </c>
      <c r="E832" s="70">
        <f t="shared" si="228"/>
        <v>44</v>
      </c>
      <c r="F832" s="74"/>
      <c r="G832" s="77"/>
      <c r="H832" s="63" t="e">
        <f t="shared" si="237"/>
        <v>#VALUE!</v>
      </c>
      <c r="I832" s="64">
        <f t="shared" si="241"/>
        <v>1</v>
      </c>
      <c r="J832" s="71" t="str">
        <f t="shared" si="241"/>
        <v xml:space="preserve">Tolpis </v>
      </c>
      <c r="K832" s="71" t="str">
        <f t="shared" si="241"/>
        <v>umbellata</v>
      </c>
      <c r="L832" s="72">
        <f t="shared" si="241"/>
        <v>1</v>
      </c>
      <c r="M832" s="72">
        <f t="shared" si="241"/>
        <v>0</v>
      </c>
      <c r="N832" s="66">
        <f t="shared" si="241"/>
        <v>0</v>
      </c>
      <c r="O832" s="41"/>
      <c r="P832" s="42" t="str">
        <f t="shared" si="229"/>
        <v/>
      </c>
      <c r="Q832" s="43" t="str">
        <f t="shared" si="230"/>
        <v/>
      </c>
      <c r="R832" s="44" t="e">
        <f t="shared" si="231"/>
        <v>#VALUE!</v>
      </c>
      <c r="S832" s="45" t="e">
        <f t="shared" si="224"/>
        <v>#VALUE!</v>
      </c>
      <c r="T832" s="44" t="str">
        <f t="shared" si="232"/>
        <v/>
      </c>
      <c r="U832" s="46"/>
      <c r="V832" s="47"/>
      <c r="W832" s="48" t="e">
        <f t="shared" si="233"/>
        <v>#VALUE!</v>
      </c>
      <c r="X832" s="49"/>
      <c r="Y832" s="44" t="e">
        <f>INDEX(VISITORS[INSECT ORDER], MATCH(X832,VISITORS[NAME USED],0))</f>
        <v>#N/A</v>
      </c>
      <c r="Z832" s="44" t="e">
        <f t="shared" si="234"/>
        <v>#N/A</v>
      </c>
      <c r="AA832" s="50" t="e">
        <f>IF(SUM(#REF!,#REF!,#REF!,#REF!,#REF!,#REF!)=S832,,"")</f>
        <v>#REF!</v>
      </c>
      <c r="AB832" s="51" t="str">
        <f t="shared" si="235"/>
        <v/>
      </c>
      <c r="AC832" s="51"/>
      <c r="AD832" s="51"/>
      <c r="AE832" s="51"/>
      <c r="AF832" s="51"/>
      <c r="AG832" s="51"/>
      <c r="AH832" s="51"/>
      <c r="AI832" s="52"/>
      <c r="AJ832" s="52"/>
      <c r="AK832" s="52"/>
      <c r="AL832" s="53"/>
      <c r="AM832" s="54"/>
      <c r="AN832" s="55" t="str">
        <f>IF(P832=1,0,"")</f>
        <v/>
      </c>
      <c r="AO832" s="56" t="str">
        <f>IF(AN832=1,AB832,"")</f>
        <v/>
      </c>
      <c r="AP832" s="55" t="str">
        <f>IF(P832=1,0,"")</f>
        <v/>
      </c>
      <c r="AQ832" s="56" t="str">
        <f>IF(AP832=1,AB832,"")</f>
        <v/>
      </c>
    </row>
    <row r="833" spans="1:43" s="3" customFormat="1" x14ac:dyDescent="0.25">
      <c r="A833" s="67">
        <f t="shared" si="225"/>
        <v>2022</v>
      </c>
      <c r="B833" s="67" t="str">
        <f t="shared" si="226"/>
        <v>May</v>
      </c>
      <c r="C833" s="68">
        <f t="shared" si="236"/>
        <v>22</v>
      </c>
      <c r="D833" s="69">
        <f t="shared" si="227"/>
        <v>22</v>
      </c>
      <c r="E833" s="70">
        <f t="shared" si="228"/>
        <v>45</v>
      </c>
      <c r="F833" s="74"/>
      <c r="G833" s="77"/>
      <c r="H833" s="63" t="e">
        <f t="shared" si="237"/>
        <v>#VALUE!</v>
      </c>
      <c r="I833" s="64">
        <f t="shared" si="241"/>
        <v>1</v>
      </c>
      <c r="J833" s="71" t="str">
        <f t="shared" si="241"/>
        <v xml:space="preserve">Tolpis </v>
      </c>
      <c r="K833" s="71" t="str">
        <f t="shared" si="241"/>
        <v>umbellata</v>
      </c>
      <c r="L833" s="72">
        <f t="shared" si="241"/>
        <v>1</v>
      </c>
      <c r="M833" s="72">
        <f t="shared" si="241"/>
        <v>0</v>
      </c>
      <c r="N833" s="66">
        <f t="shared" si="241"/>
        <v>0</v>
      </c>
      <c r="O833" s="41"/>
      <c r="P833" s="42" t="str">
        <f t="shared" si="229"/>
        <v/>
      </c>
      <c r="Q833" s="43" t="str">
        <f t="shared" si="230"/>
        <v/>
      </c>
      <c r="R833" s="44" t="e">
        <f t="shared" si="231"/>
        <v>#VALUE!</v>
      </c>
      <c r="S833" s="45" t="e">
        <f t="shared" si="224"/>
        <v>#VALUE!</v>
      </c>
      <c r="T833" s="44" t="str">
        <f t="shared" si="232"/>
        <v/>
      </c>
      <c r="U833" s="46"/>
      <c r="V833" s="47"/>
      <c r="W833" s="48" t="e">
        <f t="shared" si="233"/>
        <v>#VALUE!</v>
      </c>
      <c r="X833" s="49"/>
      <c r="Y833" s="44" t="e">
        <f>INDEX(VISITORS[INSECT ORDER], MATCH(X833,VISITORS[NAME USED],0))</f>
        <v>#N/A</v>
      </c>
      <c r="Z833" s="44" t="e">
        <f t="shared" si="234"/>
        <v>#N/A</v>
      </c>
      <c r="AA833" s="50" t="e">
        <f>IF(SUM(#REF!,#REF!,#REF!,#REF!,#REF!,#REF!)=S833,,"")</f>
        <v>#REF!</v>
      </c>
      <c r="AB833" s="51" t="str">
        <f t="shared" si="235"/>
        <v/>
      </c>
      <c r="AC833" s="51"/>
      <c r="AD833" s="51"/>
      <c r="AE833" s="51"/>
      <c r="AF833" s="51"/>
      <c r="AG833" s="51"/>
      <c r="AH833" s="51"/>
      <c r="AI833" s="52"/>
      <c r="AJ833" s="52"/>
      <c r="AK833" s="52"/>
      <c r="AL833" s="53"/>
      <c r="AM833" s="54"/>
      <c r="AN833" s="55" t="str">
        <f>IF(P833=1,0,"")</f>
        <v/>
      </c>
      <c r="AO833" s="56" t="str">
        <f>IF(AN833=1,AB833,"")</f>
        <v/>
      </c>
      <c r="AP833" s="55" t="str">
        <f>IF(P833=1,0,"")</f>
        <v/>
      </c>
      <c r="AQ833" s="56" t="str">
        <f>IF(AP833=1,AB833,"")</f>
        <v/>
      </c>
    </row>
    <row r="834" spans="1:43" s="3" customFormat="1" x14ac:dyDescent="0.25">
      <c r="A834" s="67">
        <f t="shared" si="225"/>
        <v>2022</v>
      </c>
      <c r="B834" s="67" t="str">
        <f t="shared" si="226"/>
        <v>May</v>
      </c>
      <c r="C834" s="68">
        <f t="shared" si="236"/>
        <v>22</v>
      </c>
      <c r="D834" s="69">
        <f t="shared" si="227"/>
        <v>22</v>
      </c>
      <c r="E834" s="70">
        <f t="shared" si="228"/>
        <v>46</v>
      </c>
      <c r="F834" s="74"/>
      <c r="G834" s="77"/>
      <c r="H834" s="63" t="e">
        <f t="shared" si="237"/>
        <v>#VALUE!</v>
      </c>
      <c r="I834" s="64">
        <f t="shared" si="241"/>
        <v>1</v>
      </c>
      <c r="J834" s="71" t="str">
        <f t="shared" si="241"/>
        <v xml:space="preserve">Tolpis </v>
      </c>
      <c r="K834" s="71" t="str">
        <f t="shared" si="241"/>
        <v>umbellata</v>
      </c>
      <c r="L834" s="72">
        <f t="shared" si="241"/>
        <v>1</v>
      </c>
      <c r="M834" s="72">
        <f t="shared" si="241"/>
        <v>0</v>
      </c>
      <c r="N834" s="66">
        <f t="shared" si="241"/>
        <v>0</v>
      </c>
      <c r="O834" s="41"/>
      <c r="P834" s="42" t="str">
        <f t="shared" si="229"/>
        <v/>
      </c>
      <c r="Q834" s="43" t="str">
        <f t="shared" si="230"/>
        <v/>
      </c>
      <c r="R834" s="44" t="e">
        <f t="shared" si="231"/>
        <v>#VALUE!</v>
      </c>
      <c r="S834" s="45" t="e">
        <f t="shared" si="224"/>
        <v>#VALUE!</v>
      </c>
      <c r="T834" s="44" t="str">
        <f t="shared" si="232"/>
        <v/>
      </c>
      <c r="U834" s="46"/>
      <c r="V834" s="47"/>
      <c r="W834" s="48" t="e">
        <f t="shared" si="233"/>
        <v>#VALUE!</v>
      </c>
      <c r="X834" s="49"/>
      <c r="Y834" s="44" t="e">
        <f>INDEX(VISITORS[INSECT ORDER], MATCH(X834,VISITORS[NAME USED],0))</f>
        <v>#N/A</v>
      </c>
      <c r="Z834" s="44" t="e">
        <f t="shared" si="234"/>
        <v>#N/A</v>
      </c>
      <c r="AA834" s="50" t="e">
        <f>IF(SUM(#REF!,#REF!,#REF!,#REF!,#REF!,#REF!)=S834,,"")</f>
        <v>#REF!</v>
      </c>
      <c r="AB834" s="51" t="str">
        <f t="shared" si="235"/>
        <v/>
      </c>
      <c r="AC834" s="51"/>
      <c r="AD834" s="51"/>
      <c r="AE834" s="51"/>
      <c r="AF834" s="51"/>
      <c r="AG834" s="51"/>
      <c r="AH834" s="51"/>
      <c r="AI834" s="52"/>
      <c r="AJ834" s="52"/>
      <c r="AK834" s="52"/>
      <c r="AL834" s="53"/>
      <c r="AM834" s="54"/>
      <c r="AN834" s="55" t="str">
        <f>IF(P834=1,0,"")</f>
        <v/>
      </c>
      <c r="AO834" s="56" t="str">
        <f>IF(AN834=1,AB834,"")</f>
        <v/>
      </c>
      <c r="AP834" s="55" t="str">
        <f>IF(P834=1,0,"")</f>
        <v/>
      </c>
      <c r="AQ834" s="56" t="str">
        <f>IF(AP834=1,AB834,"")</f>
        <v/>
      </c>
    </row>
    <row r="835" spans="1:43" s="3" customFormat="1" x14ac:dyDescent="0.25">
      <c r="A835" s="67">
        <f t="shared" si="225"/>
        <v>2022</v>
      </c>
      <c r="B835" s="67" t="str">
        <f t="shared" si="226"/>
        <v>May</v>
      </c>
      <c r="C835" s="68">
        <f t="shared" si="236"/>
        <v>22</v>
      </c>
      <c r="D835" s="69">
        <f t="shared" si="227"/>
        <v>22</v>
      </c>
      <c r="E835" s="70">
        <f t="shared" si="228"/>
        <v>47</v>
      </c>
      <c r="F835" s="74"/>
      <c r="G835" s="77"/>
      <c r="H835" s="63" t="e">
        <f t="shared" si="237"/>
        <v>#VALUE!</v>
      </c>
      <c r="I835" s="64">
        <f t="shared" si="241"/>
        <v>1</v>
      </c>
      <c r="J835" s="71" t="str">
        <f t="shared" si="241"/>
        <v xml:space="preserve">Tolpis </v>
      </c>
      <c r="K835" s="71" t="str">
        <f t="shared" si="241"/>
        <v>umbellata</v>
      </c>
      <c r="L835" s="72">
        <f t="shared" si="241"/>
        <v>1</v>
      </c>
      <c r="M835" s="72">
        <f t="shared" si="241"/>
        <v>0</v>
      </c>
      <c r="N835" s="66">
        <f t="shared" si="241"/>
        <v>0</v>
      </c>
      <c r="O835" s="41"/>
      <c r="P835" s="42" t="str">
        <f t="shared" si="229"/>
        <v/>
      </c>
      <c r="Q835" s="43" t="str">
        <f t="shared" si="230"/>
        <v/>
      </c>
      <c r="R835" s="44" t="e">
        <f t="shared" si="231"/>
        <v>#VALUE!</v>
      </c>
      <c r="S835" s="45" t="e">
        <f t="shared" ref="S835:S898" si="242">IF(T835&lt;D835, (T835*3600+U835*60+V835)+((23*3600+59*60+60)-(D835*3600+E835*60+LEFT(F835,2))), (T835*3600+U835*60+V835)-(D835*3600+E835*60+LEFT(F835,2)))</f>
        <v>#VALUE!</v>
      </c>
      <c r="T835" s="44" t="str">
        <f t="shared" si="232"/>
        <v/>
      </c>
      <c r="U835" s="46"/>
      <c r="V835" s="47"/>
      <c r="W835" s="48" t="e">
        <f t="shared" si="233"/>
        <v>#VALUE!</v>
      </c>
      <c r="X835" s="49"/>
      <c r="Y835" s="44" t="e">
        <f>INDEX(VISITORS[INSECT ORDER], MATCH(X835,VISITORS[NAME USED],0))</f>
        <v>#N/A</v>
      </c>
      <c r="Z835" s="44" t="e">
        <f t="shared" si="234"/>
        <v>#N/A</v>
      </c>
      <c r="AA835" s="50" t="e">
        <f>IF(SUM(#REF!,#REF!,#REF!,#REF!,#REF!,#REF!)=S835,,"")</f>
        <v>#REF!</v>
      </c>
      <c r="AB835" s="51" t="str">
        <f t="shared" si="235"/>
        <v/>
      </c>
      <c r="AC835" s="51"/>
      <c r="AD835" s="51"/>
      <c r="AE835" s="51"/>
      <c r="AF835" s="51"/>
      <c r="AG835" s="51"/>
      <c r="AH835" s="51"/>
      <c r="AI835" s="52"/>
      <c r="AJ835" s="52"/>
      <c r="AK835" s="52"/>
      <c r="AL835" s="53"/>
      <c r="AM835" s="54"/>
      <c r="AN835" s="55" t="str">
        <f>IF(P835=1,0,"")</f>
        <v/>
      </c>
      <c r="AO835" s="56" t="str">
        <f>IF(AN835=1,AB835,"")</f>
        <v/>
      </c>
      <c r="AP835" s="55" t="str">
        <f>IF(P835=1,0,"")</f>
        <v/>
      </c>
      <c r="AQ835" s="56" t="str">
        <f>IF(AP835=1,AB835,"")</f>
        <v/>
      </c>
    </row>
    <row r="836" spans="1:43" s="3" customFormat="1" x14ac:dyDescent="0.25">
      <c r="A836" s="67">
        <f t="shared" ref="A836:A899" si="243">A835</f>
        <v>2022</v>
      </c>
      <c r="B836" s="67" t="str">
        <f t="shared" ref="B836:B899" si="244">IF(C835-C836&gt;0, TEXT(DATE(2016,(MONTH(DATEVALUE(B835&amp;"1"))+1),1),"mmm"), B835)</f>
        <v>May</v>
      </c>
      <c r="C836" s="68">
        <f t="shared" si="236"/>
        <v>22</v>
      </c>
      <c r="D836" s="69">
        <f t="shared" ref="D836:D899" si="245">IF(IF(E835=59,D835+1,D835)=24,0,IF(E835=59,D835+1,D835))</f>
        <v>22</v>
      </c>
      <c r="E836" s="70">
        <f t="shared" ref="E836:E899" si="246">IF(E835&lt;59,E835+1,0)</f>
        <v>48</v>
      </c>
      <c r="F836" s="74"/>
      <c r="G836" s="77"/>
      <c r="H836" s="63" t="e">
        <f t="shared" si="237"/>
        <v>#VALUE!</v>
      </c>
      <c r="I836" s="64">
        <f t="shared" si="241"/>
        <v>1</v>
      </c>
      <c r="J836" s="71" t="str">
        <f t="shared" si="241"/>
        <v xml:space="preserve">Tolpis </v>
      </c>
      <c r="K836" s="71" t="str">
        <f t="shared" si="241"/>
        <v>umbellata</v>
      </c>
      <c r="L836" s="72">
        <f t="shared" si="241"/>
        <v>1</v>
      </c>
      <c r="M836" s="72">
        <f t="shared" si="241"/>
        <v>0</v>
      </c>
      <c r="N836" s="66">
        <f t="shared" si="241"/>
        <v>0</v>
      </c>
      <c r="O836" s="41"/>
      <c r="P836" s="42" t="str">
        <f t="shared" ref="P836:P899" si="247">IF(F836="","",1)</f>
        <v/>
      </c>
      <c r="Q836" s="43" t="str">
        <f t="shared" ref="Q836:Q899" si="248">TEXT(IF(P836=1,CONCATENATE($D836,":",$E836,":",(LEFT($F836,2))),""),"hh:mm:ss")</f>
        <v/>
      </c>
      <c r="R836" s="44" t="e">
        <f t="shared" ref="R836:R899" si="249">TEXT(Q836-TIME(0,RIGHT($H836,2),$G$9)+(Q836&gt;TIME(0,RIGHT($H836,2),$G$9)),"mm:ss")</f>
        <v>#VALUE!</v>
      </c>
      <c r="S836" s="45" t="e">
        <f t="shared" si="242"/>
        <v>#VALUE!</v>
      </c>
      <c r="T836" s="44" t="str">
        <f t="shared" ref="T836:T899" si="250">TEXT(IF(P836=1,D836,""),"00")</f>
        <v/>
      </c>
      <c r="U836" s="46"/>
      <c r="V836" s="47"/>
      <c r="W836" s="48" t="e">
        <f t="shared" ref="W836:W899" si="251">IF(O836=0,TEXT(TIME(T836,U836,V836)-TIME(D836,E836,RIGHT(F836,2))+TIME(0,LEFT(R836,2),RIGHT(R836,2)),"mm:ss"),TEXT(TIME(T836,U836,V836)-TIME(D836,E836,RIGHT(F836,2))+TIME(0,LEFT(R836,2),RIGHT(R836,2))-TIME(0,($G$10*O836),0),"mm:ss"))</f>
        <v>#VALUE!</v>
      </c>
      <c r="X836" s="49"/>
      <c r="Y836" s="44" t="e">
        <f>INDEX(VISITORS[INSECT ORDER], MATCH(X836,VISITORS[NAME USED],0))</f>
        <v>#N/A</v>
      </c>
      <c r="Z836" s="44" t="e">
        <f t="shared" ref="Z836:Z899" si="252">IF(Y836&lt;&gt;0,"NA","")</f>
        <v>#N/A</v>
      </c>
      <c r="AA836" s="50" t="e">
        <f>IF(SUM(#REF!,#REF!,#REF!,#REF!,#REF!,#REF!)=S836,,"")</f>
        <v>#REF!</v>
      </c>
      <c r="AB836" s="51" t="str">
        <f t="shared" ref="AB836:AB899" si="253">IF(P836=1,1,"")</f>
        <v/>
      </c>
      <c r="AC836" s="51"/>
      <c r="AD836" s="51"/>
      <c r="AE836" s="51"/>
      <c r="AF836" s="51"/>
      <c r="AG836" s="51"/>
      <c r="AH836" s="51"/>
      <c r="AI836" s="52"/>
      <c r="AJ836" s="52"/>
      <c r="AK836" s="52"/>
      <c r="AL836" s="53"/>
      <c r="AM836" s="54"/>
      <c r="AN836" s="55" t="str">
        <f>IF(P836=1,0,"")</f>
        <v/>
      </c>
      <c r="AO836" s="56" t="str">
        <f>IF(AN836=1,AB836,"")</f>
        <v/>
      </c>
      <c r="AP836" s="55" t="str">
        <f>IF(P836=1,0,"")</f>
        <v/>
      </c>
      <c r="AQ836" s="56" t="str">
        <f>IF(AP836=1,AB836,"")</f>
        <v/>
      </c>
    </row>
    <row r="837" spans="1:43" s="3" customFormat="1" x14ac:dyDescent="0.25">
      <c r="A837" s="67">
        <f t="shared" si="243"/>
        <v>2022</v>
      </c>
      <c r="B837" s="67" t="str">
        <f t="shared" si="244"/>
        <v>May</v>
      </c>
      <c r="C837" s="68">
        <f t="shared" ref="C837:C900" si="254">IF(AND(D837=0, E837=0), IF(TEXT(C836,"dd")=TEXT(EOMONTH(DATE(A836,MONTH(DATEVALUE(B836&amp;"1")),C836),0), "dd"), 1, C836+1), C836)</f>
        <v>22</v>
      </c>
      <c r="D837" s="69">
        <f t="shared" si="245"/>
        <v>22</v>
      </c>
      <c r="E837" s="70">
        <f t="shared" si="246"/>
        <v>49</v>
      </c>
      <c r="F837" s="74"/>
      <c r="G837" s="77"/>
      <c r="H837" s="63" t="e">
        <f t="shared" ref="H837:H900" si="255">IF(AND(OR(E836=$G$3,E836=$G$4,E836=$G$5,E836=$G$6,E836=$G$7,E836=$G$8),E836&lt;&gt;RIGHT(H836,2)),CONCATENATE(LEFT(J837,3),LEFT(K837,3),L837,"_",A837,TEXT(MONTH(DATEVALUE(B837&amp;"1")),"00"),TEXT(C837,"00"),"_",TEXT(D837,"00"),"_",TEXT(E836,"00")),IF(AND(OR(E837=$G$3,E837=$G$4,E837=$G$5,E837=$G$6,E837=$G$7,E837=$G$8),OR(F837="",F837&gt;$G$9-1)),CONCATENATE(LEFT(J837,3),LEFT(K837,3),L837,"_",A837,TEXT(MONTH(DATEVALUE(B837&amp;"1")),"00"),TEXT(C837,"00"),"_",TEXT(D837,"00"),"_",TEXT(E837,"00")),H836))</f>
        <v>#VALUE!</v>
      </c>
      <c r="I837" s="64">
        <f t="shared" ref="I837:N852" si="256">I836</f>
        <v>1</v>
      </c>
      <c r="J837" s="71" t="str">
        <f t="shared" si="256"/>
        <v xml:space="preserve">Tolpis </v>
      </c>
      <c r="K837" s="71" t="str">
        <f t="shared" si="256"/>
        <v>umbellata</v>
      </c>
      <c r="L837" s="72">
        <f t="shared" si="256"/>
        <v>1</v>
      </c>
      <c r="M837" s="72">
        <f t="shared" si="256"/>
        <v>0</v>
      </c>
      <c r="N837" s="66">
        <f t="shared" si="256"/>
        <v>0</v>
      </c>
      <c r="O837" s="41"/>
      <c r="P837" s="42" t="str">
        <f t="shared" si="247"/>
        <v/>
      </c>
      <c r="Q837" s="43" t="str">
        <f t="shared" si="248"/>
        <v/>
      </c>
      <c r="R837" s="44" t="e">
        <f t="shared" si="249"/>
        <v>#VALUE!</v>
      </c>
      <c r="S837" s="45" t="e">
        <f t="shared" si="242"/>
        <v>#VALUE!</v>
      </c>
      <c r="T837" s="44" t="str">
        <f t="shared" si="250"/>
        <v/>
      </c>
      <c r="U837" s="46"/>
      <c r="V837" s="47"/>
      <c r="W837" s="48" t="e">
        <f t="shared" si="251"/>
        <v>#VALUE!</v>
      </c>
      <c r="X837" s="49"/>
      <c r="Y837" s="44" t="e">
        <f>INDEX(VISITORS[INSECT ORDER], MATCH(X837,VISITORS[NAME USED],0))</f>
        <v>#N/A</v>
      </c>
      <c r="Z837" s="44" t="e">
        <f t="shared" si="252"/>
        <v>#N/A</v>
      </c>
      <c r="AA837" s="50" t="e">
        <f>IF(SUM(#REF!,#REF!,#REF!,#REF!,#REF!,#REF!)=S837,,"")</f>
        <v>#REF!</v>
      </c>
      <c r="AB837" s="51" t="str">
        <f t="shared" si="253"/>
        <v/>
      </c>
      <c r="AC837" s="51"/>
      <c r="AD837" s="51"/>
      <c r="AE837" s="51"/>
      <c r="AF837" s="51"/>
      <c r="AG837" s="51"/>
      <c r="AH837" s="51"/>
      <c r="AI837" s="52"/>
      <c r="AJ837" s="52"/>
      <c r="AK837" s="52"/>
      <c r="AL837" s="53"/>
      <c r="AM837" s="54"/>
      <c r="AN837" s="55" t="str">
        <f>IF(P837=1,0,"")</f>
        <v/>
      </c>
      <c r="AO837" s="56" t="str">
        <f>IF(AN837=1,AB837,"")</f>
        <v/>
      </c>
      <c r="AP837" s="55" t="str">
        <f>IF(P837=1,0,"")</f>
        <v/>
      </c>
      <c r="AQ837" s="56" t="str">
        <f>IF(AP837=1,AB837,"")</f>
        <v/>
      </c>
    </row>
    <row r="838" spans="1:43" s="3" customFormat="1" x14ac:dyDescent="0.25">
      <c r="A838" s="67">
        <f t="shared" si="243"/>
        <v>2022</v>
      </c>
      <c r="B838" s="67" t="str">
        <f t="shared" si="244"/>
        <v>May</v>
      </c>
      <c r="C838" s="68">
        <f t="shared" si="254"/>
        <v>22</v>
      </c>
      <c r="D838" s="69">
        <f t="shared" si="245"/>
        <v>22</v>
      </c>
      <c r="E838" s="70">
        <f t="shared" si="246"/>
        <v>50</v>
      </c>
      <c r="F838" s="74"/>
      <c r="G838" s="77"/>
      <c r="H838" s="63" t="e">
        <f t="shared" si="255"/>
        <v>#VALUE!</v>
      </c>
      <c r="I838" s="64">
        <f t="shared" si="256"/>
        <v>1</v>
      </c>
      <c r="J838" s="71" t="str">
        <f t="shared" si="256"/>
        <v xml:space="preserve">Tolpis </v>
      </c>
      <c r="K838" s="71" t="str">
        <f t="shared" si="256"/>
        <v>umbellata</v>
      </c>
      <c r="L838" s="72">
        <f t="shared" si="256"/>
        <v>1</v>
      </c>
      <c r="M838" s="72">
        <f t="shared" si="256"/>
        <v>0</v>
      </c>
      <c r="N838" s="66">
        <f t="shared" si="256"/>
        <v>0</v>
      </c>
      <c r="O838" s="41"/>
      <c r="P838" s="42" t="str">
        <f t="shared" si="247"/>
        <v/>
      </c>
      <c r="Q838" s="43" t="str">
        <f t="shared" si="248"/>
        <v/>
      </c>
      <c r="R838" s="44" t="e">
        <f t="shared" si="249"/>
        <v>#VALUE!</v>
      </c>
      <c r="S838" s="45" t="e">
        <f t="shared" si="242"/>
        <v>#VALUE!</v>
      </c>
      <c r="T838" s="44" t="str">
        <f t="shared" si="250"/>
        <v/>
      </c>
      <c r="U838" s="46"/>
      <c r="V838" s="47"/>
      <c r="W838" s="48" t="e">
        <f t="shared" si="251"/>
        <v>#VALUE!</v>
      </c>
      <c r="X838" s="49"/>
      <c r="Y838" s="44" t="e">
        <f>INDEX(VISITORS[INSECT ORDER], MATCH(X838,VISITORS[NAME USED],0))</f>
        <v>#N/A</v>
      </c>
      <c r="Z838" s="44" t="e">
        <f t="shared" si="252"/>
        <v>#N/A</v>
      </c>
      <c r="AA838" s="50" t="e">
        <f>IF(SUM(#REF!,#REF!,#REF!,#REF!,#REF!,#REF!)=S838,,"")</f>
        <v>#REF!</v>
      </c>
      <c r="AB838" s="51" t="str">
        <f t="shared" si="253"/>
        <v/>
      </c>
      <c r="AC838" s="51"/>
      <c r="AD838" s="51"/>
      <c r="AE838" s="51"/>
      <c r="AF838" s="51"/>
      <c r="AG838" s="51"/>
      <c r="AH838" s="51"/>
      <c r="AI838" s="52"/>
      <c r="AJ838" s="52"/>
      <c r="AK838" s="52"/>
      <c r="AL838" s="53"/>
      <c r="AM838" s="54"/>
      <c r="AN838" s="55" t="str">
        <f>IF(P838=1,0,"")</f>
        <v/>
      </c>
      <c r="AO838" s="56" t="str">
        <f>IF(AN838=1,AB838,"")</f>
        <v/>
      </c>
      <c r="AP838" s="55" t="str">
        <f>IF(P838=1,0,"")</f>
        <v/>
      </c>
      <c r="AQ838" s="56" t="str">
        <f>IF(AP838=1,AB838,"")</f>
        <v/>
      </c>
    </row>
    <row r="839" spans="1:43" s="3" customFormat="1" x14ac:dyDescent="0.25">
      <c r="A839" s="67">
        <f t="shared" si="243"/>
        <v>2022</v>
      </c>
      <c r="B839" s="67" t="str">
        <f t="shared" si="244"/>
        <v>May</v>
      </c>
      <c r="C839" s="68">
        <f t="shared" si="254"/>
        <v>22</v>
      </c>
      <c r="D839" s="69">
        <f t="shared" si="245"/>
        <v>22</v>
      </c>
      <c r="E839" s="70">
        <f t="shared" si="246"/>
        <v>51</v>
      </c>
      <c r="F839" s="74"/>
      <c r="G839" s="77"/>
      <c r="H839" s="63" t="e">
        <f t="shared" si="255"/>
        <v>#VALUE!</v>
      </c>
      <c r="I839" s="64">
        <f t="shared" si="256"/>
        <v>1</v>
      </c>
      <c r="J839" s="71" t="str">
        <f t="shared" si="256"/>
        <v xml:space="preserve">Tolpis </v>
      </c>
      <c r="K839" s="71" t="str">
        <f t="shared" si="256"/>
        <v>umbellata</v>
      </c>
      <c r="L839" s="72">
        <f t="shared" si="256"/>
        <v>1</v>
      </c>
      <c r="M839" s="72">
        <f t="shared" si="256"/>
        <v>0</v>
      </c>
      <c r="N839" s="66">
        <f t="shared" si="256"/>
        <v>0</v>
      </c>
      <c r="O839" s="41"/>
      <c r="P839" s="42" t="str">
        <f t="shared" si="247"/>
        <v/>
      </c>
      <c r="Q839" s="43" t="str">
        <f t="shared" si="248"/>
        <v/>
      </c>
      <c r="R839" s="44" t="e">
        <f t="shared" si="249"/>
        <v>#VALUE!</v>
      </c>
      <c r="S839" s="45" t="e">
        <f t="shared" si="242"/>
        <v>#VALUE!</v>
      </c>
      <c r="T839" s="44" t="str">
        <f t="shared" si="250"/>
        <v/>
      </c>
      <c r="U839" s="46"/>
      <c r="V839" s="47"/>
      <c r="W839" s="48" t="e">
        <f t="shared" si="251"/>
        <v>#VALUE!</v>
      </c>
      <c r="X839" s="49"/>
      <c r="Y839" s="44" t="e">
        <f>INDEX(VISITORS[INSECT ORDER], MATCH(X839,VISITORS[NAME USED],0))</f>
        <v>#N/A</v>
      </c>
      <c r="Z839" s="44" t="e">
        <f t="shared" si="252"/>
        <v>#N/A</v>
      </c>
      <c r="AA839" s="50" t="e">
        <f>IF(SUM(#REF!,#REF!,#REF!,#REF!,#REF!,#REF!)=S839,,"")</f>
        <v>#REF!</v>
      </c>
      <c r="AB839" s="51" t="str">
        <f t="shared" si="253"/>
        <v/>
      </c>
      <c r="AC839" s="51"/>
      <c r="AD839" s="51"/>
      <c r="AE839" s="51"/>
      <c r="AF839" s="51"/>
      <c r="AG839" s="51"/>
      <c r="AH839" s="51"/>
      <c r="AI839" s="52"/>
      <c r="AJ839" s="52"/>
      <c r="AK839" s="52"/>
      <c r="AL839" s="53"/>
      <c r="AM839" s="54"/>
      <c r="AN839" s="55" t="str">
        <f>IF(P839=1,0,"")</f>
        <v/>
      </c>
      <c r="AO839" s="56" t="str">
        <f>IF(AN839=1,AB839,"")</f>
        <v/>
      </c>
      <c r="AP839" s="55" t="str">
        <f>IF(P839=1,0,"")</f>
        <v/>
      </c>
      <c r="AQ839" s="56" t="str">
        <f>IF(AP839=1,AB839,"")</f>
        <v/>
      </c>
    </row>
    <row r="840" spans="1:43" s="3" customFormat="1" x14ac:dyDescent="0.25">
      <c r="A840" s="67">
        <f t="shared" si="243"/>
        <v>2022</v>
      </c>
      <c r="B840" s="67" t="str">
        <f t="shared" si="244"/>
        <v>May</v>
      </c>
      <c r="C840" s="68">
        <f t="shared" si="254"/>
        <v>22</v>
      </c>
      <c r="D840" s="69">
        <f t="shared" si="245"/>
        <v>22</v>
      </c>
      <c r="E840" s="70">
        <f t="shared" si="246"/>
        <v>52</v>
      </c>
      <c r="F840" s="74"/>
      <c r="G840" s="77"/>
      <c r="H840" s="63" t="e">
        <f t="shared" si="255"/>
        <v>#VALUE!</v>
      </c>
      <c r="I840" s="64">
        <f t="shared" si="256"/>
        <v>1</v>
      </c>
      <c r="J840" s="71" t="str">
        <f t="shared" si="256"/>
        <v xml:space="preserve">Tolpis </v>
      </c>
      <c r="K840" s="71" t="str">
        <f t="shared" si="256"/>
        <v>umbellata</v>
      </c>
      <c r="L840" s="72">
        <f t="shared" si="256"/>
        <v>1</v>
      </c>
      <c r="M840" s="72">
        <f t="shared" si="256"/>
        <v>0</v>
      </c>
      <c r="N840" s="66">
        <f t="shared" si="256"/>
        <v>0</v>
      </c>
      <c r="O840" s="41"/>
      <c r="P840" s="42" t="str">
        <f t="shared" si="247"/>
        <v/>
      </c>
      <c r="Q840" s="43" t="str">
        <f t="shared" si="248"/>
        <v/>
      </c>
      <c r="R840" s="44" t="e">
        <f t="shared" si="249"/>
        <v>#VALUE!</v>
      </c>
      <c r="S840" s="45" t="e">
        <f t="shared" si="242"/>
        <v>#VALUE!</v>
      </c>
      <c r="T840" s="44" t="str">
        <f t="shared" si="250"/>
        <v/>
      </c>
      <c r="U840" s="46"/>
      <c r="V840" s="47"/>
      <c r="W840" s="48" t="e">
        <f t="shared" si="251"/>
        <v>#VALUE!</v>
      </c>
      <c r="X840" s="49"/>
      <c r="Y840" s="44" t="e">
        <f>INDEX(VISITORS[INSECT ORDER], MATCH(X840,VISITORS[NAME USED],0))</f>
        <v>#N/A</v>
      </c>
      <c r="Z840" s="44" t="e">
        <f t="shared" si="252"/>
        <v>#N/A</v>
      </c>
      <c r="AA840" s="50" t="e">
        <f>IF(SUM(#REF!,#REF!,#REF!,#REF!,#REF!,#REF!)=S840,,"")</f>
        <v>#REF!</v>
      </c>
      <c r="AB840" s="51" t="str">
        <f t="shared" si="253"/>
        <v/>
      </c>
      <c r="AC840" s="51"/>
      <c r="AD840" s="51"/>
      <c r="AE840" s="51"/>
      <c r="AF840" s="51"/>
      <c r="AG840" s="51"/>
      <c r="AH840" s="51"/>
      <c r="AI840" s="52"/>
      <c r="AJ840" s="52"/>
      <c r="AK840" s="52"/>
      <c r="AL840" s="53"/>
      <c r="AM840" s="54"/>
      <c r="AN840" s="55" t="str">
        <f>IF(P840=1,0,"")</f>
        <v/>
      </c>
      <c r="AO840" s="56" t="str">
        <f>IF(AN840=1,AB840,"")</f>
        <v/>
      </c>
      <c r="AP840" s="55" t="str">
        <f>IF(P840=1,0,"")</f>
        <v/>
      </c>
      <c r="AQ840" s="56" t="str">
        <f>IF(AP840=1,AB840,"")</f>
        <v/>
      </c>
    </row>
    <row r="841" spans="1:43" s="3" customFormat="1" x14ac:dyDescent="0.25">
      <c r="A841" s="67">
        <f t="shared" si="243"/>
        <v>2022</v>
      </c>
      <c r="B841" s="67" t="str">
        <f t="shared" si="244"/>
        <v>May</v>
      </c>
      <c r="C841" s="68">
        <f t="shared" si="254"/>
        <v>22</v>
      </c>
      <c r="D841" s="69">
        <f t="shared" si="245"/>
        <v>22</v>
      </c>
      <c r="E841" s="70">
        <f t="shared" si="246"/>
        <v>53</v>
      </c>
      <c r="F841" s="74"/>
      <c r="G841" s="77"/>
      <c r="H841" s="63" t="e">
        <f t="shared" si="255"/>
        <v>#VALUE!</v>
      </c>
      <c r="I841" s="64">
        <f t="shared" si="256"/>
        <v>1</v>
      </c>
      <c r="J841" s="71" t="str">
        <f t="shared" si="256"/>
        <v xml:space="preserve">Tolpis </v>
      </c>
      <c r="K841" s="71" t="str">
        <f t="shared" si="256"/>
        <v>umbellata</v>
      </c>
      <c r="L841" s="72">
        <f t="shared" si="256"/>
        <v>1</v>
      </c>
      <c r="M841" s="72">
        <f t="shared" si="256"/>
        <v>0</v>
      </c>
      <c r="N841" s="66">
        <f t="shared" si="256"/>
        <v>0</v>
      </c>
      <c r="O841" s="41"/>
      <c r="P841" s="42" t="str">
        <f t="shared" si="247"/>
        <v/>
      </c>
      <c r="Q841" s="43" t="str">
        <f t="shared" si="248"/>
        <v/>
      </c>
      <c r="R841" s="44" t="e">
        <f t="shared" si="249"/>
        <v>#VALUE!</v>
      </c>
      <c r="S841" s="45" t="e">
        <f t="shared" si="242"/>
        <v>#VALUE!</v>
      </c>
      <c r="T841" s="44" t="str">
        <f t="shared" si="250"/>
        <v/>
      </c>
      <c r="U841" s="46"/>
      <c r="V841" s="47"/>
      <c r="W841" s="48" t="e">
        <f t="shared" si="251"/>
        <v>#VALUE!</v>
      </c>
      <c r="X841" s="49"/>
      <c r="Y841" s="44" t="e">
        <f>INDEX(VISITORS[INSECT ORDER], MATCH(X841,VISITORS[NAME USED],0))</f>
        <v>#N/A</v>
      </c>
      <c r="Z841" s="44" t="e">
        <f t="shared" si="252"/>
        <v>#N/A</v>
      </c>
      <c r="AA841" s="50" t="e">
        <f>IF(SUM(#REF!,#REF!,#REF!,#REF!,#REF!,#REF!)=S841,,"")</f>
        <v>#REF!</v>
      </c>
      <c r="AB841" s="51" t="str">
        <f t="shared" si="253"/>
        <v/>
      </c>
      <c r="AC841" s="51"/>
      <c r="AD841" s="51"/>
      <c r="AE841" s="51"/>
      <c r="AF841" s="51"/>
      <c r="AG841" s="51"/>
      <c r="AH841" s="51"/>
      <c r="AI841" s="52"/>
      <c r="AJ841" s="52"/>
      <c r="AK841" s="52"/>
      <c r="AL841" s="53"/>
      <c r="AM841" s="54"/>
      <c r="AN841" s="55" t="str">
        <f>IF(P841=1,0,"")</f>
        <v/>
      </c>
      <c r="AO841" s="56" t="str">
        <f>IF(AN841=1,AB841,"")</f>
        <v/>
      </c>
      <c r="AP841" s="55" t="str">
        <f>IF(P841=1,0,"")</f>
        <v/>
      </c>
      <c r="AQ841" s="56" t="str">
        <f>IF(AP841=1,AB841,"")</f>
        <v/>
      </c>
    </row>
    <row r="842" spans="1:43" s="3" customFormat="1" x14ac:dyDescent="0.25">
      <c r="A842" s="67">
        <f t="shared" si="243"/>
        <v>2022</v>
      </c>
      <c r="B842" s="67" t="str">
        <f t="shared" si="244"/>
        <v>May</v>
      </c>
      <c r="C842" s="68">
        <f t="shared" si="254"/>
        <v>22</v>
      </c>
      <c r="D842" s="69">
        <f t="shared" si="245"/>
        <v>22</v>
      </c>
      <c r="E842" s="70">
        <f t="shared" si="246"/>
        <v>54</v>
      </c>
      <c r="F842" s="74"/>
      <c r="G842" s="77"/>
      <c r="H842" s="63" t="e">
        <f t="shared" si="255"/>
        <v>#VALUE!</v>
      </c>
      <c r="I842" s="64">
        <f t="shared" si="256"/>
        <v>1</v>
      </c>
      <c r="J842" s="71" t="str">
        <f t="shared" si="256"/>
        <v xml:space="preserve">Tolpis </v>
      </c>
      <c r="K842" s="71" t="str">
        <f t="shared" si="256"/>
        <v>umbellata</v>
      </c>
      <c r="L842" s="72">
        <f t="shared" si="256"/>
        <v>1</v>
      </c>
      <c r="M842" s="72">
        <f t="shared" si="256"/>
        <v>0</v>
      </c>
      <c r="N842" s="66">
        <f t="shared" si="256"/>
        <v>0</v>
      </c>
      <c r="O842" s="41"/>
      <c r="P842" s="42" t="str">
        <f t="shared" si="247"/>
        <v/>
      </c>
      <c r="Q842" s="43" t="str">
        <f t="shared" si="248"/>
        <v/>
      </c>
      <c r="R842" s="44" t="e">
        <f t="shared" si="249"/>
        <v>#VALUE!</v>
      </c>
      <c r="S842" s="45" t="e">
        <f t="shared" si="242"/>
        <v>#VALUE!</v>
      </c>
      <c r="T842" s="44" t="str">
        <f t="shared" si="250"/>
        <v/>
      </c>
      <c r="U842" s="46"/>
      <c r="V842" s="47"/>
      <c r="W842" s="48" t="e">
        <f t="shared" si="251"/>
        <v>#VALUE!</v>
      </c>
      <c r="X842" s="49"/>
      <c r="Y842" s="44" t="e">
        <f>INDEX(VISITORS[INSECT ORDER], MATCH(X842,VISITORS[NAME USED],0))</f>
        <v>#N/A</v>
      </c>
      <c r="Z842" s="44" t="e">
        <f t="shared" si="252"/>
        <v>#N/A</v>
      </c>
      <c r="AA842" s="50" t="e">
        <f>IF(SUM(#REF!,#REF!,#REF!,#REF!,#REF!,#REF!)=S842,,"")</f>
        <v>#REF!</v>
      </c>
      <c r="AB842" s="51" t="str">
        <f t="shared" si="253"/>
        <v/>
      </c>
      <c r="AC842" s="51"/>
      <c r="AD842" s="51"/>
      <c r="AE842" s="51"/>
      <c r="AF842" s="51"/>
      <c r="AG842" s="51"/>
      <c r="AH842" s="51"/>
      <c r="AI842" s="52"/>
      <c r="AJ842" s="52"/>
      <c r="AK842" s="52"/>
      <c r="AL842" s="53"/>
      <c r="AM842" s="54"/>
      <c r="AN842" s="55" t="str">
        <f>IF(P842=1,0,"")</f>
        <v/>
      </c>
      <c r="AO842" s="56" t="str">
        <f>IF(AN842=1,AB842,"")</f>
        <v/>
      </c>
      <c r="AP842" s="55" t="str">
        <f>IF(P842=1,0,"")</f>
        <v/>
      </c>
      <c r="AQ842" s="56" t="str">
        <f>IF(AP842=1,AB842,"")</f>
        <v/>
      </c>
    </row>
    <row r="843" spans="1:43" s="3" customFormat="1" x14ac:dyDescent="0.25">
      <c r="A843" s="67">
        <f t="shared" si="243"/>
        <v>2022</v>
      </c>
      <c r="B843" s="67" t="str">
        <f t="shared" si="244"/>
        <v>May</v>
      </c>
      <c r="C843" s="68">
        <f t="shared" si="254"/>
        <v>22</v>
      </c>
      <c r="D843" s="69">
        <f t="shared" si="245"/>
        <v>22</v>
      </c>
      <c r="E843" s="70">
        <f t="shared" si="246"/>
        <v>55</v>
      </c>
      <c r="F843" s="74"/>
      <c r="G843" s="77"/>
      <c r="H843" s="63" t="e">
        <f t="shared" si="255"/>
        <v>#VALUE!</v>
      </c>
      <c r="I843" s="64">
        <f t="shared" si="256"/>
        <v>1</v>
      </c>
      <c r="J843" s="71" t="str">
        <f t="shared" si="256"/>
        <v xml:space="preserve">Tolpis </v>
      </c>
      <c r="K843" s="71" t="str">
        <f t="shared" si="256"/>
        <v>umbellata</v>
      </c>
      <c r="L843" s="72">
        <f t="shared" si="256"/>
        <v>1</v>
      </c>
      <c r="M843" s="72">
        <f t="shared" si="256"/>
        <v>0</v>
      </c>
      <c r="N843" s="66">
        <f t="shared" si="256"/>
        <v>0</v>
      </c>
      <c r="O843" s="41"/>
      <c r="P843" s="42" t="str">
        <f t="shared" si="247"/>
        <v/>
      </c>
      <c r="Q843" s="43" t="str">
        <f t="shared" si="248"/>
        <v/>
      </c>
      <c r="R843" s="44" t="e">
        <f t="shared" si="249"/>
        <v>#VALUE!</v>
      </c>
      <c r="S843" s="45" t="e">
        <f t="shared" si="242"/>
        <v>#VALUE!</v>
      </c>
      <c r="T843" s="44" t="str">
        <f t="shared" si="250"/>
        <v/>
      </c>
      <c r="U843" s="46"/>
      <c r="V843" s="47"/>
      <c r="W843" s="48" t="e">
        <f t="shared" si="251"/>
        <v>#VALUE!</v>
      </c>
      <c r="X843" s="49"/>
      <c r="Y843" s="44" t="e">
        <f>INDEX(VISITORS[INSECT ORDER], MATCH(X843,VISITORS[NAME USED],0))</f>
        <v>#N/A</v>
      </c>
      <c r="Z843" s="44" t="e">
        <f t="shared" si="252"/>
        <v>#N/A</v>
      </c>
      <c r="AA843" s="50" t="e">
        <f>IF(SUM(#REF!,#REF!,#REF!,#REF!,#REF!,#REF!)=S843,,"")</f>
        <v>#REF!</v>
      </c>
      <c r="AB843" s="51" t="str">
        <f t="shared" si="253"/>
        <v/>
      </c>
      <c r="AC843" s="51"/>
      <c r="AD843" s="51"/>
      <c r="AE843" s="51"/>
      <c r="AF843" s="51"/>
      <c r="AG843" s="51"/>
      <c r="AH843" s="51"/>
      <c r="AI843" s="52"/>
      <c r="AJ843" s="52"/>
      <c r="AK843" s="52"/>
      <c r="AL843" s="53"/>
      <c r="AM843" s="54"/>
      <c r="AN843" s="55" t="str">
        <f>IF(P843=1,0,"")</f>
        <v/>
      </c>
      <c r="AO843" s="56" t="str">
        <f>IF(AN843=1,AB843,"")</f>
        <v/>
      </c>
      <c r="AP843" s="55" t="str">
        <f>IF(P843=1,0,"")</f>
        <v/>
      </c>
      <c r="AQ843" s="56" t="str">
        <f>IF(AP843=1,AB843,"")</f>
        <v/>
      </c>
    </row>
    <row r="844" spans="1:43" s="3" customFormat="1" x14ac:dyDescent="0.25">
      <c r="A844" s="67">
        <f t="shared" si="243"/>
        <v>2022</v>
      </c>
      <c r="B844" s="67" t="str">
        <f t="shared" si="244"/>
        <v>May</v>
      </c>
      <c r="C844" s="68">
        <f t="shared" si="254"/>
        <v>22</v>
      </c>
      <c r="D844" s="69">
        <f t="shared" si="245"/>
        <v>22</v>
      </c>
      <c r="E844" s="70">
        <f t="shared" si="246"/>
        <v>56</v>
      </c>
      <c r="F844" s="74"/>
      <c r="G844" s="77"/>
      <c r="H844" s="63" t="e">
        <f t="shared" si="255"/>
        <v>#VALUE!</v>
      </c>
      <c r="I844" s="64">
        <f t="shared" si="256"/>
        <v>1</v>
      </c>
      <c r="J844" s="71" t="str">
        <f t="shared" si="256"/>
        <v xml:space="preserve">Tolpis </v>
      </c>
      <c r="K844" s="71" t="str">
        <f t="shared" si="256"/>
        <v>umbellata</v>
      </c>
      <c r="L844" s="72">
        <f t="shared" si="256"/>
        <v>1</v>
      </c>
      <c r="M844" s="72">
        <f t="shared" si="256"/>
        <v>0</v>
      </c>
      <c r="N844" s="66">
        <f t="shared" si="256"/>
        <v>0</v>
      </c>
      <c r="O844" s="41"/>
      <c r="P844" s="42" t="str">
        <f t="shared" si="247"/>
        <v/>
      </c>
      <c r="Q844" s="43" t="str">
        <f t="shared" si="248"/>
        <v/>
      </c>
      <c r="R844" s="44" t="e">
        <f t="shared" si="249"/>
        <v>#VALUE!</v>
      </c>
      <c r="S844" s="45" t="e">
        <f t="shared" si="242"/>
        <v>#VALUE!</v>
      </c>
      <c r="T844" s="44" t="str">
        <f t="shared" si="250"/>
        <v/>
      </c>
      <c r="U844" s="46"/>
      <c r="V844" s="47"/>
      <c r="W844" s="48" t="e">
        <f t="shared" si="251"/>
        <v>#VALUE!</v>
      </c>
      <c r="X844" s="49"/>
      <c r="Y844" s="44" t="e">
        <f>INDEX(VISITORS[INSECT ORDER], MATCH(X844,VISITORS[NAME USED],0))</f>
        <v>#N/A</v>
      </c>
      <c r="Z844" s="44" t="e">
        <f t="shared" si="252"/>
        <v>#N/A</v>
      </c>
      <c r="AA844" s="50" t="e">
        <f>IF(SUM(#REF!,#REF!,#REF!,#REF!,#REF!,#REF!)=S844,,"")</f>
        <v>#REF!</v>
      </c>
      <c r="AB844" s="51" t="str">
        <f t="shared" si="253"/>
        <v/>
      </c>
      <c r="AC844" s="51"/>
      <c r="AD844" s="51"/>
      <c r="AE844" s="51"/>
      <c r="AF844" s="51"/>
      <c r="AG844" s="51"/>
      <c r="AH844" s="51"/>
      <c r="AI844" s="52"/>
      <c r="AJ844" s="52"/>
      <c r="AK844" s="52"/>
      <c r="AL844" s="53"/>
      <c r="AM844" s="54"/>
      <c r="AN844" s="55" t="str">
        <f>IF(P844=1,0,"")</f>
        <v/>
      </c>
      <c r="AO844" s="56" t="str">
        <f>IF(AN844=1,AB844,"")</f>
        <v/>
      </c>
      <c r="AP844" s="55" t="str">
        <f>IF(P844=1,0,"")</f>
        <v/>
      </c>
      <c r="AQ844" s="56" t="str">
        <f>IF(AP844=1,AB844,"")</f>
        <v/>
      </c>
    </row>
    <row r="845" spans="1:43" s="3" customFormat="1" x14ac:dyDescent="0.25">
      <c r="A845" s="67">
        <f t="shared" si="243"/>
        <v>2022</v>
      </c>
      <c r="B845" s="67" t="str">
        <f t="shared" si="244"/>
        <v>May</v>
      </c>
      <c r="C845" s="68">
        <f t="shared" si="254"/>
        <v>22</v>
      </c>
      <c r="D845" s="69">
        <f t="shared" si="245"/>
        <v>22</v>
      </c>
      <c r="E845" s="70">
        <f t="shared" si="246"/>
        <v>57</v>
      </c>
      <c r="F845" s="74"/>
      <c r="G845" s="77"/>
      <c r="H845" s="63" t="e">
        <f t="shared" si="255"/>
        <v>#VALUE!</v>
      </c>
      <c r="I845" s="64">
        <f t="shared" si="256"/>
        <v>1</v>
      </c>
      <c r="J845" s="71" t="str">
        <f t="shared" si="256"/>
        <v xml:space="preserve">Tolpis </v>
      </c>
      <c r="K845" s="71" t="str">
        <f t="shared" si="256"/>
        <v>umbellata</v>
      </c>
      <c r="L845" s="72">
        <f t="shared" si="256"/>
        <v>1</v>
      </c>
      <c r="M845" s="72">
        <f t="shared" si="256"/>
        <v>0</v>
      </c>
      <c r="N845" s="66">
        <f t="shared" si="256"/>
        <v>0</v>
      </c>
      <c r="O845" s="41"/>
      <c r="P845" s="42" t="str">
        <f t="shared" si="247"/>
        <v/>
      </c>
      <c r="Q845" s="43" t="str">
        <f t="shared" si="248"/>
        <v/>
      </c>
      <c r="R845" s="44" t="e">
        <f t="shared" si="249"/>
        <v>#VALUE!</v>
      </c>
      <c r="S845" s="45" t="e">
        <f t="shared" si="242"/>
        <v>#VALUE!</v>
      </c>
      <c r="T845" s="44" t="str">
        <f t="shared" si="250"/>
        <v/>
      </c>
      <c r="U845" s="46"/>
      <c r="V845" s="47"/>
      <c r="W845" s="48" t="e">
        <f t="shared" si="251"/>
        <v>#VALUE!</v>
      </c>
      <c r="X845" s="49"/>
      <c r="Y845" s="44" t="e">
        <f>INDEX(VISITORS[INSECT ORDER], MATCH(X845,VISITORS[NAME USED],0))</f>
        <v>#N/A</v>
      </c>
      <c r="Z845" s="44" t="e">
        <f t="shared" si="252"/>
        <v>#N/A</v>
      </c>
      <c r="AA845" s="50" t="e">
        <f>IF(SUM(#REF!,#REF!,#REF!,#REF!,#REF!,#REF!)=S845,,"")</f>
        <v>#REF!</v>
      </c>
      <c r="AB845" s="51" t="str">
        <f t="shared" si="253"/>
        <v/>
      </c>
      <c r="AC845" s="51"/>
      <c r="AD845" s="51"/>
      <c r="AE845" s="51"/>
      <c r="AF845" s="51"/>
      <c r="AG845" s="51"/>
      <c r="AH845" s="51"/>
      <c r="AI845" s="52"/>
      <c r="AJ845" s="52"/>
      <c r="AK845" s="52"/>
      <c r="AL845" s="53"/>
      <c r="AM845" s="54"/>
      <c r="AN845" s="55" t="str">
        <f>IF(P845=1,0,"")</f>
        <v/>
      </c>
      <c r="AO845" s="56" t="str">
        <f>IF(AN845=1,AB845,"")</f>
        <v/>
      </c>
      <c r="AP845" s="55" t="str">
        <f>IF(P845=1,0,"")</f>
        <v/>
      </c>
      <c r="AQ845" s="56" t="str">
        <f>IF(AP845=1,AB845,"")</f>
        <v/>
      </c>
    </row>
    <row r="846" spans="1:43" s="3" customFormat="1" x14ac:dyDescent="0.25">
      <c r="A846" s="67">
        <f t="shared" si="243"/>
        <v>2022</v>
      </c>
      <c r="B846" s="67" t="str">
        <f t="shared" si="244"/>
        <v>May</v>
      </c>
      <c r="C846" s="68">
        <f t="shared" si="254"/>
        <v>22</v>
      </c>
      <c r="D846" s="69">
        <f t="shared" si="245"/>
        <v>22</v>
      </c>
      <c r="E846" s="70">
        <f t="shared" si="246"/>
        <v>58</v>
      </c>
      <c r="F846" s="74"/>
      <c r="G846" s="77"/>
      <c r="H846" s="63" t="e">
        <f t="shared" si="255"/>
        <v>#VALUE!</v>
      </c>
      <c r="I846" s="64">
        <f t="shared" si="256"/>
        <v>1</v>
      </c>
      <c r="J846" s="71" t="str">
        <f t="shared" si="256"/>
        <v xml:space="preserve">Tolpis </v>
      </c>
      <c r="K846" s="71" t="str">
        <f t="shared" si="256"/>
        <v>umbellata</v>
      </c>
      <c r="L846" s="72">
        <f t="shared" si="256"/>
        <v>1</v>
      </c>
      <c r="M846" s="72">
        <f t="shared" si="256"/>
        <v>0</v>
      </c>
      <c r="N846" s="66">
        <f t="shared" si="256"/>
        <v>0</v>
      </c>
      <c r="O846" s="41"/>
      <c r="P846" s="42" t="str">
        <f t="shared" si="247"/>
        <v/>
      </c>
      <c r="Q846" s="43" t="str">
        <f t="shared" si="248"/>
        <v/>
      </c>
      <c r="R846" s="44" t="e">
        <f t="shared" si="249"/>
        <v>#VALUE!</v>
      </c>
      <c r="S846" s="45" t="e">
        <f t="shared" si="242"/>
        <v>#VALUE!</v>
      </c>
      <c r="T846" s="44" t="str">
        <f t="shared" si="250"/>
        <v/>
      </c>
      <c r="U846" s="46"/>
      <c r="V846" s="47"/>
      <c r="W846" s="48" t="e">
        <f t="shared" si="251"/>
        <v>#VALUE!</v>
      </c>
      <c r="X846" s="49"/>
      <c r="Y846" s="44" t="e">
        <f>INDEX(VISITORS[INSECT ORDER], MATCH(X846,VISITORS[NAME USED],0))</f>
        <v>#N/A</v>
      </c>
      <c r="Z846" s="44" t="e">
        <f t="shared" si="252"/>
        <v>#N/A</v>
      </c>
      <c r="AA846" s="50" t="e">
        <f>IF(SUM(#REF!,#REF!,#REF!,#REF!,#REF!,#REF!)=S846,,"")</f>
        <v>#REF!</v>
      </c>
      <c r="AB846" s="51" t="str">
        <f t="shared" si="253"/>
        <v/>
      </c>
      <c r="AC846" s="51"/>
      <c r="AD846" s="51"/>
      <c r="AE846" s="51"/>
      <c r="AF846" s="51"/>
      <c r="AG846" s="51"/>
      <c r="AH846" s="51"/>
      <c r="AI846" s="52"/>
      <c r="AJ846" s="52"/>
      <c r="AK846" s="52"/>
      <c r="AL846" s="53"/>
      <c r="AM846" s="54"/>
      <c r="AN846" s="55" t="str">
        <f>IF(P846=1,0,"")</f>
        <v/>
      </c>
      <c r="AO846" s="56" t="str">
        <f>IF(AN846=1,AB846,"")</f>
        <v/>
      </c>
      <c r="AP846" s="55" t="str">
        <f>IF(P846=1,0,"")</f>
        <v/>
      </c>
      <c r="AQ846" s="56" t="str">
        <f>IF(AP846=1,AB846,"")</f>
        <v/>
      </c>
    </row>
    <row r="847" spans="1:43" s="3" customFormat="1" x14ac:dyDescent="0.25">
      <c r="A847" s="67">
        <f t="shared" si="243"/>
        <v>2022</v>
      </c>
      <c r="B847" s="67" t="str">
        <f t="shared" si="244"/>
        <v>May</v>
      </c>
      <c r="C847" s="68">
        <f t="shared" si="254"/>
        <v>22</v>
      </c>
      <c r="D847" s="69">
        <f t="shared" si="245"/>
        <v>22</v>
      </c>
      <c r="E847" s="70">
        <f t="shared" si="246"/>
        <v>59</v>
      </c>
      <c r="F847" s="74"/>
      <c r="G847" s="77"/>
      <c r="H847" s="63" t="e">
        <f t="shared" si="255"/>
        <v>#VALUE!</v>
      </c>
      <c r="I847" s="64">
        <f t="shared" si="256"/>
        <v>1</v>
      </c>
      <c r="J847" s="71" t="str">
        <f t="shared" si="256"/>
        <v xml:space="preserve">Tolpis </v>
      </c>
      <c r="K847" s="71" t="str">
        <f t="shared" si="256"/>
        <v>umbellata</v>
      </c>
      <c r="L847" s="72">
        <f t="shared" si="256"/>
        <v>1</v>
      </c>
      <c r="M847" s="72">
        <f t="shared" si="256"/>
        <v>0</v>
      </c>
      <c r="N847" s="66">
        <f t="shared" si="256"/>
        <v>0</v>
      </c>
      <c r="O847" s="41"/>
      <c r="P847" s="42" t="str">
        <f t="shared" si="247"/>
        <v/>
      </c>
      <c r="Q847" s="43" t="str">
        <f t="shared" si="248"/>
        <v/>
      </c>
      <c r="R847" s="44" t="e">
        <f t="shared" si="249"/>
        <v>#VALUE!</v>
      </c>
      <c r="S847" s="45" t="e">
        <f t="shared" si="242"/>
        <v>#VALUE!</v>
      </c>
      <c r="T847" s="44" t="str">
        <f t="shared" si="250"/>
        <v/>
      </c>
      <c r="U847" s="46"/>
      <c r="V847" s="47"/>
      <c r="W847" s="48" t="e">
        <f t="shared" si="251"/>
        <v>#VALUE!</v>
      </c>
      <c r="X847" s="49"/>
      <c r="Y847" s="44" t="e">
        <f>INDEX(VISITORS[INSECT ORDER], MATCH(X847,VISITORS[NAME USED],0))</f>
        <v>#N/A</v>
      </c>
      <c r="Z847" s="44" t="e">
        <f t="shared" si="252"/>
        <v>#N/A</v>
      </c>
      <c r="AA847" s="50" t="e">
        <f>IF(SUM(#REF!,#REF!,#REF!,#REF!,#REF!,#REF!)=S847,,"")</f>
        <v>#REF!</v>
      </c>
      <c r="AB847" s="51" t="str">
        <f t="shared" si="253"/>
        <v/>
      </c>
      <c r="AC847" s="51"/>
      <c r="AD847" s="51"/>
      <c r="AE847" s="51"/>
      <c r="AF847" s="51"/>
      <c r="AG847" s="51"/>
      <c r="AH847" s="51"/>
      <c r="AI847" s="52"/>
      <c r="AJ847" s="52"/>
      <c r="AK847" s="52"/>
      <c r="AL847" s="53"/>
      <c r="AM847" s="54"/>
      <c r="AN847" s="55" t="str">
        <f>IF(P847=1,0,"")</f>
        <v/>
      </c>
      <c r="AO847" s="56" t="str">
        <f>IF(AN847=1,AB847,"")</f>
        <v/>
      </c>
      <c r="AP847" s="55" t="str">
        <f>IF(P847=1,0,"")</f>
        <v/>
      </c>
      <c r="AQ847" s="56" t="str">
        <f>IF(AP847=1,AB847,"")</f>
        <v/>
      </c>
    </row>
    <row r="848" spans="1:43" s="3" customFormat="1" x14ac:dyDescent="0.25">
      <c r="A848" s="67">
        <f t="shared" si="243"/>
        <v>2022</v>
      </c>
      <c r="B848" s="67" t="str">
        <f t="shared" si="244"/>
        <v>May</v>
      </c>
      <c r="C848" s="68">
        <f t="shared" si="254"/>
        <v>22</v>
      </c>
      <c r="D848" s="69">
        <f t="shared" si="245"/>
        <v>23</v>
      </c>
      <c r="E848" s="70">
        <f t="shared" si="246"/>
        <v>0</v>
      </c>
      <c r="F848" s="74"/>
      <c r="G848" s="77"/>
      <c r="H848" s="63" t="e">
        <f t="shared" si="255"/>
        <v>#VALUE!</v>
      </c>
      <c r="I848" s="64">
        <f t="shared" si="256"/>
        <v>1</v>
      </c>
      <c r="J848" s="71" t="str">
        <f t="shared" si="256"/>
        <v xml:space="preserve">Tolpis </v>
      </c>
      <c r="K848" s="71" t="str">
        <f t="shared" si="256"/>
        <v>umbellata</v>
      </c>
      <c r="L848" s="72">
        <f t="shared" si="256"/>
        <v>1</v>
      </c>
      <c r="M848" s="72">
        <f t="shared" si="256"/>
        <v>0</v>
      </c>
      <c r="N848" s="66">
        <f t="shared" si="256"/>
        <v>0</v>
      </c>
      <c r="O848" s="41"/>
      <c r="P848" s="42" t="str">
        <f t="shared" si="247"/>
        <v/>
      </c>
      <c r="Q848" s="43" t="str">
        <f t="shared" si="248"/>
        <v/>
      </c>
      <c r="R848" s="44" t="e">
        <f t="shared" si="249"/>
        <v>#VALUE!</v>
      </c>
      <c r="S848" s="45" t="e">
        <f t="shared" si="242"/>
        <v>#VALUE!</v>
      </c>
      <c r="T848" s="44" t="str">
        <f t="shared" si="250"/>
        <v/>
      </c>
      <c r="U848" s="46"/>
      <c r="V848" s="47"/>
      <c r="W848" s="48" t="e">
        <f t="shared" si="251"/>
        <v>#VALUE!</v>
      </c>
      <c r="X848" s="49"/>
      <c r="Y848" s="44" t="e">
        <f>INDEX(VISITORS[INSECT ORDER], MATCH(X848,VISITORS[NAME USED],0))</f>
        <v>#N/A</v>
      </c>
      <c r="Z848" s="44" t="e">
        <f t="shared" si="252"/>
        <v>#N/A</v>
      </c>
      <c r="AA848" s="50" t="e">
        <f>IF(SUM(#REF!,#REF!,#REF!,#REF!,#REF!,#REF!)=S848,,"")</f>
        <v>#REF!</v>
      </c>
      <c r="AB848" s="51" t="str">
        <f t="shared" si="253"/>
        <v/>
      </c>
      <c r="AC848" s="51"/>
      <c r="AD848" s="51"/>
      <c r="AE848" s="51"/>
      <c r="AF848" s="51"/>
      <c r="AG848" s="51"/>
      <c r="AH848" s="51"/>
      <c r="AI848" s="52"/>
      <c r="AJ848" s="52"/>
      <c r="AK848" s="52"/>
      <c r="AL848" s="53"/>
      <c r="AM848" s="54"/>
      <c r="AN848" s="55" t="str">
        <f>IF(P848=1,0,"")</f>
        <v/>
      </c>
      <c r="AO848" s="56" t="str">
        <f>IF(AN848=1,AB848,"")</f>
        <v/>
      </c>
      <c r="AP848" s="55" t="str">
        <f>IF(P848=1,0,"")</f>
        <v/>
      </c>
      <c r="AQ848" s="56" t="str">
        <f>IF(AP848=1,AB848,"")</f>
        <v/>
      </c>
    </row>
    <row r="849" spans="1:43" s="3" customFormat="1" x14ac:dyDescent="0.25">
      <c r="A849" s="67">
        <f t="shared" si="243"/>
        <v>2022</v>
      </c>
      <c r="B849" s="67" t="str">
        <f t="shared" si="244"/>
        <v>May</v>
      </c>
      <c r="C849" s="68">
        <f t="shared" si="254"/>
        <v>22</v>
      </c>
      <c r="D849" s="69">
        <f t="shared" si="245"/>
        <v>23</v>
      </c>
      <c r="E849" s="70">
        <f t="shared" si="246"/>
        <v>1</v>
      </c>
      <c r="F849" s="74"/>
      <c r="G849" s="77"/>
      <c r="H849" s="63" t="e">
        <f t="shared" si="255"/>
        <v>#VALUE!</v>
      </c>
      <c r="I849" s="64">
        <f t="shared" si="256"/>
        <v>1</v>
      </c>
      <c r="J849" s="71" t="str">
        <f t="shared" si="256"/>
        <v xml:space="preserve">Tolpis </v>
      </c>
      <c r="K849" s="71" t="str">
        <f t="shared" si="256"/>
        <v>umbellata</v>
      </c>
      <c r="L849" s="72">
        <f t="shared" si="256"/>
        <v>1</v>
      </c>
      <c r="M849" s="72">
        <f t="shared" si="256"/>
        <v>0</v>
      </c>
      <c r="N849" s="66">
        <f t="shared" si="256"/>
        <v>0</v>
      </c>
      <c r="O849" s="41"/>
      <c r="P849" s="42" t="str">
        <f t="shared" si="247"/>
        <v/>
      </c>
      <c r="Q849" s="43" t="str">
        <f t="shared" si="248"/>
        <v/>
      </c>
      <c r="R849" s="44" t="e">
        <f t="shared" si="249"/>
        <v>#VALUE!</v>
      </c>
      <c r="S849" s="45" t="e">
        <f t="shared" si="242"/>
        <v>#VALUE!</v>
      </c>
      <c r="T849" s="44" t="str">
        <f t="shared" si="250"/>
        <v/>
      </c>
      <c r="U849" s="46"/>
      <c r="V849" s="47"/>
      <c r="W849" s="48" t="e">
        <f t="shared" si="251"/>
        <v>#VALUE!</v>
      </c>
      <c r="X849" s="49"/>
      <c r="Y849" s="44" t="e">
        <f>INDEX(VISITORS[INSECT ORDER], MATCH(X849,VISITORS[NAME USED],0))</f>
        <v>#N/A</v>
      </c>
      <c r="Z849" s="44" t="e">
        <f t="shared" si="252"/>
        <v>#N/A</v>
      </c>
      <c r="AA849" s="50" t="e">
        <f>IF(SUM(#REF!,#REF!,#REF!,#REF!,#REF!,#REF!)=S849,,"")</f>
        <v>#REF!</v>
      </c>
      <c r="AB849" s="51" t="str">
        <f t="shared" si="253"/>
        <v/>
      </c>
      <c r="AC849" s="51"/>
      <c r="AD849" s="51"/>
      <c r="AE849" s="51"/>
      <c r="AF849" s="51"/>
      <c r="AG849" s="51"/>
      <c r="AH849" s="51"/>
      <c r="AI849" s="52"/>
      <c r="AJ849" s="52"/>
      <c r="AK849" s="52"/>
      <c r="AL849" s="53"/>
      <c r="AM849" s="54"/>
      <c r="AN849" s="55" t="str">
        <f>IF(P849=1,0,"")</f>
        <v/>
      </c>
      <c r="AO849" s="56" t="str">
        <f>IF(AN849=1,AB849,"")</f>
        <v/>
      </c>
      <c r="AP849" s="55" t="str">
        <f>IF(P849=1,0,"")</f>
        <v/>
      </c>
      <c r="AQ849" s="56" t="str">
        <f>IF(AP849=1,AB849,"")</f>
        <v/>
      </c>
    </row>
    <row r="850" spans="1:43" s="3" customFormat="1" x14ac:dyDescent="0.25">
      <c r="A850" s="67">
        <f t="shared" si="243"/>
        <v>2022</v>
      </c>
      <c r="B850" s="67" t="str">
        <f t="shared" si="244"/>
        <v>May</v>
      </c>
      <c r="C850" s="68">
        <f t="shared" si="254"/>
        <v>22</v>
      </c>
      <c r="D850" s="69">
        <f t="shared" si="245"/>
        <v>23</v>
      </c>
      <c r="E850" s="70">
        <f t="shared" si="246"/>
        <v>2</v>
      </c>
      <c r="F850" s="74"/>
      <c r="G850" s="77"/>
      <c r="H850" s="63" t="e">
        <f t="shared" si="255"/>
        <v>#VALUE!</v>
      </c>
      <c r="I850" s="64">
        <f t="shared" si="256"/>
        <v>1</v>
      </c>
      <c r="J850" s="71" t="str">
        <f t="shared" si="256"/>
        <v xml:space="preserve">Tolpis </v>
      </c>
      <c r="K850" s="71" t="str">
        <f t="shared" si="256"/>
        <v>umbellata</v>
      </c>
      <c r="L850" s="72">
        <f t="shared" si="256"/>
        <v>1</v>
      </c>
      <c r="M850" s="72">
        <f t="shared" si="256"/>
        <v>0</v>
      </c>
      <c r="N850" s="66">
        <f t="shared" si="256"/>
        <v>0</v>
      </c>
      <c r="O850" s="41"/>
      <c r="P850" s="42" t="str">
        <f t="shared" si="247"/>
        <v/>
      </c>
      <c r="Q850" s="43" t="str">
        <f t="shared" si="248"/>
        <v/>
      </c>
      <c r="R850" s="44" t="e">
        <f t="shared" si="249"/>
        <v>#VALUE!</v>
      </c>
      <c r="S850" s="45" t="e">
        <f t="shared" si="242"/>
        <v>#VALUE!</v>
      </c>
      <c r="T850" s="44" t="str">
        <f t="shared" si="250"/>
        <v/>
      </c>
      <c r="U850" s="46"/>
      <c r="V850" s="47"/>
      <c r="W850" s="48" t="e">
        <f t="shared" si="251"/>
        <v>#VALUE!</v>
      </c>
      <c r="X850" s="49"/>
      <c r="Y850" s="44" t="e">
        <f>INDEX(VISITORS[INSECT ORDER], MATCH(X850,VISITORS[NAME USED],0))</f>
        <v>#N/A</v>
      </c>
      <c r="Z850" s="44" t="e">
        <f t="shared" si="252"/>
        <v>#N/A</v>
      </c>
      <c r="AA850" s="50" t="e">
        <f>IF(SUM(#REF!,#REF!,#REF!,#REF!,#REF!,#REF!)=S850,,"")</f>
        <v>#REF!</v>
      </c>
      <c r="AB850" s="51" t="str">
        <f t="shared" si="253"/>
        <v/>
      </c>
      <c r="AC850" s="51"/>
      <c r="AD850" s="51"/>
      <c r="AE850" s="51"/>
      <c r="AF850" s="51"/>
      <c r="AG850" s="51"/>
      <c r="AH850" s="51"/>
      <c r="AI850" s="52"/>
      <c r="AJ850" s="52"/>
      <c r="AK850" s="52"/>
      <c r="AL850" s="53"/>
      <c r="AM850" s="54"/>
      <c r="AN850" s="55" t="str">
        <f>IF(P850=1,0,"")</f>
        <v/>
      </c>
      <c r="AO850" s="56" t="str">
        <f>IF(AN850=1,AB850,"")</f>
        <v/>
      </c>
      <c r="AP850" s="55" t="str">
        <f>IF(P850=1,0,"")</f>
        <v/>
      </c>
      <c r="AQ850" s="56" t="str">
        <f>IF(AP850=1,AB850,"")</f>
        <v/>
      </c>
    </row>
    <row r="851" spans="1:43" s="3" customFormat="1" x14ac:dyDescent="0.25">
      <c r="A851" s="67">
        <f t="shared" si="243"/>
        <v>2022</v>
      </c>
      <c r="B851" s="67" t="str">
        <f t="shared" si="244"/>
        <v>May</v>
      </c>
      <c r="C851" s="68">
        <f t="shared" si="254"/>
        <v>22</v>
      </c>
      <c r="D851" s="69">
        <f t="shared" si="245"/>
        <v>23</v>
      </c>
      <c r="E851" s="70">
        <f t="shared" si="246"/>
        <v>3</v>
      </c>
      <c r="F851" s="74"/>
      <c r="G851" s="77"/>
      <c r="H851" s="63" t="e">
        <f t="shared" si="255"/>
        <v>#VALUE!</v>
      </c>
      <c r="I851" s="64">
        <f t="shared" si="256"/>
        <v>1</v>
      </c>
      <c r="J851" s="71" t="str">
        <f t="shared" si="256"/>
        <v xml:space="preserve">Tolpis </v>
      </c>
      <c r="K851" s="71" t="str">
        <f t="shared" si="256"/>
        <v>umbellata</v>
      </c>
      <c r="L851" s="72">
        <f t="shared" si="256"/>
        <v>1</v>
      </c>
      <c r="M851" s="72">
        <f t="shared" si="256"/>
        <v>0</v>
      </c>
      <c r="N851" s="66">
        <f t="shared" si="256"/>
        <v>0</v>
      </c>
      <c r="O851" s="41"/>
      <c r="P851" s="42" t="str">
        <f t="shared" si="247"/>
        <v/>
      </c>
      <c r="Q851" s="43" t="str">
        <f t="shared" si="248"/>
        <v/>
      </c>
      <c r="R851" s="44" t="e">
        <f t="shared" si="249"/>
        <v>#VALUE!</v>
      </c>
      <c r="S851" s="45" t="e">
        <f t="shared" si="242"/>
        <v>#VALUE!</v>
      </c>
      <c r="T851" s="44" t="str">
        <f t="shared" si="250"/>
        <v/>
      </c>
      <c r="U851" s="46"/>
      <c r="V851" s="47"/>
      <c r="W851" s="48" t="e">
        <f t="shared" si="251"/>
        <v>#VALUE!</v>
      </c>
      <c r="X851" s="49"/>
      <c r="Y851" s="44" t="e">
        <f>INDEX(VISITORS[INSECT ORDER], MATCH(X851,VISITORS[NAME USED],0))</f>
        <v>#N/A</v>
      </c>
      <c r="Z851" s="44" t="e">
        <f t="shared" si="252"/>
        <v>#N/A</v>
      </c>
      <c r="AA851" s="50" t="e">
        <f>IF(SUM(#REF!,#REF!,#REF!,#REF!,#REF!,#REF!)=S851,,"")</f>
        <v>#REF!</v>
      </c>
      <c r="AB851" s="51" t="str">
        <f t="shared" si="253"/>
        <v/>
      </c>
      <c r="AC851" s="51"/>
      <c r="AD851" s="51"/>
      <c r="AE851" s="51"/>
      <c r="AF851" s="51"/>
      <c r="AG851" s="51"/>
      <c r="AH851" s="51"/>
      <c r="AI851" s="52"/>
      <c r="AJ851" s="52"/>
      <c r="AK851" s="52"/>
      <c r="AL851" s="53"/>
      <c r="AM851" s="54"/>
      <c r="AN851" s="55" t="str">
        <f>IF(P851=1,0,"")</f>
        <v/>
      </c>
      <c r="AO851" s="56" t="str">
        <f>IF(AN851=1,AB851,"")</f>
        <v/>
      </c>
      <c r="AP851" s="55" t="str">
        <f>IF(P851=1,0,"")</f>
        <v/>
      </c>
      <c r="AQ851" s="56" t="str">
        <f>IF(AP851=1,AB851,"")</f>
        <v/>
      </c>
    </row>
    <row r="852" spans="1:43" s="3" customFormat="1" x14ac:dyDescent="0.25">
      <c r="A852" s="67">
        <f t="shared" si="243"/>
        <v>2022</v>
      </c>
      <c r="B852" s="67" t="str">
        <f t="shared" si="244"/>
        <v>May</v>
      </c>
      <c r="C852" s="68">
        <f t="shared" si="254"/>
        <v>22</v>
      </c>
      <c r="D852" s="69">
        <f t="shared" si="245"/>
        <v>23</v>
      </c>
      <c r="E852" s="70">
        <f t="shared" si="246"/>
        <v>4</v>
      </c>
      <c r="F852" s="74"/>
      <c r="G852" s="77"/>
      <c r="H852" s="63" t="e">
        <f t="shared" si="255"/>
        <v>#VALUE!</v>
      </c>
      <c r="I852" s="64">
        <f t="shared" si="256"/>
        <v>1</v>
      </c>
      <c r="J852" s="71" t="str">
        <f t="shared" si="256"/>
        <v xml:space="preserve">Tolpis </v>
      </c>
      <c r="K852" s="71" t="str">
        <f t="shared" si="256"/>
        <v>umbellata</v>
      </c>
      <c r="L852" s="72">
        <f t="shared" si="256"/>
        <v>1</v>
      </c>
      <c r="M852" s="72">
        <f t="shared" si="256"/>
        <v>0</v>
      </c>
      <c r="N852" s="66">
        <f t="shared" si="256"/>
        <v>0</v>
      </c>
      <c r="O852" s="41"/>
      <c r="P852" s="42" t="str">
        <f t="shared" si="247"/>
        <v/>
      </c>
      <c r="Q852" s="43" t="str">
        <f t="shared" si="248"/>
        <v/>
      </c>
      <c r="R852" s="44" t="e">
        <f t="shared" si="249"/>
        <v>#VALUE!</v>
      </c>
      <c r="S852" s="45" t="e">
        <f t="shared" si="242"/>
        <v>#VALUE!</v>
      </c>
      <c r="T852" s="44" t="str">
        <f t="shared" si="250"/>
        <v/>
      </c>
      <c r="U852" s="46"/>
      <c r="V852" s="47"/>
      <c r="W852" s="48" t="e">
        <f t="shared" si="251"/>
        <v>#VALUE!</v>
      </c>
      <c r="X852" s="49"/>
      <c r="Y852" s="44" t="e">
        <f>INDEX(VISITORS[INSECT ORDER], MATCH(X852,VISITORS[NAME USED],0))</f>
        <v>#N/A</v>
      </c>
      <c r="Z852" s="44" t="e">
        <f t="shared" si="252"/>
        <v>#N/A</v>
      </c>
      <c r="AA852" s="50" t="e">
        <f>IF(SUM(#REF!,#REF!,#REF!,#REF!,#REF!,#REF!)=S852,,"")</f>
        <v>#REF!</v>
      </c>
      <c r="AB852" s="51" t="str">
        <f t="shared" si="253"/>
        <v/>
      </c>
      <c r="AC852" s="51"/>
      <c r="AD852" s="51"/>
      <c r="AE852" s="51"/>
      <c r="AF852" s="51"/>
      <c r="AG852" s="51"/>
      <c r="AH852" s="51"/>
      <c r="AI852" s="52"/>
      <c r="AJ852" s="52"/>
      <c r="AK852" s="52"/>
      <c r="AL852" s="53"/>
      <c r="AM852" s="54"/>
      <c r="AN852" s="55" t="str">
        <f>IF(P852=1,0,"")</f>
        <v/>
      </c>
      <c r="AO852" s="56" t="str">
        <f>IF(AN852=1,AB852,"")</f>
        <v/>
      </c>
      <c r="AP852" s="55" t="str">
        <f>IF(P852=1,0,"")</f>
        <v/>
      </c>
      <c r="AQ852" s="56" t="str">
        <f>IF(AP852=1,AB852,"")</f>
        <v/>
      </c>
    </row>
    <row r="853" spans="1:43" s="3" customFormat="1" x14ac:dyDescent="0.25">
      <c r="A853" s="67">
        <f t="shared" si="243"/>
        <v>2022</v>
      </c>
      <c r="B853" s="67" t="str">
        <f t="shared" si="244"/>
        <v>May</v>
      </c>
      <c r="C853" s="68">
        <f t="shared" si="254"/>
        <v>22</v>
      </c>
      <c r="D853" s="69">
        <f t="shared" si="245"/>
        <v>23</v>
      </c>
      <c r="E853" s="70">
        <f t="shared" si="246"/>
        <v>5</v>
      </c>
      <c r="F853" s="74"/>
      <c r="G853" s="77"/>
      <c r="H853" s="63" t="e">
        <f t="shared" si="255"/>
        <v>#VALUE!</v>
      </c>
      <c r="I853" s="64">
        <f t="shared" ref="I853:N868" si="257">I852</f>
        <v>1</v>
      </c>
      <c r="J853" s="71" t="str">
        <f t="shared" si="257"/>
        <v xml:space="preserve">Tolpis </v>
      </c>
      <c r="K853" s="71" t="str">
        <f t="shared" si="257"/>
        <v>umbellata</v>
      </c>
      <c r="L853" s="72">
        <f t="shared" si="257"/>
        <v>1</v>
      </c>
      <c r="M853" s="72">
        <f t="shared" si="257"/>
        <v>0</v>
      </c>
      <c r="N853" s="66">
        <f t="shared" si="257"/>
        <v>0</v>
      </c>
      <c r="O853" s="41"/>
      <c r="P853" s="42" t="str">
        <f t="shared" si="247"/>
        <v/>
      </c>
      <c r="Q853" s="43" t="str">
        <f t="shared" si="248"/>
        <v/>
      </c>
      <c r="R853" s="44" t="e">
        <f t="shared" si="249"/>
        <v>#VALUE!</v>
      </c>
      <c r="S853" s="45" t="e">
        <f t="shared" si="242"/>
        <v>#VALUE!</v>
      </c>
      <c r="T853" s="44" t="str">
        <f t="shared" si="250"/>
        <v/>
      </c>
      <c r="U853" s="46"/>
      <c r="V853" s="47"/>
      <c r="W853" s="48" t="e">
        <f t="shared" si="251"/>
        <v>#VALUE!</v>
      </c>
      <c r="X853" s="49"/>
      <c r="Y853" s="44" t="e">
        <f>INDEX(VISITORS[INSECT ORDER], MATCH(X853,VISITORS[NAME USED],0))</f>
        <v>#N/A</v>
      </c>
      <c r="Z853" s="44" t="e">
        <f t="shared" si="252"/>
        <v>#N/A</v>
      </c>
      <c r="AA853" s="50" t="e">
        <f>IF(SUM(#REF!,#REF!,#REF!,#REF!,#REF!,#REF!)=S853,,"")</f>
        <v>#REF!</v>
      </c>
      <c r="AB853" s="51" t="str">
        <f t="shared" si="253"/>
        <v/>
      </c>
      <c r="AC853" s="51"/>
      <c r="AD853" s="51"/>
      <c r="AE853" s="51"/>
      <c r="AF853" s="51"/>
      <c r="AG853" s="51"/>
      <c r="AH853" s="51"/>
      <c r="AI853" s="52"/>
      <c r="AJ853" s="52"/>
      <c r="AK853" s="52"/>
      <c r="AL853" s="53"/>
      <c r="AM853" s="54"/>
      <c r="AN853" s="55" t="str">
        <f>IF(P853=1,0,"")</f>
        <v/>
      </c>
      <c r="AO853" s="56" t="str">
        <f>IF(AN853=1,AB853,"")</f>
        <v/>
      </c>
      <c r="AP853" s="55" t="str">
        <f>IF(P853=1,0,"")</f>
        <v/>
      </c>
      <c r="AQ853" s="56" t="str">
        <f>IF(AP853=1,AB853,"")</f>
        <v/>
      </c>
    </row>
    <row r="854" spans="1:43" s="3" customFormat="1" x14ac:dyDescent="0.25">
      <c r="A854" s="67">
        <f t="shared" si="243"/>
        <v>2022</v>
      </c>
      <c r="B854" s="67" t="str">
        <f t="shared" si="244"/>
        <v>May</v>
      </c>
      <c r="C854" s="68">
        <f t="shared" si="254"/>
        <v>22</v>
      </c>
      <c r="D854" s="69">
        <f t="shared" si="245"/>
        <v>23</v>
      </c>
      <c r="E854" s="70">
        <f t="shared" si="246"/>
        <v>6</v>
      </c>
      <c r="F854" s="74"/>
      <c r="G854" s="77"/>
      <c r="H854" s="63" t="e">
        <f t="shared" si="255"/>
        <v>#VALUE!</v>
      </c>
      <c r="I854" s="64">
        <f t="shared" si="257"/>
        <v>1</v>
      </c>
      <c r="J854" s="71" t="str">
        <f t="shared" si="257"/>
        <v xml:space="preserve">Tolpis </v>
      </c>
      <c r="K854" s="71" t="str">
        <f t="shared" si="257"/>
        <v>umbellata</v>
      </c>
      <c r="L854" s="72">
        <f t="shared" si="257"/>
        <v>1</v>
      </c>
      <c r="M854" s="72">
        <f t="shared" si="257"/>
        <v>0</v>
      </c>
      <c r="N854" s="66">
        <f t="shared" si="257"/>
        <v>0</v>
      </c>
      <c r="O854" s="41"/>
      <c r="P854" s="42" t="str">
        <f t="shared" si="247"/>
        <v/>
      </c>
      <c r="Q854" s="43" t="str">
        <f t="shared" si="248"/>
        <v/>
      </c>
      <c r="R854" s="44" t="e">
        <f t="shared" si="249"/>
        <v>#VALUE!</v>
      </c>
      <c r="S854" s="45" t="e">
        <f t="shared" si="242"/>
        <v>#VALUE!</v>
      </c>
      <c r="T854" s="44" t="str">
        <f t="shared" si="250"/>
        <v/>
      </c>
      <c r="U854" s="46"/>
      <c r="V854" s="47"/>
      <c r="W854" s="48" t="e">
        <f t="shared" si="251"/>
        <v>#VALUE!</v>
      </c>
      <c r="X854" s="49"/>
      <c r="Y854" s="44" t="e">
        <f>INDEX(VISITORS[INSECT ORDER], MATCH(X854,VISITORS[NAME USED],0))</f>
        <v>#N/A</v>
      </c>
      <c r="Z854" s="44" t="e">
        <f t="shared" si="252"/>
        <v>#N/A</v>
      </c>
      <c r="AA854" s="50" t="e">
        <f>IF(SUM(#REF!,#REF!,#REF!,#REF!,#REF!,#REF!)=S854,,"")</f>
        <v>#REF!</v>
      </c>
      <c r="AB854" s="51" t="str">
        <f t="shared" si="253"/>
        <v/>
      </c>
      <c r="AC854" s="51"/>
      <c r="AD854" s="51"/>
      <c r="AE854" s="51"/>
      <c r="AF854" s="51"/>
      <c r="AG854" s="51"/>
      <c r="AH854" s="51"/>
      <c r="AI854" s="52"/>
      <c r="AJ854" s="52"/>
      <c r="AK854" s="52"/>
      <c r="AL854" s="53"/>
      <c r="AM854" s="54"/>
      <c r="AN854" s="55" t="str">
        <f>IF(P854=1,0,"")</f>
        <v/>
      </c>
      <c r="AO854" s="56" t="str">
        <f>IF(AN854=1,AB854,"")</f>
        <v/>
      </c>
      <c r="AP854" s="55" t="str">
        <f>IF(P854=1,0,"")</f>
        <v/>
      </c>
      <c r="AQ854" s="56" t="str">
        <f>IF(AP854=1,AB854,"")</f>
        <v/>
      </c>
    </row>
    <row r="855" spans="1:43" s="3" customFormat="1" x14ac:dyDescent="0.25">
      <c r="A855" s="67">
        <f t="shared" si="243"/>
        <v>2022</v>
      </c>
      <c r="B855" s="67" t="str">
        <f t="shared" si="244"/>
        <v>May</v>
      </c>
      <c r="C855" s="68">
        <f t="shared" si="254"/>
        <v>22</v>
      </c>
      <c r="D855" s="69">
        <f t="shared" si="245"/>
        <v>23</v>
      </c>
      <c r="E855" s="70">
        <f t="shared" si="246"/>
        <v>7</v>
      </c>
      <c r="F855" s="74"/>
      <c r="G855" s="77"/>
      <c r="H855" s="63" t="e">
        <f t="shared" si="255"/>
        <v>#VALUE!</v>
      </c>
      <c r="I855" s="64">
        <f t="shared" si="257"/>
        <v>1</v>
      </c>
      <c r="J855" s="71" t="str">
        <f t="shared" si="257"/>
        <v xml:space="preserve">Tolpis </v>
      </c>
      <c r="K855" s="71" t="str">
        <f t="shared" si="257"/>
        <v>umbellata</v>
      </c>
      <c r="L855" s="72">
        <f t="shared" si="257"/>
        <v>1</v>
      </c>
      <c r="M855" s="72">
        <f t="shared" si="257"/>
        <v>0</v>
      </c>
      <c r="N855" s="66">
        <f t="shared" si="257"/>
        <v>0</v>
      </c>
      <c r="O855" s="41"/>
      <c r="P855" s="42" t="str">
        <f t="shared" si="247"/>
        <v/>
      </c>
      <c r="Q855" s="43" t="str">
        <f t="shared" si="248"/>
        <v/>
      </c>
      <c r="R855" s="44" t="e">
        <f t="shared" si="249"/>
        <v>#VALUE!</v>
      </c>
      <c r="S855" s="45" t="e">
        <f t="shared" si="242"/>
        <v>#VALUE!</v>
      </c>
      <c r="T855" s="44" t="str">
        <f t="shared" si="250"/>
        <v/>
      </c>
      <c r="U855" s="46"/>
      <c r="V855" s="47"/>
      <c r="W855" s="48" t="e">
        <f t="shared" si="251"/>
        <v>#VALUE!</v>
      </c>
      <c r="X855" s="49"/>
      <c r="Y855" s="44" t="e">
        <f>INDEX(VISITORS[INSECT ORDER], MATCH(X855,VISITORS[NAME USED],0))</f>
        <v>#N/A</v>
      </c>
      <c r="Z855" s="44" t="e">
        <f t="shared" si="252"/>
        <v>#N/A</v>
      </c>
      <c r="AA855" s="50" t="e">
        <f>IF(SUM(#REF!,#REF!,#REF!,#REF!,#REF!,#REF!)=S855,,"")</f>
        <v>#REF!</v>
      </c>
      <c r="AB855" s="51" t="str">
        <f t="shared" si="253"/>
        <v/>
      </c>
      <c r="AC855" s="51"/>
      <c r="AD855" s="51"/>
      <c r="AE855" s="51"/>
      <c r="AF855" s="51"/>
      <c r="AG855" s="51"/>
      <c r="AH855" s="51"/>
      <c r="AI855" s="52"/>
      <c r="AJ855" s="52"/>
      <c r="AK855" s="52"/>
      <c r="AL855" s="53"/>
      <c r="AM855" s="54"/>
      <c r="AN855" s="55" t="str">
        <f>IF(P855=1,0,"")</f>
        <v/>
      </c>
      <c r="AO855" s="56" t="str">
        <f>IF(AN855=1,AB855,"")</f>
        <v/>
      </c>
      <c r="AP855" s="55" t="str">
        <f>IF(P855=1,0,"")</f>
        <v/>
      </c>
      <c r="AQ855" s="56" t="str">
        <f>IF(AP855=1,AB855,"")</f>
        <v/>
      </c>
    </row>
    <row r="856" spans="1:43" s="3" customFormat="1" x14ac:dyDescent="0.25">
      <c r="A856" s="67">
        <f t="shared" si="243"/>
        <v>2022</v>
      </c>
      <c r="B856" s="67" t="str">
        <f t="shared" si="244"/>
        <v>May</v>
      </c>
      <c r="C856" s="68">
        <f t="shared" si="254"/>
        <v>22</v>
      </c>
      <c r="D856" s="69">
        <f t="shared" si="245"/>
        <v>23</v>
      </c>
      <c r="E856" s="70">
        <f t="shared" si="246"/>
        <v>8</v>
      </c>
      <c r="F856" s="74"/>
      <c r="G856" s="77"/>
      <c r="H856" s="63" t="e">
        <f t="shared" si="255"/>
        <v>#VALUE!</v>
      </c>
      <c r="I856" s="64">
        <f t="shared" si="257"/>
        <v>1</v>
      </c>
      <c r="J856" s="71" t="str">
        <f t="shared" si="257"/>
        <v xml:space="preserve">Tolpis </v>
      </c>
      <c r="K856" s="71" t="str">
        <f t="shared" si="257"/>
        <v>umbellata</v>
      </c>
      <c r="L856" s="72">
        <f t="shared" si="257"/>
        <v>1</v>
      </c>
      <c r="M856" s="72">
        <f t="shared" si="257"/>
        <v>0</v>
      </c>
      <c r="N856" s="66">
        <f t="shared" si="257"/>
        <v>0</v>
      </c>
      <c r="O856" s="41"/>
      <c r="P856" s="42" t="str">
        <f t="shared" si="247"/>
        <v/>
      </c>
      <c r="Q856" s="43" t="str">
        <f t="shared" si="248"/>
        <v/>
      </c>
      <c r="R856" s="44" t="e">
        <f t="shared" si="249"/>
        <v>#VALUE!</v>
      </c>
      <c r="S856" s="45" t="e">
        <f t="shared" si="242"/>
        <v>#VALUE!</v>
      </c>
      <c r="T856" s="44" t="str">
        <f t="shared" si="250"/>
        <v/>
      </c>
      <c r="U856" s="46"/>
      <c r="V856" s="47"/>
      <c r="W856" s="48" t="e">
        <f t="shared" si="251"/>
        <v>#VALUE!</v>
      </c>
      <c r="X856" s="49"/>
      <c r="Y856" s="44" t="e">
        <f>INDEX(VISITORS[INSECT ORDER], MATCH(X856,VISITORS[NAME USED],0))</f>
        <v>#N/A</v>
      </c>
      <c r="Z856" s="44" t="e">
        <f t="shared" si="252"/>
        <v>#N/A</v>
      </c>
      <c r="AA856" s="50" t="e">
        <f>IF(SUM(#REF!,#REF!,#REF!,#REF!,#REF!,#REF!)=S856,,"")</f>
        <v>#REF!</v>
      </c>
      <c r="AB856" s="51" t="str">
        <f t="shared" si="253"/>
        <v/>
      </c>
      <c r="AC856" s="51"/>
      <c r="AD856" s="51"/>
      <c r="AE856" s="51"/>
      <c r="AF856" s="51"/>
      <c r="AG856" s="51"/>
      <c r="AH856" s="51"/>
      <c r="AI856" s="52"/>
      <c r="AJ856" s="52"/>
      <c r="AK856" s="52"/>
      <c r="AL856" s="53"/>
      <c r="AM856" s="54"/>
      <c r="AN856" s="55" t="str">
        <f>IF(P856=1,0,"")</f>
        <v/>
      </c>
      <c r="AO856" s="56" t="str">
        <f>IF(AN856=1,AB856,"")</f>
        <v/>
      </c>
      <c r="AP856" s="55" t="str">
        <f>IF(P856=1,0,"")</f>
        <v/>
      </c>
      <c r="AQ856" s="56" t="str">
        <f>IF(AP856=1,AB856,"")</f>
        <v/>
      </c>
    </row>
    <row r="857" spans="1:43" s="3" customFormat="1" x14ac:dyDescent="0.25">
      <c r="A857" s="67">
        <f t="shared" si="243"/>
        <v>2022</v>
      </c>
      <c r="B857" s="67" t="str">
        <f t="shared" si="244"/>
        <v>May</v>
      </c>
      <c r="C857" s="68">
        <f t="shared" si="254"/>
        <v>22</v>
      </c>
      <c r="D857" s="69">
        <f t="shared" si="245"/>
        <v>23</v>
      </c>
      <c r="E857" s="70">
        <f t="shared" si="246"/>
        <v>9</v>
      </c>
      <c r="F857" s="74"/>
      <c r="G857" s="77"/>
      <c r="H857" s="63" t="e">
        <f t="shared" si="255"/>
        <v>#VALUE!</v>
      </c>
      <c r="I857" s="64">
        <f t="shared" si="257"/>
        <v>1</v>
      </c>
      <c r="J857" s="71" t="str">
        <f t="shared" si="257"/>
        <v xml:space="preserve">Tolpis </v>
      </c>
      <c r="K857" s="71" t="str">
        <f t="shared" si="257"/>
        <v>umbellata</v>
      </c>
      <c r="L857" s="72">
        <f t="shared" si="257"/>
        <v>1</v>
      </c>
      <c r="M857" s="72">
        <f t="shared" si="257"/>
        <v>0</v>
      </c>
      <c r="N857" s="66">
        <f t="shared" si="257"/>
        <v>0</v>
      </c>
      <c r="O857" s="41"/>
      <c r="P857" s="42" t="str">
        <f t="shared" si="247"/>
        <v/>
      </c>
      <c r="Q857" s="43" t="str">
        <f t="shared" si="248"/>
        <v/>
      </c>
      <c r="R857" s="44" t="e">
        <f t="shared" si="249"/>
        <v>#VALUE!</v>
      </c>
      <c r="S857" s="45" t="e">
        <f t="shared" si="242"/>
        <v>#VALUE!</v>
      </c>
      <c r="T857" s="44" t="str">
        <f t="shared" si="250"/>
        <v/>
      </c>
      <c r="U857" s="46"/>
      <c r="V857" s="47"/>
      <c r="W857" s="48" t="e">
        <f t="shared" si="251"/>
        <v>#VALUE!</v>
      </c>
      <c r="X857" s="49"/>
      <c r="Y857" s="44" t="e">
        <f>INDEX(VISITORS[INSECT ORDER], MATCH(X857,VISITORS[NAME USED],0))</f>
        <v>#N/A</v>
      </c>
      <c r="Z857" s="44" t="e">
        <f t="shared" si="252"/>
        <v>#N/A</v>
      </c>
      <c r="AA857" s="50" t="e">
        <f>IF(SUM(#REF!,#REF!,#REF!,#REF!,#REF!,#REF!)=S857,,"")</f>
        <v>#REF!</v>
      </c>
      <c r="AB857" s="51" t="str">
        <f t="shared" si="253"/>
        <v/>
      </c>
      <c r="AC857" s="51"/>
      <c r="AD857" s="51"/>
      <c r="AE857" s="51"/>
      <c r="AF857" s="51"/>
      <c r="AG857" s="51"/>
      <c r="AH857" s="51"/>
      <c r="AI857" s="52"/>
      <c r="AJ857" s="52"/>
      <c r="AK857" s="52"/>
      <c r="AL857" s="53"/>
      <c r="AM857" s="54"/>
      <c r="AN857" s="55" t="str">
        <f>IF(P857=1,0,"")</f>
        <v/>
      </c>
      <c r="AO857" s="56" t="str">
        <f>IF(AN857=1,AB857,"")</f>
        <v/>
      </c>
      <c r="AP857" s="55" t="str">
        <f>IF(P857=1,0,"")</f>
        <v/>
      </c>
      <c r="AQ857" s="56" t="str">
        <f>IF(AP857=1,AB857,"")</f>
        <v/>
      </c>
    </row>
    <row r="858" spans="1:43" s="3" customFormat="1" x14ac:dyDescent="0.25">
      <c r="A858" s="67">
        <f t="shared" si="243"/>
        <v>2022</v>
      </c>
      <c r="B858" s="67" t="str">
        <f t="shared" si="244"/>
        <v>May</v>
      </c>
      <c r="C858" s="68">
        <f t="shared" si="254"/>
        <v>22</v>
      </c>
      <c r="D858" s="69">
        <f t="shared" si="245"/>
        <v>23</v>
      </c>
      <c r="E858" s="70">
        <f t="shared" si="246"/>
        <v>10</v>
      </c>
      <c r="F858" s="74"/>
      <c r="G858" s="77"/>
      <c r="H858" s="63" t="e">
        <f t="shared" si="255"/>
        <v>#VALUE!</v>
      </c>
      <c r="I858" s="64">
        <f t="shared" si="257"/>
        <v>1</v>
      </c>
      <c r="J858" s="71" t="str">
        <f t="shared" si="257"/>
        <v xml:space="preserve">Tolpis </v>
      </c>
      <c r="K858" s="71" t="str">
        <f t="shared" si="257"/>
        <v>umbellata</v>
      </c>
      <c r="L858" s="72">
        <f t="shared" si="257"/>
        <v>1</v>
      </c>
      <c r="M858" s="72">
        <f t="shared" si="257"/>
        <v>0</v>
      </c>
      <c r="N858" s="66">
        <f t="shared" si="257"/>
        <v>0</v>
      </c>
      <c r="O858" s="41"/>
      <c r="P858" s="42" t="str">
        <f t="shared" si="247"/>
        <v/>
      </c>
      <c r="Q858" s="43" t="str">
        <f t="shared" si="248"/>
        <v/>
      </c>
      <c r="R858" s="44" t="e">
        <f t="shared" si="249"/>
        <v>#VALUE!</v>
      </c>
      <c r="S858" s="45" t="e">
        <f t="shared" si="242"/>
        <v>#VALUE!</v>
      </c>
      <c r="T858" s="44" t="str">
        <f t="shared" si="250"/>
        <v/>
      </c>
      <c r="U858" s="46"/>
      <c r="V858" s="47"/>
      <c r="W858" s="48" t="e">
        <f t="shared" si="251"/>
        <v>#VALUE!</v>
      </c>
      <c r="X858" s="49"/>
      <c r="Y858" s="44" t="e">
        <f>INDEX(VISITORS[INSECT ORDER], MATCH(X858,VISITORS[NAME USED],0))</f>
        <v>#N/A</v>
      </c>
      <c r="Z858" s="44" t="e">
        <f t="shared" si="252"/>
        <v>#N/A</v>
      </c>
      <c r="AA858" s="50" t="e">
        <f>IF(SUM(#REF!,#REF!,#REF!,#REF!,#REF!,#REF!)=S858,,"")</f>
        <v>#REF!</v>
      </c>
      <c r="AB858" s="51" t="str">
        <f t="shared" si="253"/>
        <v/>
      </c>
      <c r="AC858" s="51"/>
      <c r="AD858" s="51"/>
      <c r="AE858" s="51"/>
      <c r="AF858" s="51"/>
      <c r="AG858" s="51"/>
      <c r="AH858" s="51"/>
      <c r="AI858" s="52"/>
      <c r="AJ858" s="52"/>
      <c r="AK858" s="52"/>
      <c r="AL858" s="53"/>
      <c r="AM858" s="54"/>
      <c r="AN858" s="55" t="str">
        <f>IF(P858=1,0,"")</f>
        <v/>
      </c>
      <c r="AO858" s="56" t="str">
        <f>IF(AN858=1,AB858,"")</f>
        <v/>
      </c>
      <c r="AP858" s="55" t="str">
        <f>IF(P858=1,0,"")</f>
        <v/>
      </c>
      <c r="AQ858" s="56" t="str">
        <f>IF(AP858=1,AB858,"")</f>
        <v/>
      </c>
    </row>
    <row r="859" spans="1:43" s="3" customFormat="1" x14ac:dyDescent="0.25">
      <c r="A859" s="67">
        <f t="shared" si="243"/>
        <v>2022</v>
      </c>
      <c r="B859" s="67" t="str">
        <f t="shared" si="244"/>
        <v>May</v>
      </c>
      <c r="C859" s="68">
        <f t="shared" si="254"/>
        <v>22</v>
      </c>
      <c r="D859" s="69">
        <f t="shared" si="245"/>
        <v>23</v>
      </c>
      <c r="E859" s="70">
        <f t="shared" si="246"/>
        <v>11</v>
      </c>
      <c r="F859" s="74"/>
      <c r="G859" s="77"/>
      <c r="H859" s="63" t="e">
        <f t="shared" si="255"/>
        <v>#VALUE!</v>
      </c>
      <c r="I859" s="64">
        <f t="shared" si="257"/>
        <v>1</v>
      </c>
      <c r="J859" s="71" t="str">
        <f t="shared" si="257"/>
        <v xml:space="preserve">Tolpis </v>
      </c>
      <c r="K859" s="71" t="str">
        <f t="shared" si="257"/>
        <v>umbellata</v>
      </c>
      <c r="L859" s="72">
        <f t="shared" si="257"/>
        <v>1</v>
      </c>
      <c r="M859" s="72">
        <f t="shared" si="257"/>
        <v>0</v>
      </c>
      <c r="N859" s="66">
        <f t="shared" si="257"/>
        <v>0</v>
      </c>
      <c r="O859" s="41"/>
      <c r="P859" s="42" t="str">
        <f t="shared" si="247"/>
        <v/>
      </c>
      <c r="Q859" s="43" t="str">
        <f t="shared" si="248"/>
        <v/>
      </c>
      <c r="R859" s="44" t="e">
        <f t="shared" si="249"/>
        <v>#VALUE!</v>
      </c>
      <c r="S859" s="45" t="e">
        <f t="shared" si="242"/>
        <v>#VALUE!</v>
      </c>
      <c r="T859" s="44" t="str">
        <f t="shared" si="250"/>
        <v/>
      </c>
      <c r="U859" s="46"/>
      <c r="V859" s="47"/>
      <c r="W859" s="48" t="e">
        <f t="shared" si="251"/>
        <v>#VALUE!</v>
      </c>
      <c r="X859" s="49"/>
      <c r="Y859" s="44" t="e">
        <f>INDEX(VISITORS[INSECT ORDER], MATCH(X859,VISITORS[NAME USED],0))</f>
        <v>#N/A</v>
      </c>
      <c r="Z859" s="44" t="e">
        <f t="shared" si="252"/>
        <v>#N/A</v>
      </c>
      <c r="AA859" s="50" t="e">
        <f>IF(SUM(#REF!,#REF!,#REF!,#REF!,#REF!,#REF!)=S859,,"")</f>
        <v>#REF!</v>
      </c>
      <c r="AB859" s="51" t="str">
        <f t="shared" si="253"/>
        <v/>
      </c>
      <c r="AC859" s="51"/>
      <c r="AD859" s="51"/>
      <c r="AE859" s="51"/>
      <c r="AF859" s="51"/>
      <c r="AG859" s="51"/>
      <c r="AH859" s="51"/>
      <c r="AI859" s="52"/>
      <c r="AJ859" s="52"/>
      <c r="AK859" s="52"/>
      <c r="AL859" s="53"/>
      <c r="AM859" s="54"/>
      <c r="AN859" s="55" t="str">
        <f>IF(P859=1,0,"")</f>
        <v/>
      </c>
      <c r="AO859" s="56" t="str">
        <f>IF(AN859=1,AB859,"")</f>
        <v/>
      </c>
      <c r="AP859" s="55" t="str">
        <f>IF(P859=1,0,"")</f>
        <v/>
      </c>
      <c r="AQ859" s="56" t="str">
        <f>IF(AP859=1,AB859,"")</f>
        <v/>
      </c>
    </row>
    <row r="860" spans="1:43" s="3" customFormat="1" x14ac:dyDescent="0.25">
      <c r="A860" s="67">
        <f t="shared" si="243"/>
        <v>2022</v>
      </c>
      <c r="B860" s="67" t="str">
        <f t="shared" si="244"/>
        <v>May</v>
      </c>
      <c r="C860" s="68">
        <f t="shared" si="254"/>
        <v>22</v>
      </c>
      <c r="D860" s="69">
        <f t="shared" si="245"/>
        <v>23</v>
      </c>
      <c r="E860" s="70">
        <f t="shared" si="246"/>
        <v>12</v>
      </c>
      <c r="F860" s="74"/>
      <c r="G860" s="77"/>
      <c r="H860" s="63" t="e">
        <f t="shared" si="255"/>
        <v>#VALUE!</v>
      </c>
      <c r="I860" s="64">
        <f t="shared" si="257"/>
        <v>1</v>
      </c>
      <c r="J860" s="71" t="str">
        <f t="shared" si="257"/>
        <v xml:space="preserve">Tolpis </v>
      </c>
      <c r="K860" s="71" t="str">
        <f t="shared" si="257"/>
        <v>umbellata</v>
      </c>
      <c r="L860" s="72">
        <f t="shared" si="257"/>
        <v>1</v>
      </c>
      <c r="M860" s="72">
        <f t="shared" si="257"/>
        <v>0</v>
      </c>
      <c r="N860" s="66">
        <f t="shared" si="257"/>
        <v>0</v>
      </c>
      <c r="O860" s="41"/>
      <c r="P860" s="42" t="str">
        <f t="shared" si="247"/>
        <v/>
      </c>
      <c r="Q860" s="43" t="str">
        <f t="shared" si="248"/>
        <v/>
      </c>
      <c r="R860" s="44" t="e">
        <f t="shared" si="249"/>
        <v>#VALUE!</v>
      </c>
      <c r="S860" s="45" t="e">
        <f t="shared" si="242"/>
        <v>#VALUE!</v>
      </c>
      <c r="T860" s="44" t="str">
        <f t="shared" si="250"/>
        <v/>
      </c>
      <c r="U860" s="46"/>
      <c r="V860" s="47"/>
      <c r="W860" s="48" t="e">
        <f t="shared" si="251"/>
        <v>#VALUE!</v>
      </c>
      <c r="X860" s="49"/>
      <c r="Y860" s="44" t="e">
        <f>INDEX(VISITORS[INSECT ORDER], MATCH(X860,VISITORS[NAME USED],0))</f>
        <v>#N/A</v>
      </c>
      <c r="Z860" s="44" t="e">
        <f t="shared" si="252"/>
        <v>#N/A</v>
      </c>
      <c r="AA860" s="50" t="e">
        <f>IF(SUM(#REF!,#REF!,#REF!,#REF!,#REF!,#REF!)=S860,,"")</f>
        <v>#REF!</v>
      </c>
      <c r="AB860" s="51" t="str">
        <f t="shared" si="253"/>
        <v/>
      </c>
      <c r="AC860" s="51"/>
      <c r="AD860" s="51"/>
      <c r="AE860" s="51"/>
      <c r="AF860" s="51"/>
      <c r="AG860" s="51"/>
      <c r="AH860" s="51"/>
      <c r="AI860" s="52"/>
      <c r="AJ860" s="52"/>
      <c r="AK860" s="52"/>
      <c r="AL860" s="53"/>
      <c r="AM860" s="54"/>
      <c r="AN860" s="55" t="str">
        <f>IF(P860=1,0,"")</f>
        <v/>
      </c>
      <c r="AO860" s="56" t="str">
        <f>IF(AN860=1,AB860,"")</f>
        <v/>
      </c>
      <c r="AP860" s="55" t="str">
        <f>IF(P860=1,0,"")</f>
        <v/>
      </c>
      <c r="AQ860" s="56" t="str">
        <f>IF(AP860=1,AB860,"")</f>
        <v/>
      </c>
    </row>
    <row r="861" spans="1:43" s="3" customFormat="1" x14ac:dyDescent="0.25">
      <c r="A861" s="67">
        <f t="shared" si="243"/>
        <v>2022</v>
      </c>
      <c r="B861" s="67" t="str">
        <f t="shared" si="244"/>
        <v>May</v>
      </c>
      <c r="C861" s="68">
        <f t="shared" si="254"/>
        <v>22</v>
      </c>
      <c r="D861" s="69">
        <f t="shared" si="245"/>
        <v>23</v>
      </c>
      <c r="E861" s="70">
        <f t="shared" si="246"/>
        <v>13</v>
      </c>
      <c r="F861" s="74"/>
      <c r="G861" s="77"/>
      <c r="H861" s="63" t="e">
        <f t="shared" si="255"/>
        <v>#VALUE!</v>
      </c>
      <c r="I861" s="64">
        <f t="shared" si="257"/>
        <v>1</v>
      </c>
      <c r="J861" s="71" t="str">
        <f t="shared" si="257"/>
        <v xml:space="preserve">Tolpis </v>
      </c>
      <c r="K861" s="71" t="str">
        <f t="shared" si="257"/>
        <v>umbellata</v>
      </c>
      <c r="L861" s="72">
        <f t="shared" si="257"/>
        <v>1</v>
      </c>
      <c r="M861" s="72">
        <f t="shared" si="257"/>
        <v>0</v>
      </c>
      <c r="N861" s="66">
        <f t="shared" si="257"/>
        <v>0</v>
      </c>
      <c r="O861" s="41"/>
      <c r="P861" s="42" t="str">
        <f t="shared" si="247"/>
        <v/>
      </c>
      <c r="Q861" s="43" t="str">
        <f t="shared" si="248"/>
        <v/>
      </c>
      <c r="R861" s="44" t="e">
        <f t="shared" si="249"/>
        <v>#VALUE!</v>
      </c>
      <c r="S861" s="45" t="e">
        <f t="shared" si="242"/>
        <v>#VALUE!</v>
      </c>
      <c r="T861" s="44" t="str">
        <f t="shared" si="250"/>
        <v/>
      </c>
      <c r="U861" s="46"/>
      <c r="V861" s="47"/>
      <c r="W861" s="48" t="e">
        <f t="shared" si="251"/>
        <v>#VALUE!</v>
      </c>
      <c r="X861" s="49"/>
      <c r="Y861" s="44" t="e">
        <f>INDEX(VISITORS[INSECT ORDER], MATCH(X861,VISITORS[NAME USED],0))</f>
        <v>#N/A</v>
      </c>
      <c r="Z861" s="44" t="e">
        <f t="shared" si="252"/>
        <v>#N/A</v>
      </c>
      <c r="AA861" s="50" t="e">
        <f>IF(SUM(#REF!,#REF!,#REF!,#REF!,#REF!,#REF!)=S861,,"")</f>
        <v>#REF!</v>
      </c>
      <c r="AB861" s="51" t="str">
        <f t="shared" si="253"/>
        <v/>
      </c>
      <c r="AC861" s="51"/>
      <c r="AD861" s="51"/>
      <c r="AE861" s="51"/>
      <c r="AF861" s="51"/>
      <c r="AG861" s="51"/>
      <c r="AH861" s="51"/>
      <c r="AI861" s="52"/>
      <c r="AJ861" s="52"/>
      <c r="AK861" s="52"/>
      <c r="AL861" s="53"/>
      <c r="AM861" s="54"/>
      <c r="AN861" s="55" t="str">
        <f>IF(P861=1,0,"")</f>
        <v/>
      </c>
      <c r="AO861" s="56" t="str">
        <f>IF(AN861=1,AB861,"")</f>
        <v/>
      </c>
      <c r="AP861" s="55" t="str">
        <f>IF(P861=1,0,"")</f>
        <v/>
      </c>
      <c r="AQ861" s="56" t="str">
        <f>IF(AP861=1,AB861,"")</f>
        <v/>
      </c>
    </row>
    <row r="862" spans="1:43" s="3" customFormat="1" x14ac:dyDescent="0.25">
      <c r="A862" s="67">
        <f t="shared" si="243"/>
        <v>2022</v>
      </c>
      <c r="B862" s="67" t="str">
        <f t="shared" si="244"/>
        <v>May</v>
      </c>
      <c r="C862" s="68">
        <f t="shared" si="254"/>
        <v>22</v>
      </c>
      <c r="D862" s="69">
        <f t="shared" si="245"/>
        <v>23</v>
      </c>
      <c r="E862" s="70">
        <f t="shared" si="246"/>
        <v>14</v>
      </c>
      <c r="F862" s="74"/>
      <c r="G862" s="77"/>
      <c r="H862" s="63" t="e">
        <f t="shared" si="255"/>
        <v>#VALUE!</v>
      </c>
      <c r="I862" s="64">
        <f t="shared" si="257"/>
        <v>1</v>
      </c>
      <c r="J862" s="71" t="str">
        <f t="shared" si="257"/>
        <v xml:space="preserve">Tolpis </v>
      </c>
      <c r="K862" s="71" t="str">
        <f t="shared" si="257"/>
        <v>umbellata</v>
      </c>
      <c r="L862" s="72">
        <f t="shared" si="257"/>
        <v>1</v>
      </c>
      <c r="M862" s="72">
        <f t="shared" si="257"/>
        <v>0</v>
      </c>
      <c r="N862" s="66">
        <f t="shared" si="257"/>
        <v>0</v>
      </c>
      <c r="O862" s="41"/>
      <c r="P862" s="42" t="str">
        <f t="shared" si="247"/>
        <v/>
      </c>
      <c r="Q862" s="43" t="str">
        <f t="shared" si="248"/>
        <v/>
      </c>
      <c r="R862" s="44" t="e">
        <f t="shared" si="249"/>
        <v>#VALUE!</v>
      </c>
      <c r="S862" s="45" t="e">
        <f t="shared" si="242"/>
        <v>#VALUE!</v>
      </c>
      <c r="T862" s="44" t="str">
        <f t="shared" si="250"/>
        <v/>
      </c>
      <c r="U862" s="46"/>
      <c r="V862" s="47"/>
      <c r="W862" s="48" t="e">
        <f t="shared" si="251"/>
        <v>#VALUE!</v>
      </c>
      <c r="X862" s="49"/>
      <c r="Y862" s="44" t="e">
        <f>INDEX(VISITORS[INSECT ORDER], MATCH(X862,VISITORS[NAME USED],0))</f>
        <v>#N/A</v>
      </c>
      <c r="Z862" s="44" t="e">
        <f t="shared" si="252"/>
        <v>#N/A</v>
      </c>
      <c r="AA862" s="50" t="e">
        <f>IF(SUM(#REF!,#REF!,#REF!,#REF!,#REF!,#REF!)=S862,,"")</f>
        <v>#REF!</v>
      </c>
      <c r="AB862" s="51" t="str">
        <f t="shared" si="253"/>
        <v/>
      </c>
      <c r="AC862" s="51"/>
      <c r="AD862" s="51"/>
      <c r="AE862" s="51"/>
      <c r="AF862" s="51"/>
      <c r="AG862" s="51"/>
      <c r="AH862" s="51"/>
      <c r="AI862" s="52"/>
      <c r="AJ862" s="52"/>
      <c r="AK862" s="52"/>
      <c r="AL862" s="53"/>
      <c r="AM862" s="54"/>
      <c r="AN862" s="55" t="str">
        <f>IF(P862=1,0,"")</f>
        <v/>
      </c>
      <c r="AO862" s="56" t="str">
        <f>IF(AN862=1,AB862,"")</f>
        <v/>
      </c>
      <c r="AP862" s="55" t="str">
        <f>IF(P862=1,0,"")</f>
        <v/>
      </c>
      <c r="AQ862" s="56" t="str">
        <f>IF(AP862=1,AB862,"")</f>
        <v/>
      </c>
    </row>
    <row r="863" spans="1:43" s="3" customFormat="1" x14ac:dyDescent="0.25">
      <c r="A863" s="67">
        <f t="shared" si="243"/>
        <v>2022</v>
      </c>
      <c r="B863" s="67" t="str">
        <f t="shared" si="244"/>
        <v>May</v>
      </c>
      <c r="C863" s="68">
        <f t="shared" si="254"/>
        <v>22</v>
      </c>
      <c r="D863" s="69">
        <f t="shared" si="245"/>
        <v>23</v>
      </c>
      <c r="E863" s="70">
        <f t="shared" si="246"/>
        <v>15</v>
      </c>
      <c r="F863" s="74"/>
      <c r="G863" s="77"/>
      <c r="H863" s="63" t="e">
        <f t="shared" si="255"/>
        <v>#VALUE!</v>
      </c>
      <c r="I863" s="64">
        <f t="shared" si="257"/>
        <v>1</v>
      </c>
      <c r="J863" s="71" t="str">
        <f t="shared" si="257"/>
        <v xml:space="preserve">Tolpis </v>
      </c>
      <c r="K863" s="71" t="str">
        <f t="shared" si="257"/>
        <v>umbellata</v>
      </c>
      <c r="L863" s="72">
        <f t="shared" si="257"/>
        <v>1</v>
      </c>
      <c r="M863" s="72">
        <f t="shared" si="257"/>
        <v>0</v>
      </c>
      <c r="N863" s="66">
        <f t="shared" si="257"/>
        <v>0</v>
      </c>
      <c r="O863" s="41"/>
      <c r="P863" s="42" t="str">
        <f t="shared" si="247"/>
        <v/>
      </c>
      <c r="Q863" s="43" t="str">
        <f t="shared" si="248"/>
        <v/>
      </c>
      <c r="R863" s="44" t="e">
        <f t="shared" si="249"/>
        <v>#VALUE!</v>
      </c>
      <c r="S863" s="45" t="e">
        <f t="shared" si="242"/>
        <v>#VALUE!</v>
      </c>
      <c r="T863" s="44" t="str">
        <f t="shared" si="250"/>
        <v/>
      </c>
      <c r="U863" s="46"/>
      <c r="V863" s="47"/>
      <c r="W863" s="48" t="e">
        <f t="shared" si="251"/>
        <v>#VALUE!</v>
      </c>
      <c r="X863" s="49"/>
      <c r="Y863" s="44" t="e">
        <f>INDEX(VISITORS[INSECT ORDER], MATCH(X863,VISITORS[NAME USED],0))</f>
        <v>#N/A</v>
      </c>
      <c r="Z863" s="44" t="e">
        <f t="shared" si="252"/>
        <v>#N/A</v>
      </c>
      <c r="AA863" s="50" t="e">
        <f>IF(SUM(#REF!,#REF!,#REF!,#REF!,#REF!,#REF!)=S863,,"")</f>
        <v>#REF!</v>
      </c>
      <c r="AB863" s="51" t="str">
        <f t="shared" si="253"/>
        <v/>
      </c>
      <c r="AC863" s="51"/>
      <c r="AD863" s="51"/>
      <c r="AE863" s="51"/>
      <c r="AF863" s="51"/>
      <c r="AG863" s="51"/>
      <c r="AH863" s="51"/>
      <c r="AI863" s="52"/>
      <c r="AJ863" s="52"/>
      <c r="AK863" s="52"/>
      <c r="AL863" s="53"/>
      <c r="AM863" s="54"/>
      <c r="AN863" s="55" t="str">
        <f>IF(P863=1,0,"")</f>
        <v/>
      </c>
      <c r="AO863" s="56" t="str">
        <f>IF(AN863=1,AB863,"")</f>
        <v/>
      </c>
      <c r="AP863" s="55" t="str">
        <f>IF(P863=1,0,"")</f>
        <v/>
      </c>
      <c r="AQ863" s="56" t="str">
        <f>IF(AP863=1,AB863,"")</f>
        <v/>
      </c>
    </row>
    <row r="864" spans="1:43" s="3" customFormat="1" x14ac:dyDescent="0.25">
      <c r="A864" s="67">
        <f t="shared" si="243"/>
        <v>2022</v>
      </c>
      <c r="B864" s="67" t="str">
        <f t="shared" si="244"/>
        <v>May</v>
      </c>
      <c r="C864" s="68">
        <f t="shared" si="254"/>
        <v>22</v>
      </c>
      <c r="D864" s="69">
        <f t="shared" si="245"/>
        <v>23</v>
      </c>
      <c r="E864" s="70">
        <f t="shared" si="246"/>
        <v>16</v>
      </c>
      <c r="F864" s="74"/>
      <c r="G864" s="77"/>
      <c r="H864" s="63" t="e">
        <f t="shared" si="255"/>
        <v>#VALUE!</v>
      </c>
      <c r="I864" s="64">
        <f t="shared" si="257"/>
        <v>1</v>
      </c>
      <c r="J864" s="71" t="str">
        <f t="shared" si="257"/>
        <v xml:space="preserve">Tolpis </v>
      </c>
      <c r="K864" s="71" t="str">
        <f t="shared" si="257"/>
        <v>umbellata</v>
      </c>
      <c r="L864" s="72">
        <f t="shared" si="257"/>
        <v>1</v>
      </c>
      <c r="M864" s="72">
        <f t="shared" si="257"/>
        <v>0</v>
      </c>
      <c r="N864" s="66">
        <f t="shared" si="257"/>
        <v>0</v>
      </c>
      <c r="O864" s="41"/>
      <c r="P864" s="42" t="str">
        <f t="shared" si="247"/>
        <v/>
      </c>
      <c r="Q864" s="43" t="str">
        <f t="shared" si="248"/>
        <v/>
      </c>
      <c r="R864" s="44" t="e">
        <f t="shared" si="249"/>
        <v>#VALUE!</v>
      </c>
      <c r="S864" s="45" t="e">
        <f t="shared" si="242"/>
        <v>#VALUE!</v>
      </c>
      <c r="T864" s="44" t="str">
        <f t="shared" si="250"/>
        <v/>
      </c>
      <c r="U864" s="46"/>
      <c r="V864" s="47"/>
      <c r="W864" s="48" t="e">
        <f t="shared" si="251"/>
        <v>#VALUE!</v>
      </c>
      <c r="X864" s="49"/>
      <c r="Y864" s="44" t="e">
        <f>INDEX(VISITORS[INSECT ORDER], MATCH(X864,VISITORS[NAME USED],0))</f>
        <v>#N/A</v>
      </c>
      <c r="Z864" s="44" t="e">
        <f t="shared" si="252"/>
        <v>#N/A</v>
      </c>
      <c r="AA864" s="50" t="e">
        <f>IF(SUM(#REF!,#REF!,#REF!,#REF!,#REF!,#REF!)=S864,,"")</f>
        <v>#REF!</v>
      </c>
      <c r="AB864" s="51" t="str">
        <f t="shared" si="253"/>
        <v/>
      </c>
      <c r="AC864" s="51"/>
      <c r="AD864" s="51"/>
      <c r="AE864" s="51"/>
      <c r="AF864" s="51"/>
      <c r="AG864" s="51"/>
      <c r="AH864" s="51"/>
      <c r="AI864" s="52"/>
      <c r="AJ864" s="52"/>
      <c r="AK864" s="52"/>
      <c r="AL864" s="53"/>
      <c r="AM864" s="54"/>
      <c r="AN864" s="55" t="str">
        <f>IF(P864=1,0,"")</f>
        <v/>
      </c>
      <c r="AO864" s="56" t="str">
        <f>IF(AN864=1,AB864,"")</f>
        <v/>
      </c>
      <c r="AP864" s="55" t="str">
        <f>IF(P864=1,0,"")</f>
        <v/>
      </c>
      <c r="AQ864" s="56" t="str">
        <f>IF(AP864=1,AB864,"")</f>
        <v/>
      </c>
    </row>
    <row r="865" spans="1:43" s="3" customFormat="1" x14ac:dyDescent="0.25">
      <c r="A865" s="67">
        <f t="shared" si="243"/>
        <v>2022</v>
      </c>
      <c r="B865" s="67" t="str">
        <f t="shared" si="244"/>
        <v>May</v>
      </c>
      <c r="C865" s="68">
        <f t="shared" si="254"/>
        <v>22</v>
      </c>
      <c r="D865" s="69">
        <f t="shared" si="245"/>
        <v>23</v>
      </c>
      <c r="E865" s="70">
        <f t="shared" si="246"/>
        <v>17</v>
      </c>
      <c r="F865" s="74"/>
      <c r="G865" s="77"/>
      <c r="H865" s="63" t="e">
        <f t="shared" si="255"/>
        <v>#VALUE!</v>
      </c>
      <c r="I865" s="64">
        <f t="shared" si="257"/>
        <v>1</v>
      </c>
      <c r="J865" s="71" t="str">
        <f t="shared" si="257"/>
        <v xml:space="preserve">Tolpis </v>
      </c>
      <c r="K865" s="71" t="str">
        <f t="shared" si="257"/>
        <v>umbellata</v>
      </c>
      <c r="L865" s="72">
        <f t="shared" si="257"/>
        <v>1</v>
      </c>
      <c r="M865" s="72">
        <f t="shared" si="257"/>
        <v>0</v>
      </c>
      <c r="N865" s="66">
        <f t="shared" si="257"/>
        <v>0</v>
      </c>
      <c r="O865" s="41"/>
      <c r="P865" s="42" t="str">
        <f t="shared" si="247"/>
        <v/>
      </c>
      <c r="Q865" s="43" t="str">
        <f t="shared" si="248"/>
        <v/>
      </c>
      <c r="R865" s="44" t="e">
        <f t="shared" si="249"/>
        <v>#VALUE!</v>
      </c>
      <c r="S865" s="45" t="e">
        <f t="shared" si="242"/>
        <v>#VALUE!</v>
      </c>
      <c r="T865" s="44" t="str">
        <f t="shared" si="250"/>
        <v/>
      </c>
      <c r="U865" s="46"/>
      <c r="V865" s="47"/>
      <c r="W865" s="48" t="e">
        <f t="shared" si="251"/>
        <v>#VALUE!</v>
      </c>
      <c r="X865" s="49"/>
      <c r="Y865" s="44" t="e">
        <f>INDEX(VISITORS[INSECT ORDER], MATCH(X865,VISITORS[NAME USED],0))</f>
        <v>#N/A</v>
      </c>
      <c r="Z865" s="44" t="e">
        <f t="shared" si="252"/>
        <v>#N/A</v>
      </c>
      <c r="AA865" s="50" t="e">
        <f>IF(SUM(#REF!,#REF!,#REF!,#REF!,#REF!,#REF!)=S865,,"")</f>
        <v>#REF!</v>
      </c>
      <c r="AB865" s="51" t="str">
        <f t="shared" si="253"/>
        <v/>
      </c>
      <c r="AC865" s="51"/>
      <c r="AD865" s="51"/>
      <c r="AE865" s="51"/>
      <c r="AF865" s="51"/>
      <c r="AG865" s="51"/>
      <c r="AH865" s="51"/>
      <c r="AI865" s="52"/>
      <c r="AJ865" s="52"/>
      <c r="AK865" s="52"/>
      <c r="AL865" s="53"/>
      <c r="AM865" s="54"/>
      <c r="AN865" s="55" t="str">
        <f>IF(P865=1,0,"")</f>
        <v/>
      </c>
      <c r="AO865" s="56" t="str">
        <f>IF(AN865=1,AB865,"")</f>
        <v/>
      </c>
      <c r="AP865" s="55" t="str">
        <f>IF(P865=1,0,"")</f>
        <v/>
      </c>
      <c r="AQ865" s="56" t="str">
        <f>IF(AP865=1,AB865,"")</f>
        <v/>
      </c>
    </row>
    <row r="866" spans="1:43" s="3" customFormat="1" x14ac:dyDescent="0.25">
      <c r="A866" s="67">
        <f t="shared" si="243"/>
        <v>2022</v>
      </c>
      <c r="B866" s="67" t="str">
        <f t="shared" si="244"/>
        <v>May</v>
      </c>
      <c r="C866" s="68">
        <f t="shared" si="254"/>
        <v>22</v>
      </c>
      <c r="D866" s="69">
        <f t="shared" si="245"/>
        <v>23</v>
      </c>
      <c r="E866" s="70">
        <f t="shared" si="246"/>
        <v>18</v>
      </c>
      <c r="F866" s="74"/>
      <c r="G866" s="77"/>
      <c r="H866" s="63" t="e">
        <f t="shared" si="255"/>
        <v>#VALUE!</v>
      </c>
      <c r="I866" s="64">
        <f t="shared" si="257"/>
        <v>1</v>
      </c>
      <c r="J866" s="71" t="str">
        <f t="shared" si="257"/>
        <v xml:space="preserve">Tolpis </v>
      </c>
      <c r="K866" s="71" t="str">
        <f t="shared" si="257"/>
        <v>umbellata</v>
      </c>
      <c r="L866" s="72">
        <f t="shared" si="257"/>
        <v>1</v>
      </c>
      <c r="M866" s="72">
        <f t="shared" si="257"/>
        <v>0</v>
      </c>
      <c r="N866" s="66">
        <f t="shared" si="257"/>
        <v>0</v>
      </c>
      <c r="O866" s="41"/>
      <c r="P866" s="42" t="str">
        <f t="shared" si="247"/>
        <v/>
      </c>
      <c r="Q866" s="43" t="str">
        <f t="shared" si="248"/>
        <v/>
      </c>
      <c r="R866" s="44" t="e">
        <f t="shared" si="249"/>
        <v>#VALUE!</v>
      </c>
      <c r="S866" s="45" t="e">
        <f t="shared" si="242"/>
        <v>#VALUE!</v>
      </c>
      <c r="T866" s="44" t="str">
        <f t="shared" si="250"/>
        <v/>
      </c>
      <c r="U866" s="46"/>
      <c r="V866" s="47"/>
      <c r="W866" s="48" t="e">
        <f t="shared" si="251"/>
        <v>#VALUE!</v>
      </c>
      <c r="X866" s="49"/>
      <c r="Y866" s="44" t="e">
        <f>INDEX(VISITORS[INSECT ORDER], MATCH(X866,VISITORS[NAME USED],0))</f>
        <v>#N/A</v>
      </c>
      <c r="Z866" s="44" t="e">
        <f t="shared" si="252"/>
        <v>#N/A</v>
      </c>
      <c r="AA866" s="50" t="e">
        <f>IF(SUM(#REF!,#REF!,#REF!,#REF!,#REF!,#REF!)=S866,,"")</f>
        <v>#REF!</v>
      </c>
      <c r="AB866" s="51" t="str">
        <f t="shared" si="253"/>
        <v/>
      </c>
      <c r="AC866" s="51"/>
      <c r="AD866" s="51"/>
      <c r="AE866" s="51"/>
      <c r="AF866" s="51"/>
      <c r="AG866" s="51"/>
      <c r="AH866" s="51"/>
      <c r="AI866" s="52"/>
      <c r="AJ866" s="52"/>
      <c r="AK866" s="52"/>
      <c r="AL866" s="53"/>
      <c r="AM866" s="54"/>
      <c r="AN866" s="55" t="str">
        <f>IF(P866=1,0,"")</f>
        <v/>
      </c>
      <c r="AO866" s="56" t="str">
        <f>IF(AN866=1,AB866,"")</f>
        <v/>
      </c>
      <c r="AP866" s="55" t="str">
        <f>IF(P866=1,0,"")</f>
        <v/>
      </c>
      <c r="AQ866" s="56" t="str">
        <f>IF(AP866=1,AB866,"")</f>
        <v/>
      </c>
    </row>
    <row r="867" spans="1:43" s="3" customFormat="1" x14ac:dyDescent="0.25">
      <c r="A867" s="67">
        <f t="shared" si="243"/>
        <v>2022</v>
      </c>
      <c r="B867" s="67" t="str">
        <f t="shared" si="244"/>
        <v>May</v>
      </c>
      <c r="C867" s="68">
        <f t="shared" si="254"/>
        <v>22</v>
      </c>
      <c r="D867" s="69">
        <f t="shared" si="245"/>
        <v>23</v>
      </c>
      <c r="E867" s="70">
        <f t="shared" si="246"/>
        <v>19</v>
      </c>
      <c r="F867" s="74"/>
      <c r="G867" s="77"/>
      <c r="H867" s="63" t="e">
        <f t="shared" si="255"/>
        <v>#VALUE!</v>
      </c>
      <c r="I867" s="64">
        <f t="shared" si="257"/>
        <v>1</v>
      </c>
      <c r="J867" s="71" t="str">
        <f t="shared" si="257"/>
        <v xml:space="preserve">Tolpis </v>
      </c>
      <c r="K867" s="71" t="str">
        <f t="shared" si="257"/>
        <v>umbellata</v>
      </c>
      <c r="L867" s="72">
        <f t="shared" si="257"/>
        <v>1</v>
      </c>
      <c r="M867" s="72">
        <f t="shared" si="257"/>
        <v>0</v>
      </c>
      <c r="N867" s="66">
        <f t="shared" si="257"/>
        <v>0</v>
      </c>
      <c r="O867" s="41"/>
      <c r="P867" s="42" t="str">
        <f t="shared" si="247"/>
        <v/>
      </c>
      <c r="Q867" s="43" t="str">
        <f t="shared" si="248"/>
        <v/>
      </c>
      <c r="R867" s="44" t="e">
        <f t="shared" si="249"/>
        <v>#VALUE!</v>
      </c>
      <c r="S867" s="45" t="e">
        <f t="shared" si="242"/>
        <v>#VALUE!</v>
      </c>
      <c r="T867" s="44" t="str">
        <f t="shared" si="250"/>
        <v/>
      </c>
      <c r="U867" s="46"/>
      <c r="V867" s="47"/>
      <c r="W867" s="48" t="e">
        <f t="shared" si="251"/>
        <v>#VALUE!</v>
      </c>
      <c r="X867" s="49"/>
      <c r="Y867" s="44" t="e">
        <f>INDEX(VISITORS[INSECT ORDER], MATCH(X867,VISITORS[NAME USED],0))</f>
        <v>#N/A</v>
      </c>
      <c r="Z867" s="44" t="e">
        <f t="shared" si="252"/>
        <v>#N/A</v>
      </c>
      <c r="AA867" s="50" t="e">
        <f>IF(SUM(#REF!,#REF!,#REF!,#REF!,#REF!,#REF!)=S867,,"")</f>
        <v>#REF!</v>
      </c>
      <c r="AB867" s="51" t="str">
        <f t="shared" si="253"/>
        <v/>
      </c>
      <c r="AC867" s="51"/>
      <c r="AD867" s="51"/>
      <c r="AE867" s="51"/>
      <c r="AF867" s="51"/>
      <c r="AG867" s="51"/>
      <c r="AH867" s="51"/>
      <c r="AI867" s="52"/>
      <c r="AJ867" s="52"/>
      <c r="AK867" s="52"/>
      <c r="AL867" s="53"/>
      <c r="AM867" s="54"/>
      <c r="AN867" s="55" t="str">
        <f>IF(P867=1,0,"")</f>
        <v/>
      </c>
      <c r="AO867" s="56" t="str">
        <f>IF(AN867=1,AB867,"")</f>
        <v/>
      </c>
      <c r="AP867" s="55" t="str">
        <f>IF(P867=1,0,"")</f>
        <v/>
      </c>
      <c r="AQ867" s="56" t="str">
        <f>IF(AP867=1,AB867,"")</f>
        <v/>
      </c>
    </row>
    <row r="868" spans="1:43" s="3" customFormat="1" x14ac:dyDescent="0.25">
      <c r="A868" s="67">
        <f t="shared" si="243"/>
        <v>2022</v>
      </c>
      <c r="B868" s="67" t="str">
        <f t="shared" si="244"/>
        <v>May</v>
      </c>
      <c r="C868" s="68">
        <f t="shared" si="254"/>
        <v>22</v>
      </c>
      <c r="D868" s="69">
        <f t="shared" si="245"/>
        <v>23</v>
      </c>
      <c r="E868" s="70">
        <f t="shared" si="246"/>
        <v>20</v>
      </c>
      <c r="F868" s="74"/>
      <c r="G868" s="77"/>
      <c r="H868" s="63" t="e">
        <f t="shared" si="255"/>
        <v>#VALUE!</v>
      </c>
      <c r="I868" s="64">
        <f t="shared" si="257"/>
        <v>1</v>
      </c>
      <c r="J868" s="71" t="str">
        <f t="shared" si="257"/>
        <v xml:space="preserve">Tolpis </v>
      </c>
      <c r="K868" s="71" t="str">
        <f t="shared" si="257"/>
        <v>umbellata</v>
      </c>
      <c r="L868" s="72">
        <f t="shared" si="257"/>
        <v>1</v>
      </c>
      <c r="M868" s="72">
        <f t="shared" si="257"/>
        <v>0</v>
      </c>
      <c r="N868" s="66">
        <f t="shared" si="257"/>
        <v>0</v>
      </c>
      <c r="O868" s="41"/>
      <c r="P868" s="42" t="str">
        <f t="shared" si="247"/>
        <v/>
      </c>
      <c r="Q868" s="43" t="str">
        <f t="shared" si="248"/>
        <v/>
      </c>
      <c r="R868" s="44" t="e">
        <f t="shared" si="249"/>
        <v>#VALUE!</v>
      </c>
      <c r="S868" s="45" t="e">
        <f t="shared" si="242"/>
        <v>#VALUE!</v>
      </c>
      <c r="T868" s="44" t="str">
        <f t="shared" si="250"/>
        <v/>
      </c>
      <c r="U868" s="46"/>
      <c r="V868" s="47"/>
      <c r="W868" s="48" t="e">
        <f t="shared" si="251"/>
        <v>#VALUE!</v>
      </c>
      <c r="X868" s="49"/>
      <c r="Y868" s="44" t="e">
        <f>INDEX(VISITORS[INSECT ORDER], MATCH(X868,VISITORS[NAME USED],0))</f>
        <v>#N/A</v>
      </c>
      <c r="Z868" s="44" t="e">
        <f t="shared" si="252"/>
        <v>#N/A</v>
      </c>
      <c r="AA868" s="50" t="e">
        <f>IF(SUM(#REF!,#REF!,#REF!,#REF!,#REF!,#REF!)=S868,,"")</f>
        <v>#REF!</v>
      </c>
      <c r="AB868" s="51" t="str">
        <f t="shared" si="253"/>
        <v/>
      </c>
      <c r="AC868" s="51"/>
      <c r="AD868" s="51"/>
      <c r="AE868" s="51"/>
      <c r="AF868" s="51"/>
      <c r="AG868" s="51"/>
      <c r="AH868" s="51"/>
      <c r="AI868" s="52"/>
      <c r="AJ868" s="52"/>
      <c r="AK868" s="52"/>
      <c r="AL868" s="53"/>
      <c r="AM868" s="54"/>
      <c r="AN868" s="55" t="str">
        <f>IF(P868=1,0,"")</f>
        <v/>
      </c>
      <c r="AO868" s="56" t="str">
        <f>IF(AN868=1,AB868,"")</f>
        <v/>
      </c>
      <c r="AP868" s="55" t="str">
        <f>IF(P868=1,0,"")</f>
        <v/>
      </c>
      <c r="AQ868" s="56" t="str">
        <f>IF(AP868=1,AB868,"")</f>
        <v/>
      </c>
    </row>
    <row r="869" spans="1:43" s="3" customFormat="1" x14ac:dyDescent="0.25">
      <c r="A869" s="67">
        <f t="shared" si="243"/>
        <v>2022</v>
      </c>
      <c r="B869" s="67" t="str">
        <f t="shared" si="244"/>
        <v>May</v>
      </c>
      <c r="C869" s="68">
        <f t="shared" si="254"/>
        <v>22</v>
      </c>
      <c r="D869" s="69">
        <f t="shared" si="245"/>
        <v>23</v>
      </c>
      <c r="E869" s="70">
        <f t="shared" si="246"/>
        <v>21</v>
      </c>
      <c r="F869" s="74"/>
      <c r="G869" s="77"/>
      <c r="H869" s="63" t="e">
        <f t="shared" si="255"/>
        <v>#VALUE!</v>
      </c>
      <c r="I869" s="64">
        <f t="shared" ref="I869:N884" si="258">I868</f>
        <v>1</v>
      </c>
      <c r="J869" s="71" t="str">
        <f t="shared" si="258"/>
        <v xml:space="preserve">Tolpis </v>
      </c>
      <c r="K869" s="71" t="str">
        <f t="shared" si="258"/>
        <v>umbellata</v>
      </c>
      <c r="L869" s="72">
        <f t="shared" si="258"/>
        <v>1</v>
      </c>
      <c r="M869" s="72">
        <f t="shared" si="258"/>
        <v>0</v>
      </c>
      <c r="N869" s="66">
        <f t="shared" si="258"/>
        <v>0</v>
      </c>
      <c r="O869" s="41"/>
      <c r="P869" s="42" t="str">
        <f t="shared" si="247"/>
        <v/>
      </c>
      <c r="Q869" s="43" t="str">
        <f t="shared" si="248"/>
        <v/>
      </c>
      <c r="R869" s="44" t="e">
        <f t="shared" si="249"/>
        <v>#VALUE!</v>
      </c>
      <c r="S869" s="45" t="e">
        <f t="shared" si="242"/>
        <v>#VALUE!</v>
      </c>
      <c r="T869" s="44" t="str">
        <f t="shared" si="250"/>
        <v/>
      </c>
      <c r="U869" s="46"/>
      <c r="V869" s="47"/>
      <c r="W869" s="48" t="e">
        <f t="shared" si="251"/>
        <v>#VALUE!</v>
      </c>
      <c r="X869" s="49"/>
      <c r="Y869" s="44" t="e">
        <f>INDEX(VISITORS[INSECT ORDER], MATCH(X869,VISITORS[NAME USED],0))</f>
        <v>#N/A</v>
      </c>
      <c r="Z869" s="44" t="e">
        <f t="shared" si="252"/>
        <v>#N/A</v>
      </c>
      <c r="AA869" s="50" t="e">
        <f>IF(SUM(#REF!,#REF!,#REF!,#REF!,#REF!,#REF!)=S869,,"")</f>
        <v>#REF!</v>
      </c>
      <c r="AB869" s="51" t="str">
        <f t="shared" si="253"/>
        <v/>
      </c>
      <c r="AC869" s="51"/>
      <c r="AD869" s="51"/>
      <c r="AE869" s="51"/>
      <c r="AF869" s="51"/>
      <c r="AG869" s="51"/>
      <c r="AH869" s="51"/>
      <c r="AI869" s="52"/>
      <c r="AJ869" s="52"/>
      <c r="AK869" s="52"/>
      <c r="AL869" s="53"/>
      <c r="AM869" s="54"/>
      <c r="AN869" s="55" t="str">
        <f>IF(P869=1,0,"")</f>
        <v/>
      </c>
      <c r="AO869" s="56" t="str">
        <f>IF(AN869=1,AB869,"")</f>
        <v/>
      </c>
      <c r="AP869" s="55" t="str">
        <f>IF(P869=1,0,"")</f>
        <v/>
      </c>
      <c r="AQ869" s="56" t="str">
        <f>IF(AP869=1,AB869,"")</f>
        <v/>
      </c>
    </row>
    <row r="870" spans="1:43" s="3" customFormat="1" x14ac:dyDescent="0.25">
      <c r="A870" s="67">
        <f t="shared" si="243"/>
        <v>2022</v>
      </c>
      <c r="B870" s="67" t="str">
        <f t="shared" si="244"/>
        <v>May</v>
      </c>
      <c r="C870" s="68">
        <f t="shared" si="254"/>
        <v>22</v>
      </c>
      <c r="D870" s="69">
        <f t="shared" si="245"/>
        <v>23</v>
      </c>
      <c r="E870" s="70">
        <f t="shared" si="246"/>
        <v>22</v>
      </c>
      <c r="F870" s="74"/>
      <c r="G870" s="77"/>
      <c r="H870" s="63" t="e">
        <f t="shared" si="255"/>
        <v>#VALUE!</v>
      </c>
      <c r="I870" s="64">
        <f t="shared" si="258"/>
        <v>1</v>
      </c>
      <c r="J870" s="71" t="str">
        <f t="shared" si="258"/>
        <v xml:space="preserve">Tolpis </v>
      </c>
      <c r="K870" s="71" t="str">
        <f t="shared" si="258"/>
        <v>umbellata</v>
      </c>
      <c r="L870" s="72">
        <f t="shared" si="258"/>
        <v>1</v>
      </c>
      <c r="M870" s="72">
        <f t="shared" si="258"/>
        <v>0</v>
      </c>
      <c r="N870" s="66">
        <f t="shared" si="258"/>
        <v>0</v>
      </c>
      <c r="O870" s="41"/>
      <c r="P870" s="42" t="str">
        <f t="shared" si="247"/>
        <v/>
      </c>
      <c r="Q870" s="43" t="str">
        <f t="shared" si="248"/>
        <v/>
      </c>
      <c r="R870" s="44" t="e">
        <f t="shared" si="249"/>
        <v>#VALUE!</v>
      </c>
      <c r="S870" s="45" t="e">
        <f t="shared" si="242"/>
        <v>#VALUE!</v>
      </c>
      <c r="T870" s="44" t="str">
        <f t="shared" si="250"/>
        <v/>
      </c>
      <c r="U870" s="46"/>
      <c r="V870" s="47"/>
      <c r="W870" s="48" t="e">
        <f t="shared" si="251"/>
        <v>#VALUE!</v>
      </c>
      <c r="X870" s="49"/>
      <c r="Y870" s="44" t="e">
        <f>INDEX(VISITORS[INSECT ORDER], MATCH(X870,VISITORS[NAME USED],0))</f>
        <v>#N/A</v>
      </c>
      <c r="Z870" s="44" t="e">
        <f t="shared" si="252"/>
        <v>#N/A</v>
      </c>
      <c r="AA870" s="50" t="e">
        <f>IF(SUM(#REF!,#REF!,#REF!,#REF!,#REF!,#REF!)=S870,,"")</f>
        <v>#REF!</v>
      </c>
      <c r="AB870" s="51" t="str">
        <f t="shared" si="253"/>
        <v/>
      </c>
      <c r="AC870" s="51"/>
      <c r="AD870" s="51"/>
      <c r="AE870" s="51"/>
      <c r="AF870" s="51"/>
      <c r="AG870" s="51"/>
      <c r="AH870" s="51"/>
      <c r="AI870" s="52"/>
      <c r="AJ870" s="52"/>
      <c r="AK870" s="52"/>
      <c r="AL870" s="53"/>
      <c r="AM870" s="54"/>
      <c r="AN870" s="55" t="str">
        <f>IF(P870=1,0,"")</f>
        <v/>
      </c>
      <c r="AO870" s="56" t="str">
        <f>IF(AN870=1,AB870,"")</f>
        <v/>
      </c>
      <c r="AP870" s="55" t="str">
        <f>IF(P870=1,0,"")</f>
        <v/>
      </c>
      <c r="AQ870" s="56" t="str">
        <f>IF(AP870=1,AB870,"")</f>
        <v/>
      </c>
    </row>
    <row r="871" spans="1:43" s="3" customFormat="1" x14ac:dyDescent="0.25">
      <c r="A871" s="67">
        <f t="shared" si="243"/>
        <v>2022</v>
      </c>
      <c r="B871" s="67" t="str">
        <f t="shared" si="244"/>
        <v>May</v>
      </c>
      <c r="C871" s="68">
        <f t="shared" si="254"/>
        <v>22</v>
      </c>
      <c r="D871" s="69">
        <f t="shared" si="245"/>
        <v>23</v>
      </c>
      <c r="E871" s="70">
        <f t="shared" si="246"/>
        <v>23</v>
      </c>
      <c r="F871" s="74"/>
      <c r="G871" s="77"/>
      <c r="H871" s="63" t="e">
        <f t="shared" si="255"/>
        <v>#VALUE!</v>
      </c>
      <c r="I871" s="64">
        <f t="shared" si="258"/>
        <v>1</v>
      </c>
      <c r="J871" s="71" t="str">
        <f t="shared" si="258"/>
        <v xml:space="preserve">Tolpis </v>
      </c>
      <c r="K871" s="71" t="str">
        <f t="shared" si="258"/>
        <v>umbellata</v>
      </c>
      <c r="L871" s="72">
        <f t="shared" si="258"/>
        <v>1</v>
      </c>
      <c r="M871" s="72">
        <f t="shared" si="258"/>
        <v>0</v>
      </c>
      <c r="N871" s="66">
        <f t="shared" si="258"/>
        <v>0</v>
      </c>
      <c r="O871" s="41"/>
      <c r="P871" s="42" t="str">
        <f t="shared" si="247"/>
        <v/>
      </c>
      <c r="Q871" s="43" t="str">
        <f t="shared" si="248"/>
        <v/>
      </c>
      <c r="R871" s="44" t="e">
        <f t="shared" si="249"/>
        <v>#VALUE!</v>
      </c>
      <c r="S871" s="45" t="e">
        <f t="shared" si="242"/>
        <v>#VALUE!</v>
      </c>
      <c r="T871" s="44" t="str">
        <f t="shared" si="250"/>
        <v/>
      </c>
      <c r="U871" s="46"/>
      <c r="V871" s="47"/>
      <c r="W871" s="48" t="e">
        <f t="shared" si="251"/>
        <v>#VALUE!</v>
      </c>
      <c r="X871" s="49"/>
      <c r="Y871" s="44" t="e">
        <f>INDEX(VISITORS[INSECT ORDER], MATCH(X871,VISITORS[NAME USED],0))</f>
        <v>#N/A</v>
      </c>
      <c r="Z871" s="44" t="e">
        <f t="shared" si="252"/>
        <v>#N/A</v>
      </c>
      <c r="AA871" s="50" t="e">
        <f>IF(SUM(#REF!,#REF!,#REF!,#REF!,#REF!,#REF!)=S871,,"")</f>
        <v>#REF!</v>
      </c>
      <c r="AB871" s="51" t="str">
        <f t="shared" si="253"/>
        <v/>
      </c>
      <c r="AC871" s="51"/>
      <c r="AD871" s="51"/>
      <c r="AE871" s="51"/>
      <c r="AF871" s="51"/>
      <c r="AG871" s="51"/>
      <c r="AH871" s="51"/>
      <c r="AI871" s="52"/>
      <c r="AJ871" s="52"/>
      <c r="AK871" s="52"/>
      <c r="AL871" s="53"/>
      <c r="AM871" s="54"/>
      <c r="AN871" s="55" t="str">
        <f>IF(P871=1,0,"")</f>
        <v/>
      </c>
      <c r="AO871" s="56" t="str">
        <f>IF(AN871=1,AB871,"")</f>
        <v/>
      </c>
      <c r="AP871" s="55" t="str">
        <f>IF(P871=1,0,"")</f>
        <v/>
      </c>
      <c r="AQ871" s="56" t="str">
        <f>IF(AP871=1,AB871,"")</f>
        <v/>
      </c>
    </row>
    <row r="872" spans="1:43" s="3" customFormat="1" x14ac:dyDescent="0.25">
      <c r="A872" s="67">
        <f t="shared" si="243"/>
        <v>2022</v>
      </c>
      <c r="B872" s="67" t="str">
        <f t="shared" si="244"/>
        <v>May</v>
      </c>
      <c r="C872" s="68">
        <f t="shared" si="254"/>
        <v>22</v>
      </c>
      <c r="D872" s="69">
        <f t="shared" si="245"/>
        <v>23</v>
      </c>
      <c r="E872" s="70">
        <f t="shared" si="246"/>
        <v>24</v>
      </c>
      <c r="F872" s="74"/>
      <c r="G872" s="77"/>
      <c r="H872" s="63" t="e">
        <f t="shared" si="255"/>
        <v>#VALUE!</v>
      </c>
      <c r="I872" s="64">
        <f t="shared" si="258"/>
        <v>1</v>
      </c>
      <c r="J872" s="71" t="str">
        <f t="shared" si="258"/>
        <v xml:space="preserve">Tolpis </v>
      </c>
      <c r="K872" s="71" t="str">
        <f t="shared" si="258"/>
        <v>umbellata</v>
      </c>
      <c r="L872" s="72">
        <f t="shared" si="258"/>
        <v>1</v>
      </c>
      <c r="M872" s="72">
        <f t="shared" si="258"/>
        <v>0</v>
      </c>
      <c r="N872" s="66">
        <f t="shared" si="258"/>
        <v>0</v>
      </c>
      <c r="O872" s="41"/>
      <c r="P872" s="42" t="str">
        <f t="shared" si="247"/>
        <v/>
      </c>
      <c r="Q872" s="43" t="str">
        <f t="shared" si="248"/>
        <v/>
      </c>
      <c r="R872" s="44" t="e">
        <f t="shared" si="249"/>
        <v>#VALUE!</v>
      </c>
      <c r="S872" s="45" t="e">
        <f t="shared" si="242"/>
        <v>#VALUE!</v>
      </c>
      <c r="T872" s="44" t="str">
        <f t="shared" si="250"/>
        <v/>
      </c>
      <c r="U872" s="46"/>
      <c r="V872" s="47"/>
      <c r="W872" s="48" t="e">
        <f t="shared" si="251"/>
        <v>#VALUE!</v>
      </c>
      <c r="X872" s="49"/>
      <c r="Y872" s="44" t="e">
        <f>INDEX(VISITORS[INSECT ORDER], MATCH(X872,VISITORS[NAME USED],0))</f>
        <v>#N/A</v>
      </c>
      <c r="Z872" s="44" t="e">
        <f t="shared" si="252"/>
        <v>#N/A</v>
      </c>
      <c r="AA872" s="50" t="e">
        <f>IF(SUM(#REF!,#REF!,#REF!,#REF!,#REF!,#REF!)=S872,,"")</f>
        <v>#REF!</v>
      </c>
      <c r="AB872" s="51" t="str">
        <f t="shared" si="253"/>
        <v/>
      </c>
      <c r="AC872" s="51"/>
      <c r="AD872" s="51"/>
      <c r="AE872" s="51"/>
      <c r="AF872" s="51"/>
      <c r="AG872" s="51"/>
      <c r="AH872" s="51"/>
      <c r="AI872" s="52"/>
      <c r="AJ872" s="52"/>
      <c r="AK872" s="52"/>
      <c r="AL872" s="53"/>
      <c r="AM872" s="54"/>
      <c r="AN872" s="55" t="str">
        <f>IF(P872=1,0,"")</f>
        <v/>
      </c>
      <c r="AO872" s="56" t="str">
        <f>IF(AN872=1,AB872,"")</f>
        <v/>
      </c>
      <c r="AP872" s="55" t="str">
        <f>IF(P872=1,0,"")</f>
        <v/>
      </c>
      <c r="AQ872" s="56" t="str">
        <f>IF(AP872=1,AB872,"")</f>
        <v/>
      </c>
    </row>
    <row r="873" spans="1:43" s="3" customFormat="1" x14ac:dyDescent="0.25">
      <c r="A873" s="67">
        <f t="shared" si="243"/>
        <v>2022</v>
      </c>
      <c r="B873" s="67" t="str">
        <f t="shared" si="244"/>
        <v>May</v>
      </c>
      <c r="C873" s="68">
        <f t="shared" si="254"/>
        <v>22</v>
      </c>
      <c r="D873" s="69">
        <f t="shared" si="245"/>
        <v>23</v>
      </c>
      <c r="E873" s="70">
        <f t="shared" si="246"/>
        <v>25</v>
      </c>
      <c r="F873" s="74"/>
      <c r="G873" s="77"/>
      <c r="H873" s="63" t="e">
        <f t="shared" si="255"/>
        <v>#VALUE!</v>
      </c>
      <c r="I873" s="64">
        <f t="shared" si="258"/>
        <v>1</v>
      </c>
      <c r="J873" s="71" t="str">
        <f t="shared" si="258"/>
        <v xml:space="preserve">Tolpis </v>
      </c>
      <c r="K873" s="71" t="str">
        <f t="shared" si="258"/>
        <v>umbellata</v>
      </c>
      <c r="L873" s="72">
        <f t="shared" si="258"/>
        <v>1</v>
      </c>
      <c r="M873" s="72">
        <f t="shared" si="258"/>
        <v>0</v>
      </c>
      <c r="N873" s="66">
        <f t="shared" si="258"/>
        <v>0</v>
      </c>
      <c r="O873" s="41"/>
      <c r="P873" s="42" t="str">
        <f t="shared" si="247"/>
        <v/>
      </c>
      <c r="Q873" s="43" t="str">
        <f t="shared" si="248"/>
        <v/>
      </c>
      <c r="R873" s="44" t="e">
        <f t="shared" si="249"/>
        <v>#VALUE!</v>
      </c>
      <c r="S873" s="45" t="e">
        <f t="shared" si="242"/>
        <v>#VALUE!</v>
      </c>
      <c r="T873" s="44" t="str">
        <f t="shared" si="250"/>
        <v/>
      </c>
      <c r="U873" s="46"/>
      <c r="V873" s="47"/>
      <c r="W873" s="48" t="e">
        <f t="shared" si="251"/>
        <v>#VALUE!</v>
      </c>
      <c r="X873" s="49"/>
      <c r="Y873" s="44" t="e">
        <f>INDEX(VISITORS[INSECT ORDER], MATCH(X873,VISITORS[NAME USED],0))</f>
        <v>#N/A</v>
      </c>
      <c r="Z873" s="44" t="e">
        <f t="shared" si="252"/>
        <v>#N/A</v>
      </c>
      <c r="AA873" s="50" t="e">
        <f>IF(SUM(#REF!,#REF!,#REF!,#REF!,#REF!,#REF!)=S873,,"")</f>
        <v>#REF!</v>
      </c>
      <c r="AB873" s="51" t="str">
        <f t="shared" si="253"/>
        <v/>
      </c>
      <c r="AC873" s="51"/>
      <c r="AD873" s="51"/>
      <c r="AE873" s="51"/>
      <c r="AF873" s="51"/>
      <c r="AG873" s="51"/>
      <c r="AH873" s="51"/>
      <c r="AI873" s="52"/>
      <c r="AJ873" s="52"/>
      <c r="AK873" s="52"/>
      <c r="AL873" s="53"/>
      <c r="AM873" s="54"/>
      <c r="AN873" s="55" t="str">
        <f>IF(P873=1,0,"")</f>
        <v/>
      </c>
      <c r="AO873" s="56" t="str">
        <f>IF(AN873=1,AB873,"")</f>
        <v/>
      </c>
      <c r="AP873" s="55" t="str">
        <f>IF(P873=1,0,"")</f>
        <v/>
      </c>
      <c r="AQ873" s="56" t="str">
        <f>IF(AP873=1,AB873,"")</f>
        <v/>
      </c>
    </row>
    <row r="874" spans="1:43" s="3" customFormat="1" x14ac:dyDescent="0.25">
      <c r="A874" s="67">
        <f t="shared" si="243"/>
        <v>2022</v>
      </c>
      <c r="B874" s="67" t="str">
        <f t="shared" si="244"/>
        <v>May</v>
      </c>
      <c r="C874" s="68">
        <f t="shared" si="254"/>
        <v>22</v>
      </c>
      <c r="D874" s="69">
        <f t="shared" si="245"/>
        <v>23</v>
      </c>
      <c r="E874" s="70">
        <f t="shared" si="246"/>
        <v>26</v>
      </c>
      <c r="F874" s="74"/>
      <c r="G874" s="77"/>
      <c r="H874" s="63" t="e">
        <f t="shared" si="255"/>
        <v>#VALUE!</v>
      </c>
      <c r="I874" s="64">
        <f t="shared" si="258"/>
        <v>1</v>
      </c>
      <c r="J874" s="71" t="str">
        <f t="shared" si="258"/>
        <v xml:space="preserve">Tolpis </v>
      </c>
      <c r="K874" s="71" t="str">
        <f t="shared" si="258"/>
        <v>umbellata</v>
      </c>
      <c r="L874" s="72">
        <f t="shared" si="258"/>
        <v>1</v>
      </c>
      <c r="M874" s="72">
        <f t="shared" si="258"/>
        <v>0</v>
      </c>
      <c r="N874" s="66">
        <f t="shared" si="258"/>
        <v>0</v>
      </c>
      <c r="O874" s="41"/>
      <c r="P874" s="42" t="str">
        <f t="shared" si="247"/>
        <v/>
      </c>
      <c r="Q874" s="43" t="str">
        <f t="shared" si="248"/>
        <v/>
      </c>
      <c r="R874" s="44" t="e">
        <f t="shared" si="249"/>
        <v>#VALUE!</v>
      </c>
      <c r="S874" s="45" t="e">
        <f t="shared" si="242"/>
        <v>#VALUE!</v>
      </c>
      <c r="T874" s="44" t="str">
        <f t="shared" si="250"/>
        <v/>
      </c>
      <c r="U874" s="46"/>
      <c r="V874" s="47"/>
      <c r="W874" s="48" t="e">
        <f t="shared" si="251"/>
        <v>#VALUE!</v>
      </c>
      <c r="X874" s="49"/>
      <c r="Y874" s="44" t="e">
        <f>INDEX(VISITORS[INSECT ORDER], MATCH(X874,VISITORS[NAME USED],0))</f>
        <v>#N/A</v>
      </c>
      <c r="Z874" s="44" t="e">
        <f t="shared" si="252"/>
        <v>#N/A</v>
      </c>
      <c r="AA874" s="50" t="e">
        <f>IF(SUM(#REF!,#REF!,#REF!,#REF!,#REF!,#REF!)=S874,,"")</f>
        <v>#REF!</v>
      </c>
      <c r="AB874" s="51" t="str">
        <f t="shared" si="253"/>
        <v/>
      </c>
      <c r="AC874" s="51"/>
      <c r="AD874" s="51"/>
      <c r="AE874" s="51"/>
      <c r="AF874" s="51"/>
      <c r="AG874" s="51"/>
      <c r="AH874" s="51"/>
      <c r="AI874" s="52"/>
      <c r="AJ874" s="52"/>
      <c r="AK874" s="52"/>
      <c r="AL874" s="53"/>
      <c r="AM874" s="54"/>
      <c r="AN874" s="55" t="str">
        <f>IF(P874=1,0,"")</f>
        <v/>
      </c>
      <c r="AO874" s="56" t="str">
        <f>IF(AN874=1,AB874,"")</f>
        <v/>
      </c>
      <c r="AP874" s="55" t="str">
        <f>IF(P874=1,0,"")</f>
        <v/>
      </c>
      <c r="AQ874" s="56" t="str">
        <f>IF(AP874=1,AB874,"")</f>
        <v/>
      </c>
    </row>
    <row r="875" spans="1:43" s="3" customFormat="1" x14ac:dyDescent="0.25">
      <c r="A875" s="67">
        <f t="shared" si="243"/>
        <v>2022</v>
      </c>
      <c r="B875" s="67" t="str">
        <f t="shared" si="244"/>
        <v>May</v>
      </c>
      <c r="C875" s="68">
        <f t="shared" si="254"/>
        <v>22</v>
      </c>
      <c r="D875" s="69">
        <f t="shared" si="245"/>
        <v>23</v>
      </c>
      <c r="E875" s="70">
        <f t="shared" si="246"/>
        <v>27</v>
      </c>
      <c r="F875" s="74"/>
      <c r="G875" s="77"/>
      <c r="H875" s="63" t="e">
        <f t="shared" si="255"/>
        <v>#VALUE!</v>
      </c>
      <c r="I875" s="64">
        <f t="shared" si="258"/>
        <v>1</v>
      </c>
      <c r="J875" s="71" t="str">
        <f t="shared" si="258"/>
        <v xml:space="preserve">Tolpis </v>
      </c>
      <c r="K875" s="71" t="str">
        <f t="shared" si="258"/>
        <v>umbellata</v>
      </c>
      <c r="L875" s="72">
        <f t="shared" si="258"/>
        <v>1</v>
      </c>
      <c r="M875" s="72">
        <f t="shared" si="258"/>
        <v>0</v>
      </c>
      <c r="N875" s="66">
        <f t="shared" si="258"/>
        <v>0</v>
      </c>
      <c r="O875" s="41"/>
      <c r="P875" s="42" t="str">
        <f t="shared" si="247"/>
        <v/>
      </c>
      <c r="Q875" s="43" t="str">
        <f t="shared" si="248"/>
        <v/>
      </c>
      <c r="R875" s="44" t="e">
        <f t="shared" si="249"/>
        <v>#VALUE!</v>
      </c>
      <c r="S875" s="45" t="e">
        <f t="shared" si="242"/>
        <v>#VALUE!</v>
      </c>
      <c r="T875" s="44" t="str">
        <f t="shared" si="250"/>
        <v/>
      </c>
      <c r="U875" s="46"/>
      <c r="V875" s="47"/>
      <c r="W875" s="48" t="e">
        <f t="shared" si="251"/>
        <v>#VALUE!</v>
      </c>
      <c r="X875" s="49"/>
      <c r="Y875" s="44" t="e">
        <f>INDEX(VISITORS[INSECT ORDER], MATCH(X875,VISITORS[NAME USED],0))</f>
        <v>#N/A</v>
      </c>
      <c r="Z875" s="44" t="e">
        <f t="shared" si="252"/>
        <v>#N/A</v>
      </c>
      <c r="AA875" s="50" t="e">
        <f>IF(SUM(#REF!,#REF!,#REF!,#REF!,#REF!,#REF!)=S875,,"")</f>
        <v>#REF!</v>
      </c>
      <c r="AB875" s="51" t="str">
        <f t="shared" si="253"/>
        <v/>
      </c>
      <c r="AC875" s="51"/>
      <c r="AD875" s="51"/>
      <c r="AE875" s="51"/>
      <c r="AF875" s="51"/>
      <c r="AG875" s="51"/>
      <c r="AH875" s="51"/>
      <c r="AI875" s="52"/>
      <c r="AJ875" s="52"/>
      <c r="AK875" s="52"/>
      <c r="AL875" s="53"/>
      <c r="AM875" s="54"/>
      <c r="AN875" s="55" t="str">
        <f>IF(P875=1,0,"")</f>
        <v/>
      </c>
      <c r="AO875" s="56" t="str">
        <f>IF(AN875=1,AB875,"")</f>
        <v/>
      </c>
      <c r="AP875" s="55" t="str">
        <f>IF(P875=1,0,"")</f>
        <v/>
      </c>
      <c r="AQ875" s="56" t="str">
        <f>IF(AP875=1,AB875,"")</f>
        <v/>
      </c>
    </row>
    <row r="876" spans="1:43" s="3" customFormat="1" x14ac:dyDescent="0.25">
      <c r="A876" s="67">
        <f t="shared" si="243"/>
        <v>2022</v>
      </c>
      <c r="B876" s="67" t="str">
        <f t="shared" si="244"/>
        <v>May</v>
      </c>
      <c r="C876" s="68">
        <f t="shared" si="254"/>
        <v>22</v>
      </c>
      <c r="D876" s="69">
        <f t="shared" si="245"/>
        <v>23</v>
      </c>
      <c r="E876" s="70">
        <f t="shared" si="246"/>
        <v>28</v>
      </c>
      <c r="F876" s="74"/>
      <c r="G876" s="77"/>
      <c r="H876" s="63" t="e">
        <f t="shared" si="255"/>
        <v>#VALUE!</v>
      </c>
      <c r="I876" s="64">
        <f t="shared" si="258"/>
        <v>1</v>
      </c>
      <c r="J876" s="71" t="str">
        <f t="shared" si="258"/>
        <v xml:space="preserve">Tolpis </v>
      </c>
      <c r="K876" s="71" t="str">
        <f t="shared" si="258"/>
        <v>umbellata</v>
      </c>
      <c r="L876" s="72">
        <f t="shared" si="258"/>
        <v>1</v>
      </c>
      <c r="M876" s="72">
        <f t="shared" si="258"/>
        <v>0</v>
      </c>
      <c r="N876" s="66">
        <f t="shared" si="258"/>
        <v>0</v>
      </c>
      <c r="O876" s="41"/>
      <c r="P876" s="42" t="str">
        <f t="shared" si="247"/>
        <v/>
      </c>
      <c r="Q876" s="43" t="str">
        <f t="shared" si="248"/>
        <v/>
      </c>
      <c r="R876" s="44" t="e">
        <f t="shared" si="249"/>
        <v>#VALUE!</v>
      </c>
      <c r="S876" s="45" t="e">
        <f t="shared" si="242"/>
        <v>#VALUE!</v>
      </c>
      <c r="T876" s="44" t="str">
        <f t="shared" si="250"/>
        <v/>
      </c>
      <c r="U876" s="46"/>
      <c r="V876" s="47"/>
      <c r="W876" s="48" t="e">
        <f t="shared" si="251"/>
        <v>#VALUE!</v>
      </c>
      <c r="X876" s="49"/>
      <c r="Y876" s="44" t="e">
        <f>INDEX(VISITORS[INSECT ORDER], MATCH(X876,VISITORS[NAME USED],0))</f>
        <v>#N/A</v>
      </c>
      <c r="Z876" s="44" t="e">
        <f t="shared" si="252"/>
        <v>#N/A</v>
      </c>
      <c r="AA876" s="50" t="e">
        <f>IF(SUM(#REF!,#REF!,#REF!,#REF!,#REF!,#REF!)=S876,,"")</f>
        <v>#REF!</v>
      </c>
      <c r="AB876" s="51" t="str">
        <f t="shared" si="253"/>
        <v/>
      </c>
      <c r="AC876" s="51"/>
      <c r="AD876" s="51"/>
      <c r="AE876" s="51"/>
      <c r="AF876" s="51"/>
      <c r="AG876" s="51"/>
      <c r="AH876" s="51"/>
      <c r="AI876" s="52"/>
      <c r="AJ876" s="52"/>
      <c r="AK876" s="52"/>
      <c r="AL876" s="53"/>
      <c r="AM876" s="54"/>
      <c r="AN876" s="55" t="str">
        <f>IF(P876=1,0,"")</f>
        <v/>
      </c>
      <c r="AO876" s="56" t="str">
        <f>IF(AN876=1,AB876,"")</f>
        <v/>
      </c>
      <c r="AP876" s="55" t="str">
        <f>IF(P876=1,0,"")</f>
        <v/>
      </c>
      <c r="AQ876" s="56" t="str">
        <f>IF(AP876=1,AB876,"")</f>
        <v/>
      </c>
    </row>
    <row r="877" spans="1:43" s="3" customFormat="1" x14ac:dyDescent="0.25">
      <c r="A877" s="67">
        <f t="shared" si="243"/>
        <v>2022</v>
      </c>
      <c r="B877" s="67" t="str">
        <f t="shared" si="244"/>
        <v>May</v>
      </c>
      <c r="C877" s="68">
        <f t="shared" si="254"/>
        <v>22</v>
      </c>
      <c r="D877" s="69">
        <f t="shared" si="245"/>
        <v>23</v>
      </c>
      <c r="E877" s="70">
        <f t="shared" si="246"/>
        <v>29</v>
      </c>
      <c r="F877" s="74"/>
      <c r="G877" s="77"/>
      <c r="H877" s="63" t="e">
        <f t="shared" si="255"/>
        <v>#VALUE!</v>
      </c>
      <c r="I877" s="64">
        <f t="shared" si="258"/>
        <v>1</v>
      </c>
      <c r="J877" s="71" t="str">
        <f t="shared" si="258"/>
        <v xml:space="preserve">Tolpis </v>
      </c>
      <c r="K877" s="71" t="str">
        <f t="shared" si="258"/>
        <v>umbellata</v>
      </c>
      <c r="L877" s="72">
        <f t="shared" si="258"/>
        <v>1</v>
      </c>
      <c r="M877" s="72">
        <f t="shared" si="258"/>
        <v>0</v>
      </c>
      <c r="N877" s="66">
        <f t="shared" si="258"/>
        <v>0</v>
      </c>
      <c r="O877" s="41"/>
      <c r="P877" s="42" t="str">
        <f t="shared" si="247"/>
        <v/>
      </c>
      <c r="Q877" s="43" t="str">
        <f t="shared" si="248"/>
        <v/>
      </c>
      <c r="R877" s="44" t="e">
        <f t="shared" si="249"/>
        <v>#VALUE!</v>
      </c>
      <c r="S877" s="45" t="e">
        <f t="shared" si="242"/>
        <v>#VALUE!</v>
      </c>
      <c r="T877" s="44" t="str">
        <f t="shared" si="250"/>
        <v/>
      </c>
      <c r="U877" s="46"/>
      <c r="V877" s="47"/>
      <c r="W877" s="48" t="e">
        <f t="shared" si="251"/>
        <v>#VALUE!</v>
      </c>
      <c r="X877" s="49"/>
      <c r="Y877" s="44" t="e">
        <f>INDEX(VISITORS[INSECT ORDER], MATCH(X877,VISITORS[NAME USED],0))</f>
        <v>#N/A</v>
      </c>
      <c r="Z877" s="44" t="e">
        <f t="shared" si="252"/>
        <v>#N/A</v>
      </c>
      <c r="AA877" s="50" t="e">
        <f>IF(SUM(#REF!,#REF!,#REF!,#REF!,#REF!,#REF!)=S877,,"")</f>
        <v>#REF!</v>
      </c>
      <c r="AB877" s="51" t="str">
        <f t="shared" si="253"/>
        <v/>
      </c>
      <c r="AC877" s="51"/>
      <c r="AD877" s="51"/>
      <c r="AE877" s="51"/>
      <c r="AF877" s="51"/>
      <c r="AG877" s="51"/>
      <c r="AH877" s="51"/>
      <c r="AI877" s="52"/>
      <c r="AJ877" s="52"/>
      <c r="AK877" s="52"/>
      <c r="AL877" s="53"/>
      <c r="AM877" s="54"/>
      <c r="AN877" s="55" t="str">
        <f>IF(P877=1,0,"")</f>
        <v/>
      </c>
      <c r="AO877" s="56" t="str">
        <f>IF(AN877=1,AB877,"")</f>
        <v/>
      </c>
      <c r="AP877" s="55" t="str">
        <f>IF(P877=1,0,"")</f>
        <v/>
      </c>
      <c r="AQ877" s="56" t="str">
        <f>IF(AP877=1,AB877,"")</f>
        <v/>
      </c>
    </row>
    <row r="878" spans="1:43" s="3" customFormat="1" x14ac:dyDescent="0.25">
      <c r="A878" s="67">
        <f t="shared" si="243"/>
        <v>2022</v>
      </c>
      <c r="B878" s="67" t="str">
        <f t="shared" si="244"/>
        <v>May</v>
      </c>
      <c r="C878" s="68">
        <f t="shared" si="254"/>
        <v>22</v>
      </c>
      <c r="D878" s="69">
        <f t="shared" si="245"/>
        <v>23</v>
      </c>
      <c r="E878" s="70">
        <f t="shared" si="246"/>
        <v>30</v>
      </c>
      <c r="F878" s="74"/>
      <c r="G878" s="77"/>
      <c r="H878" s="63" t="e">
        <f t="shared" si="255"/>
        <v>#VALUE!</v>
      </c>
      <c r="I878" s="64">
        <f t="shared" si="258"/>
        <v>1</v>
      </c>
      <c r="J878" s="71" t="str">
        <f t="shared" si="258"/>
        <v xml:space="preserve">Tolpis </v>
      </c>
      <c r="K878" s="71" t="str">
        <f t="shared" si="258"/>
        <v>umbellata</v>
      </c>
      <c r="L878" s="72">
        <f t="shared" si="258"/>
        <v>1</v>
      </c>
      <c r="M878" s="72">
        <f t="shared" si="258"/>
        <v>0</v>
      </c>
      <c r="N878" s="66">
        <f t="shared" si="258"/>
        <v>0</v>
      </c>
      <c r="O878" s="41"/>
      <c r="P878" s="42" t="str">
        <f t="shared" si="247"/>
        <v/>
      </c>
      <c r="Q878" s="43" t="str">
        <f t="shared" si="248"/>
        <v/>
      </c>
      <c r="R878" s="44" t="e">
        <f t="shared" si="249"/>
        <v>#VALUE!</v>
      </c>
      <c r="S878" s="45" t="e">
        <f t="shared" si="242"/>
        <v>#VALUE!</v>
      </c>
      <c r="T878" s="44" t="str">
        <f t="shared" si="250"/>
        <v/>
      </c>
      <c r="U878" s="46"/>
      <c r="V878" s="47"/>
      <c r="W878" s="48" t="e">
        <f t="shared" si="251"/>
        <v>#VALUE!</v>
      </c>
      <c r="X878" s="49"/>
      <c r="Y878" s="44" t="e">
        <f>INDEX(VISITORS[INSECT ORDER], MATCH(X878,VISITORS[NAME USED],0))</f>
        <v>#N/A</v>
      </c>
      <c r="Z878" s="44" t="e">
        <f t="shared" si="252"/>
        <v>#N/A</v>
      </c>
      <c r="AA878" s="50" t="e">
        <f>IF(SUM(#REF!,#REF!,#REF!,#REF!,#REF!,#REF!)=S878,,"")</f>
        <v>#REF!</v>
      </c>
      <c r="AB878" s="51" t="str">
        <f t="shared" si="253"/>
        <v/>
      </c>
      <c r="AC878" s="51"/>
      <c r="AD878" s="51"/>
      <c r="AE878" s="51"/>
      <c r="AF878" s="51"/>
      <c r="AG878" s="51"/>
      <c r="AH878" s="51"/>
      <c r="AI878" s="52"/>
      <c r="AJ878" s="52"/>
      <c r="AK878" s="52"/>
      <c r="AL878" s="53"/>
      <c r="AM878" s="54"/>
      <c r="AN878" s="55" t="str">
        <f>IF(P878=1,0,"")</f>
        <v/>
      </c>
      <c r="AO878" s="56" t="str">
        <f>IF(AN878=1,AB878,"")</f>
        <v/>
      </c>
      <c r="AP878" s="55" t="str">
        <f>IF(P878=1,0,"")</f>
        <v/>
      </c>
      <c r="AQ878" s="56" t="str">
        <f>IF(AP878=1,AB878,"")</f>
        <v/>
      </c>
    </row>
    <row r="879" spans="1:43" s="3" customFormat="1" x14ac:dyDescent="0.25">
      <c r="A879" s="67">
        <f t="shared" si="243"/>
        <v>2022</v>
      </c>
      <c r="B879" s="67" t="str">
        <f t="shared" si="244"/>
        <v>May</v>
      </c>
      <c r="C879" s="68">
        <f t="shared" si="254"/>
        <v>22</v>
      </c>
      <c r="D879" s="69">
        <f t="shared" si="245"/>
        <v>23</v>
      </c>
      <c r="E879" s="70">
        <f t="shared" si="246"/>
        <v>31</v>
      </c>
      <c r="F879" s="74"/>
      <c r="G879" s="77"/>
      <c r="H879" s="63" t="e">
        <f t="shared" si="255"/>
        <v>#VALUE!</v>
      </c>
      <c r="I879" s="64">
        <f t="shared" si="258"/>
        <v>1</v>
      </c>
      <c r="J879" s="71" t="str">
        <f t="shared" si="258"/>
        <v xml:space="preserve">Tolpis </v>
      </c>
      <c r="K879" s="71" t="str">
        <f t="shared" si="258"/>
        <v>umbellata</v>
      </c>
      <c r="L879" s="72">
        <f t="shared" si="258"/>
        <v>1</v>
      </c>
      <c r="M879" s="72">
        <f t="shared" si="258"/>
        <v>0</v>
      </c>
      <c r="N879" s="66">
        <f t="shared" si="258"/>
        <v>0</v>
      </c>
      <c r="O879" s="41"/>
      <c r="P879" s="42" t="str">
        <f t="shared" si="247"/>
        <v/>
      </c>
      <c r="Q879" s="43" t="str">
        <f t="shared" si="248"/>
        <v/>
      </c>
      <c r="R879" s="44" t="e">
        <f t="shared" si="249"/>
        <v>#VALUE!</v>
      </c>
      <c r="S879" s="45" t="e">
        <f t="shared" si="242"/>
        <v>#VALUE!</v>
      </c>
      <c r="T879" s="44" t="str">
        <f t="shared" si="250"/>
        <v/>
      </c>
      <c r="U879" s="46"/>
      <c r="V879" s="47"/>
      <c r="W879" s="48" t="e">
        <f t="shared" si="251"/>
        <v>#VALUE!</v>
      </c>
      <c r="X879" s="49"/>
      <c r="Y879" s="44" t="e">
        <f>INDEX(VISITORS[INSECT ORDER], MATCH(X879,VISITORS[NAME USED],0))</f>
        <v>#N/A</v>
      </c>
      <c r="Z879" s="44" t="e">
        <f t="shared" si="252"/>
        <v>#N/A</v>
      </c>
      <c r="AA879" s="50" t="e">
        <f>IF(SUM(#REF!,#REF!,#REF!,#REF!,#REF!,#REF!)=S879,,"")</f>
        <v>#REF!</v>
      </c>
      <c r="AB879" s="51" t="str">
        <f t="shared" si="253"/>
        <v/>
      </c>
      <c r="AC879" s="51"/>
      <c r="AD879" s="51"/>
      <c r="AE879" s="51"/>
      <c r="AF879" s="51"/>
      <c r="AG879" s="51"/>
      <c r="AH879" s="51"/>
      <c r="AI879" s="52"/>
      <c r="AJ879" s="52"/>
      <c r="AK879" s="52"/>
      <c r="AL879" s="53"/>
      <c r="AM879" s="54"/>
      <c r="AN879" s="55" t="str">
        <f>IF(P879=1,0,"")</f>
        <v/>
      </c>
      <c r="AO879" s="56" t="str">
        <f>IF(AN879=1,AB879,"")</f>
        <v/>
      </c>
      <c r="AP879" s="55" t="str">
        <f>IF(P879=1,0,"")</f>
        <v/>
      </c>
      <c r="AQ879" s="56" t="str">
        <f>IF(AP879=1,AB879,"")</f>
        <v/>
      </c>
    </row>
    <row r="880" spans="1:43" s="3" customFormat="1" x14ac:dyDescent="0.25">
      <c r="A880" s="67">
        <f t="shared" si="243"/>
        <v>2022</v>
      </c>
      <c r="B880" s="67" t="str">
        <f t="shared" si="244"/>
        <v>May</v>
      </c>
      <c r="C880" s="68">
        <f t="shared" si="254"/>
        <v>22</v>
      </c>
      <c r="D880" s="69">
        <f t="shared" si="245"/>
        <v>23</v>
      </c>
      <c r="E880" s="70">
        <f t="shared" si="246"/>
        <v>32</v>
      </c>
      <c r="F880" s="74"/>
      <c r="G880" s="77"/>
      <c r="H880" s="63" t="e">
        <f t="shared" si="255"/>
        <v>#VALUE!</v>
      </c>
      <c r="I880" s="64">
        <f t="shared" si="258"/>
        <v>1</v>
      </c>
      <c r="J880" s="71" t="str">
        <f t="shared" si="258"/>
        <v xml:space="preserve">Tolpis </v>
      </c>
      <c r="K880" s="71" t="str">
        <f t="shared" si="258"/>
        <v>umbellata</v>
      </c>
      <c r="L880" s="72">
        <f t="shared" si="258"/>
        <v>1</v>
      </c>
      <c r="M880" s="72">
        <f t="shared" si="258"/>
        <v>0</v>
      </c>
      <c r="N880" s="66">
        <f t="shared" si="258"/>
        <v>0</v>
      </c>
      <c r="O880" s="41"/>
      <c r="P880" s="42" t="str">
        <f t="shared" si="247"/>
        <v/>
      </c>
      <c r="Q880" s="43" t="str">
        <f t="shared" si="248"/>
        <v/>
      </c>
      <c r="R880" s="44" t="e">
        <f t="shared" si="249"/>
        <v>#VALUE!</v>
      </c>
      <c r="S880" s="45" t="e">
        <f t="shared" si="242"/>
        <v>#VALUE!</v>
      </c>
      <c r="T880" s="44" t="str">
        <f t="shared" si="250"/>
        <v/>
      </c>
      <c r="U880" s="46"/>
      <c r="V880" s="47"/>
      <c r="W880" s="48" t="e">
        <f t="shared" si="251"/>
        <v>#VALUE!</v>
      </c>
      <c r="X880" s="49"/>
      <c r="Y880" s="44" t="e">
        <f>INDEX(VISITORS[INSECT ORDER], MATCH(X880,VISITORS[NAME USED],0))</f>
        <v>#N/A</v>
      </c>
      <c r="Z880" s="44" t="e">
        <f t="shared" si="252"/>
        <v>#N/A</v>
      </c>
      <c r="AA880" s="50" t="e">
        <f>IF(SUM(#REF!,#REF!,#REF!,#REF!,#REF!,#REF!)=S880,,"")</f>
        <v>#REF!</v>
      </c>
      <c r="AB880" s="51" t="str">
        <f t="shared" si="253"/>
        <v/>
      </c>
      <c r="AC880" s="51"/>
      <c r="AD880" s="51"/>
      <c r="AE880" s="51"/>
      <c r="AF880" s="51"/>
      <c r="AG880" s="51"/>
      <c r="AH880" s="51"/>
      <c r="AI880" s="52"/>
      <c r="AJ880" s="52"/>
      <c r="AK880" s="52"/>
      <c r="AL880" s="53"/>
      <c r="AM880" s="54"/>
      <c r="AN880" s="55" t="str">
        <f>IF(P880=1,0,"")</f>
        <v/>
      </c>
      <c r="AO880" s="56" t="str">
        <f>IF(AN880=1,AB880,"")</f>
        <v/>
      </c>
      <c r="AP880" s="55" t="str">
        <f>IF(P880=1,0,"")</f>
        <v/>
      </c>
      <c r="AQ880" s="56" t="str">
        <f>IF(AP880=1,AB880,"")</f>
        <v/>
      </c>
    </row>
    <row r="881" spans="1:43" s="3" customFormat="1" x14ac:dyDescent="0.25">
      <c r="A881" s="67">
        <f t="shared" si="243"/>
        <v>2022</v>
      </c>
      <c r="B881" s="67" t="str">
        <f t="shared" si="244"/>
        <v>May</v>
      </c>
      <c r="C881" s="68">
        <f t="shared" si="254"/>
        <v>22</v>
      </c>
      <c r="D881" s="69">
        <f t="shared" si="245"/>
        <v>23</v>
      </c>
      <c r="E881" s="70">
        <f t="shared" si="246"/>
        <v>33</v>
      </c>
      <c r="F881" s="74"/>
      <c r="G881" s="77"/>
      <c r="H881" s="63" t="e">
        <f t="shared" si="255"/>
        <v>#VALUE!</v>
      </c>
      <c r="I881" s="64">
        <f t="shared" si="258"/>
        <v>1</v>
      </c>
      <c r="J881" s="71" t="str">
        <f t="shared" si="258"/>
        <v xml:space="preserve">Tolpis </v>
      </c>
      <c r="K881" s="71" t="str">
        <f t="shared" si="258"/>
        <v>umbellata</v>
      </c>
      <c r="L881" s="72">
        <f t="shared" si="258"/>
        <v>1</v>
      </c>
      <c r="M881" s="72">
        <f t="shared" si="258"/>
        <v>0</v>
      </c>
      <c r="N881" s="66">
        <f t="shared" si="258"/>
        <v>0</v>
      </c>
      <c r="O881" s="41"/>
      <c r="P881" s="42" t="str">
        <f t="shared" si="247"/>
        <v/>
      </c>
      <c r="Q881" s="43" t="str">
        <f t="shared" si="248"/>
        <v/>
      </c>
      <c r="R881" s="44" t="e">
        <f t="shared" si="249"/>
        <v>#VALUE!</v>
      </c>
      <c r="S881" s="45" t="e">
        <f t="shared" si="242"/>
        <v>#VALUE!</v>
      </c>
      <c r="T881" s="44" t="str">
        <f t="shared" si="250"/>
        <v/>
      </c>
      <c r="U881" s="46"/>
      <c r="V881" s="47"/>
      <c r="W881" s="48" t="e">
        <f t="shared" si="251"/>
        <v>#VALUE!</v>
      </c>
      <c r="X881" s="49"/>
      <c r="Y881" s="44" t="e">
        <f>INDEX(VISITORS[INSECT ORDER], MATCH(X881,VISITORS[NAME USED],0))</f>
        <v>#N/A</v>
      </c>
      <c r="Z881" s="44" t="e">
        <f t="shared" si="252"/>
        <v>#N/A</v>
      </c>
      <c r="AA881" s="50" t="e">
        <f>IF(SUM(#REF!,#REF!,#REF!,#REF!,#REF!,#REF!)=S881,,"")</f>
        <v>#REF!</v>
      </c>
      <c r="AB881" s="51" t="str">
        <f t="shared" si="253"/>
        <v/>
      </c>
      <c r="AC881" s="51"/>
      <c r="AD881" s="51"/>
      <c r="AE881" s="51"/>
      <c r="AF881" s="51"/>
      <c r="AG881" s="51"/>
      <c r="AH881" s="51"/>
      <c r="AI881" s="52"/>
      <c r="AJ881" s="52"/>
      <c r="AK881" s="52"/>
      <c r="AL881" s="53"/>
      <c r="AM881" s="54"/>
      <c r="AN881" s="55" t="str">
        <f>IF(P881=1,0,"")</f>
        <v/>
      </c>
      <c r="AO881" s="56" t="str">
        <f>IF(AN881=1,AB881,"")</f>
        <v/>
      </c>
      <c r="AP881" s="55" t="str">
        <f>IF(P881=1,0,"")</f>
        <v/>
      </c>
      <c r="AQ881" s="56" t="str">
        <f>IF(AP881=1,AB881,"")</f>
        <v/>
      </c>
    </row>
    <row r="882" spans="1:43" s="3" customFormat="1" x14ac:dyDescent="0.25">
      <c r="A882" s="67">
        <f t="shared" si="243"/>
        <v>2022</v>
      </c>
      <c r="B882" s="67" t="str">
        <f t="shared" si="244"/>
        <v>May</v>
      </c>
      <c r="C882" s="68">
        <f t="shared" si="254"/>
        <v>22</v>
      </c>
      <c r="D882" s="69">
        <f t="shared" si="245"/>
        <v>23</v>
      </c>
      <c r="E882" s="70">
        <f t="shared" si="246"/>
        <v>34</v>
      </c>
      <c r="F882" s="74"/>
      <c r="G882" s="77"/>
      <c r="H882" s="63" t="e">
        <f t="shared" si="255"/>
        <v>#VALUE!</v>
      </c>
      <c r="I882" s="64">
        <f t="shared" si="258"/>
        <v>1</v>
      </c>
      <c r="J882" s="71" t="str">
        <f t="shared" si="258"/>
        <v xml:space="preserve">Tolpis </v>
      </c>
      <c r="K882" s="71" t="str">
        <f t="shared" si="258"/>
        <v>umbellata</v>
      </c>
      <c r="L882" s="72">
        <f t="shared" si="258"/>
        <v>1</v>
      </c>
      <c r="M882" s="72">
        <f t="shared" si="258"/>
        <v>0</v>
      </c>
      <c r="N882" s="66">
        <f t="shared" si="258"/>
        <v>0</v>
      </c>
      <c r="O882" s="41"/>
      <c r="P882" s="42" t="str">
        <f t="shared" si="247"/>
        <v/>
      </c>
      <c r="Q882" s="43" t="str">
        <f t="shared" si="248"/>
        <v/>
      </c>
      <c r="R882" s="44" t="e">
        <f t="shared" si="249"/>
        <v>#VALUE!</v>
      </c>
      <c r="S882" s="45" t="e">
        <f t="shared" si="242"/>
        <v>#VALUE!</v>
      </c>
      <c r="T882" s="44" t="str">
        <f t="shared" si="250"/>
        <v/>
      </c>
      <c r="U882" s="46"/>
      <c r="V882" s="47"/>
      <c r="W882" s="48" t="e">
        <f t="shared" si="251"/>
        <v>#VALUE!</v>
      </c>
      <c r="X882" s="49"/>
      <c r="Y882" s="44" t="e">
        <f>INDEX(VISITORS[INSECT ORDER], MATCH(X882,VISITORS[NAME USED],0))</f>
        <v>#N/A</v>
      </c>
      <c r="Z882" s="44" t="e">
        <f t="shared" si="252"/>
        <v>#N/A</v>
      </c>
      <c r="AA882" s="50" t="e">
        <f>IF(SUM(#REF!,#REF!,#REF!,#REF!,#REF!,#REF!)=S882,,"")</f>
        <v>#REF!</v>
      </c>
      <c r="AB882" s="51" t="str">
        <f t="shared" si="253"/>
        <v/>
      </c>
      <c r="AC882" s="51"/>
      <c r="AD882" s="51"/>
      <c r="AE882" s="51"/>
      <c r="AF882" s="51"/>
      <c r="AG882" s="51"/>
      <c r="AH882" s="51"/>
      <c r="AI882" s="52"/>
      <c r="AJ882" s="52"/>
      <c r="AK882" s="52"/>
      <c r="AL882" s="53"/>
      <c r="AM882" s="54"/>
      <c r="AN882" s="55" t="str">
        <f>IF(P882=1,0,"")</f>
        <v/>
      </c>
      <c r="AO882" s="56" t="str">
        <f>IF(AN882=1,AB882,"")</f>
        <v/>
      </c>
      <c r="AP882" s="55" t="str">
        <f>IF(P882=1,0,"")</f>
        <v/>
      </c>
      <c r="AQ882" s="56" t="str">
        <f>IF(AP882=1,AB882,"")</f>
        <v/>
      </c>
    </row>
    <row r="883" spans="1:43" s="3" customFormat="1" x14ac:dyDescent="0.25">
      <c r="A883" s="67">
        <f t="shared" si="243"/>
        <v>2022</v>
      </c>
      <c r="B883" s="67" t="str">
        <f t="shared" si="244"/>
        <v>May</v>
      </c>
      <c r="C883" s="68">
        <f t="shared" si="254"/>
        <v>22</v>
      </c>
      <c r="D883" s="69">
        <f t="shared" si="245"/>
        <v>23</v>
      </c>
      <c r="E883" s="70">
        <f t="shared" si="246"/>
        <v>35</v>
      </c>
      <c r="F883" s="74"/>
      <c r="G883" s="77"/>
      <c r="H883" s="63" t="e">
        <f t="shared" si="255"/>
        <v>#VALUE!</v>
      </c>
      <c r="I883" s="64">
        <f t="shared" si="258"/>
        <v>1</v>
      </c>
      <c r="J883" s="71" t="str">
        <f t="shared" si="258"/>
        <v xml:space="preserve">Tolpis </v>
      </c>
      <c r="K883" s="71" t="str">
        <f t="shared" si="258"/>
        <v>umbellata</v>
      </c>
      <c r="L883" s="72">
        <f t="shared" si="258"/>
        <v>1</v>
      </c>
      <c r="M883" s="72">
        <f t="shared" si="258"/>
        <v>0</v>
      </c>
      <c r="N883" s="66">
        <f t="shared" si="258"/>
        <v>0</v>
      </c>
      <c r="O883" s="41"/>
      <c r="P883" s="42" t="str">
        <f t="shared" si="247"/>
        <v/>
      </c>
      <c r="Q883" s="43" t="str">
        <f t="shared" si="248"/>
        <v/>
      </c>
      <c r="R883" s="44" t="e">
        <f t="shared" si="249"/>
        <v>#VALUE!</v>
      </c>
      <c r="S883" s="45" t="e">
        <f t="shared" si="242"/>
        <v>#VALUE!</v>
      </c>
      <c r="T883" s="44" t="str">
        <f t="shared" si="250"/>
        <v/>
      </c>
      <c r="U883" s="46"/>
      <c r="V883" s="47"/>
      <c r="W883" s="48" t="e">
        <f t="shared" si="251"/>
        <v>#VALUE!</v>
      </c>
      <c r="X883" s="49"/>
      <c r="Y883" s="44" t="e">
        <f>INDEX(VISITORS[INSECT ORDER], MATCH(X883,VISITORS[NAME USED],0))</f>
        <v>#N/A</v>
      </c>
      <c r="Z883" s="44" t="e">
        <f t="shared" si="252"/>
        <v>#N/A</v>
      </c>
      <c r="AA883" s="50" t="e">
        <f>IF(SUM(#REF!,#REF!,#REF!,#REF!,#REF!,#REF!)=S883,,"")</f>
        <v>#REF!</v>
      </c>
      <c r="AB883" s="51" t="str">
        <f t="shared" si="253"/>
        <v/>
      </c>
      <c r="AC883" s="51"/>
      <c r="AD883" s="51"/>
      <c r="AE883" s="51"/>
      <c r="AF883" s="51"/>
      <c r="AG883" s="51"/>
      <c r="AH883" s="51"/>
      <c r="AI883" s="52"/>
      <c r="AJ883" s="52"/>
      <c r="AK883" s="52"/>
      <c r="AL883" s="53"/>
      <c r="AM883" s="54"/>
      <c r="AN883" s="55" t="str">
        <f>IF(P883=1,0,"")</f>
        <v/>
      </c>
      <c r="AO883" s="56" t="str">
        <f>IF(AN883=1,AB883,"")</f>
        <v/>
      </c>
      <c r="AP883" s="55" t="str">
        <f>IF(P883=1,0,"")</f>
        <v/>
      </c>
      <c r="AQ883" s="56" t="str">
        <f>IF(AP883=1,AB883,"")</f>
        <v/>
      </c>
    </row>
    <row r="884" spans="1:43" s="3" customFormat="1" x14ac:dyDescent="0.25">
      <c r="A884" s="67">
        <f t="shared" si="243"/>
        <v>2022</v>
      </c>
      <c r="B884" s="67" t="str">
        <f t="shared" si="244"/>
        <v>May</v>
      </c>
      <c r="C884" s="68">
        <f t="shared" si="254"/>
        <v>22</v>
      </c>
      <c r="D884" s="69">
        <f t="shared" si="245"/>
        <v>23</v>
      </c>
      <c r="E884" s="70">
        <f t="shared" si="246"/>
        <v>36</v>
      </c>
      <c r="F884" s="74"/>
      <c r="G884" s="77"/>
      <c r="H884" s="63" t="e">
        <f t="shared" si="255"/>
        <v>#VALUE!</v>
      </c>
      <c r="I884" s="64">
        <f t="shared" si="258"/>
        <v>1</v>
      </c>
      <c r="J884" s="71" t="str">
        <f t="shared" si="258"/>
        <v xml:space="preserve">Tolpis </v>
      </c>
      <c r="K884" s="71" t="str">
        <f t="shared" si="258"/>
        <v>umbellata</v>
      </c>
      <c r="L884" s="72">
        <f t="shared" si="258"/>
        <v>1</v>
      </c>
      <c r="M884" s="72">
        <f t="shared" si="258"/>
        <v>0</v>
      </c>
      <c r="N884" s="66">
        <f t="shared" si="258"/>
        <v>0</v>
      </c>
      <c r="O884" s="41"/>
      <c r="P884" s="42" t="str">
        <f t="shared" si="247"/>
        <v/>
      </c>
      <c r="Q884" s="43" t="str">
        <f t="shared" si="248"/>
        <v/>
      </c>
      <c r="R884" s="44" t="e">
        <f t="shared" si="249"/>
        <v>#VALUE!</v>
      </c>
      <c r="S884" s="45" t="e">
        <f t="shared" si="242"/>
        <v>#VALUE!</v>
      </c>
      <c r="T884" s="44" t="str">
        <f t="shared" si="250"/>
        <v/>
      </c>
      <c r="U884" s="46"/>
      <c r="V884" s="47"/>
      <c r="W884" s="48" t="e">
        <f t="shared" si="251"/>
        <v>#VALUE!</v>
      </c>
      <c r="X884" s="49"/>
      <c r="Y884" s="44" t="e">
        <f>INDEX(VISITORS[INSECT ORDER], MATCH(X884,VISITORS[NAME USED],0))</f>
        <v>#N/A</v>
      </c>
      <c r="Z884" s="44" t="e">
        <f t="shared" si="252"/>
        <v>#N/A</v>
      </c>
      <c r="AA884" s="50" t="e">
        <f>IF(SUM(#REF!,#REF!,#REF!,#REF!,#REF!,#REF!)=S884,,"")</f>
        <v>#REF!</v>
      </c>
      <c r="AB884" s="51" t="str">
        <f t="shared" si="253"/>
        <v/>
      </c>
      <c r="AC884" s="51"/>
      <c r="AD884" s="51"/>
      <c r="AE884" s="51"/>
      <c r="AF884" s="51"/>
      <c r="AG884" s="51"/>
      <c r="AH884" s="51"/>
      <c r="AI884" s="52"/>
      <c r="AJ884" s="52"/>
      <c r="AK884" s="52"/>
      <c r="AL884" s="53"/>
      <c r="AM884" s="54"/>
      <c r="AN884" s="55" t="str">
        <f>IF(P884=1,0,"")</f>
        <v/>
      </c>
      <c r="AO884" s="56" t="str">
        <f>IF(AN884=1,AB884,"")</f>
        <v/>
      </c>
      <c r="AP884" s="55" t="str">
        <f>IF(P884=1,0,"")</f>
        <v/>
      </c>
      <c r="AQ884" s="56" t="str">
        <f>IF(AP884=1,AB884,"")</f>
        <v/>
      </c>
    </row>
    <row r="885" spans="1:43" s="3" customFormat="1" x14ac:dyDescent="0.25">
      <c r="A885" s="67">
        <f t="shared" si="243"/>
        <v>2022</v>
      </c>
      <c r="B885" s="67" t="str">
        <f t="shared" si="244"/>
        <v>May</v>
      </c>
      <c r="C885" s="68">
        <f t="shared" si="254"/>
        <v>22</v>
      </c>
      <c r="D885" s="69">
        <f t="shared" si="245"/>
        <v>23</v>
      </c>
      <c r="E885" s="70">
        <f t="shared" si="246"/>
        <v>37</v>
      </c>
      <c r="F885" s="74"/>
      <c r="G885" s="77"/>
      <c r="H885" s="63" t="e">
        <f t="shared" si="255"/>
        <v>#VALUE!</v>
      </c>
      <c r="I885" s="64">
        <f t="shared" ref="I885:N900" si="259">I884</f>
        <v>1</v>
      </c>
      <c r="J885" s="71" t="str">
        <f t="shared" si="259"/>
        <v xml:space="preserve">Tolpis </v>
      </c>
      <c r="K885" s="71" t="str">
        <f t="shared" si="259"/>
        <v>umbellata</v>
      </c>
      <c r="L885" s="72">
        <f t="shared" si="259"/>
        <v>1</v>
      </c>
      <c r="M885" s="72">
        <f t="shared" si="259"/>
        <v>0</v>
      </c>
      <c r="N885" s="66">
        <f t="shared" si="259"/>
        <v>0</v>
      </c>
      <c r="O885" s="41"/>
      <c r="P885" s="42" t="str">
        <f t="shared" si="247"/>
        <v/>
      </c>
      <c r="Q885" s="43" t="str">
        <f t="shared" si="248"/>
        <v/>
      </c>
      <c r="R885" s="44" t="e">
        <f t="shared" si="249"/>
        <v>#VALUE!</v>
      </c>
      <c r="S885" s="45" t="e">
        <f t="shared" si="242"/>
        <v>#VALUE!</v>
      </c>
      <c r="T885" s="44" t="str">
        <f t="shared" si="250"/>
        <v/>
      </c>
      <c r="U885" s="46"/>
      <c r="V885" s="47"/>
      <c r="W885" s="48" t="e">
        <f t="shared" si="251"/>
        <v>#VALUE!</v>
      </c>
      <c r="X885" s="49"/>
      <c r="Y885" s="44" t="e">
        <f>INDEX(VISITORS[INSECT ORDER], MATCH(X885,VISITORS[NAME USED],0))</f>
        <v>#N/A</v>
      </c>
      <c r="Z885" s="44" t="e">
        <f t="shared" si="252"/>
        <v>#N/A</v>
      </c>
      <c r="AA885" s="50" t="e">
        <f>IF(SUM(#REF!,#REF!,#REF!,#REF!,#REF!,#REF!)=S885,,"")</f>
        <v>#REF!</v>
      </c>
      <c r="AB885" s="51" t="str">
        <f t="shared" si="253"/>
        <v/>
      </c>
      <c r="AC885" s="51"/>
      <c r="AD885" s="51"/>
      <c r="AE885" s="51"/>
      <c r="AF885" s="51"/>
      <c r="AG885" s="51"/>
      <c r="AH885" s="51"/>
      <c r="AI885" s="52"/>
      <c r="AJ885" s="52"/>
      <c r="AK885" s="52"/>
      <c r="AL885" s="53"/>
      <c r="AM885" s="54"/>
      <c r="AN885" s="55" t="str">
        <f>IF(P885=1,0,"")</f>
        <v/>
      </c>
      <c r="AO885" s="56" t="str">
        <f>IF(AN885=1,AB885,"")</f>
        <v/>
      </c>
      <c r="AP885" s="55" t="str">
        <f>IF(P885=1,0,"")</f>
        <v/>
      </c>
      <c r="AQ885" s="56" t="str">
        <f>IF(AP885=1,AB885,"")</f>
        <v/>
      </c>
    </row>
    <row r="886" spans="1:43" s="3" customFormat="1" x14ac:dyDescent="0.25">
      <c r="A886" s="67">
        <f t="shared" si="243"/>
        <v>2022</v>
      </c>
      <c r="B886" s="67" t="str">
        <f t="shared" si="244"/>
        <v>May</v>
      </c>
      <c r="C886" s="68">
        <f t="shared" si="254"/>
        <v>22</v>
      </c>
      <c r="D886" s="69">
        <f t="shared" si="245"/>
        <v>23</v>
      </c>
      <c r="E886" s="70">
        <f t="shared" si="246"/>
        <v>38</v>
      </c>
      <c r="F886" s="74"/>
      <c r="G886" s="77"/>
      <c r="H886" s="63" t="e">
        <f t="shared" si="255"/>
        <v>#VALUE!</v>
      </c>
      <c r="I886" s="64">
        <f t="shared" si="259"/>
        <v>1</v>
      </c>
      <c r="J886" s="71" t="str">
        <f t="shared" si="259"/>
        <v xml:space="preserve">Tolpis </v>
      </c>
      <c r="K886" s="71" t="str">
        <f t="shared" si="259"/>
        <v>umbellata</v>
      </c>
      <c r="L886" s="72">
        <f t="shared" si="259"/>
        <v>1</v>
      </c>
      <c r="M886" s="72">
        <f t="shared" si="259"/>
        <v>0</v>
      </c>
      <c r="N886" s="66">
        <f t="shared" si="259"/>
        <v>0</v>
      </c>
      <c r="O886" s="41"/>
      <c r="P886" s="42" t="str">
        <f t="shared" si="247"/>
        <v/>
      </c>
      <c r="Q886" s="43" t="str">
        <f t="shared" si="248"/>
        <v/>
      </c>
      <c r="R886" s="44" t="e">
        <f t="shared" si="249"/>
        <v>#VALUE!</v>
      </c>
      <c r="S886" s="45" t="e">
        <f t="shared" si="242"/>
        <v>#VALUE!</v>
      </c>
      <c r="T886" s="44" t="str">
        <f t="shared" si="250"/>
        <v/>
      </c>
      <c r="U886" s="46"/>
      <c r="V886" s="47"/>
      <c r="W886" s="48" t="e">
        <f t="shared" si="251"/>
        <v>#VALUE!</v>
      </c>
      <c r="X886" s="49"/>
      <c r="Y886" s="44" t="e">
        <f>INDEX(VISITORS[INSECT ORDER], MATCH(X886,VISITORS[NAME USED],0))</f>
        <v>#N/A</v>
      </c>
      <c r="Z886" s="44" t="e">
        <f t="shared" si="252"/>
        <v>#N/A</v>
      </c>
      <c r="AA886" s="50" t="e">
        <f>IF(SUM(#REF!,#REF!,#REF!,#REF!,#REF!,#REF!)=S886,,"")</f>
        <v>#REF!</v>
      </c>
      <c r="AB886" s="51" t="str">
        <f t="shared" si="253"/>
        <v/>
      </c>
      <c r="AC886" s="51"/>
      <c r="AD886" s="51"/>
      <c r="AE886" s="51"/>
      <c r="AF886" s="51"/>
      <c r="AG886" s="51"/>
      <c r="AH886" s="51"/>
      <c r="AI886" s="52"/>
      <c r="AJ886" s="52"/>
      <c r="AK886" s="52"/>
      <c r="AL886" s="53"/>
      <c r="AM886" s="54"/>
      <c r="AN886" s="55" t="str">
        <f>IF(P886=1,0,"")</f>
        <v/>
      </c>
      <c r="AO886" s="56" t="str">
        <f>IF(AN886=1,AB886,"")</f>
        <v/>
      </c>
      <c r="AP886" s="55" t="str">
        <f>IF(P886=1,0,"")</f>
        <v/>
      </c>
      <c r="AQ886" s="56" t="str">
        <f>IF(AP886=1,AB886,"")</f>
        <v/>
      </c>
    </row>
    <row r="887" spans="1:43" s="3" customFormat="1" x14ac:dyDescent="0.25">
      <c r="A887" s="67">
        <f t="shared" si="243"/>
        <v>2022</v>
      </c>
      <c r="B887" s="67" t="str">
        <f t="shared" si="244"/>
        <v>May</v>
      </c>
      <c r="C887" s="68">
        <f t="shared" si="254"/>
        <v>22</v>
      </c>
      <c r="D887" s="69">
        <f t="shared" si="245"/>
        <v>23</v>
      </c>
      <c r="E887" s="70">
        <f t="shared" si="246"/>
        <v>39</v>
      </c>
      <c r="F887" s="74"/>
      <c r="G887" s="77"/>
      <c r="H887" s="63" t="e">
        <f t="shared" si="255"/>
        <v>#VALUE!</v>
      </c>
      <c r="I887" s="64">
        <f t="shared" si="259"/>
        <v>1</v>
      </c>
      <c r="J887" s="71" t="str">
        <f t="shared" si="259"/>
        <v xml:space="preserve">Tolpis </v>
      </c>
      <c r="K887" s="71" t="str">
        <f t="shared" si="259"/>
        <v>umbellata</v>
      </c>
      <c r="L887" s="72">
        <f t="shared" si="259"/>
        <v>1</v>
      </c>
      <c r="M887" s="72">
        <f t="shared" si="259"/>
        <v>0</v>
      </c>
      <c r="N887" s="66">
        <f t="shared" si="259"/>
        <v>0</v>
      </c>
      <c r="O887" s="41"/>
      <c r="P887" s="42" t="str">
        <f t="shared" si="247"/>
        <v/>
      </c>
      <c r="Q887" s="43" t="str">
        <f t="shared" si="248"/>
        <v/>
      </c>
      <c r="R887" s="44" t="e">
        <f t="shared" si="249"/>
        <v>#VALUE!</v>
      </c>
      <c r="S887" s="45" t="e">
        <f t="shared" si="242"/>
        <v>#VALUE!</v>
      </c>
      <c r="T887" s="44" t="str">
        <f t="shared" si="250"/>
        <v/>
      </c>
      <c r="U887" s="46"/>
      <c r="V887" s="47"/>
      <c r="W887" s="48" t="e">
        <f t="shared" si="251"/>
        <v>#VALUE!</v>
      </c>
      <c r="X887" s="49"/>
      <c r="Y887" s="44" t="e">
        <f>INDEX(VISITORS[INSECT ORDER], MATCH(X887,VISITORS[NAME USED],0))</f>
        <v>#N/A</v>
      </c>
      <c r="Z887" s="44" t="e">
        <f t="shared" si="252"/>
        <v>#N/A</v>
      </c>
      <c r="AA887" s="50" t="e">
        <f>IF(SUM(#REF!,#REF!,#REF!,#REF!,#REF!,#REF!)=S887,,"")</f>
        <v>#REF!</v>
      </c>
      <c r="AB887" s="51" t="str">
        <f t="shared" si="253"/>
        <v/>
      </c>
      <c r="AC887" s="51"/>
      <c r="AD887" s="51"/>
      <c r="AE887" s="51"/>
      <c r="AF887" s="51"/>
      <c r="AG887" s="51"/>
      <c r="AH887" s="51"/>
      <c r="AI887" s="52"/>
      <c r="AJ887" s="52"/>
      <c r="AK887" s="52"/>
      <c r="AL887" s="53"/>
      <c r="AM887" s="54"/>
      <c r="AN887" s="55" t="str">
        <f>IF(P887=1,0,"")</f>
        <v/>
      </c>
      <c r="AO887" s="56" t="str">
        <f>IF(AN887=1,AB887,"")</f>
        <v/>
      </c>
      <c r="AP887" s="55" t="str">
        <f>IF(P887=1,0,"")</f>
        <v/>
      </c>
      <c r="AQ887" s="56" t="str">
        <f>IF(AP887=1,AB887,"")</f>
        <v/>
      </c>
    </row>
    <row r="888" spans="1:43" s="3" customFormat="1" x14ac:dyDescent="0.25">
      <c r="A888" s="67">
        <f t="shared" si="243"/>
        <v>2022</v>
      </c>
      <c r="B888" s="67" t="str">
        <f t="shared" si="244"/>
        <v>May</v>
      </c>
      <c r="C888" s="68">
        <f t="shared" si="254"/>
        <v>22</v>
      </c>
      <c r="D888" s="69">
        <f t="shared" si="245"/>
        <v>23</v>
      </c>
      <c r="E888" s="70">
        <f t="shared" si="246"/>
        <v>40</v>
      </c>
      <c r="F888" s="74"/>
      <c r="G888" s="77"/>
      <c r="H888" s="63" t="e">
        <f t="shared" si="255"/>
        <v>#VALUE!</v>
      </c>
      <c r="I888" s="64">
        <f t="shared" si="259"/>
        <v>1</v>
      </c>
      <c r="J888" s="71" t="str">
        <f t="shared" si="259"/>
        <v xml:space="preserve">Tolpis </v>
      </c>
      <c r="K888" s="71" t="str">
        <f t="shared" si="259"/>
        <v>umbellata</v>
      </c>
      <c r="L888" s="72">
        <f t="shared" si="259"/>
        <v>1</v>
      </c>
      <c r="M888" s="72">
        <f t="shared" si="259"/>
        <v>0</v>
      </c>
      <c r="N888" s="66">
        <f t="shared" si="259"/>
        <v>0</v>
      </c>
      <c r="O888" s="41"/>
      <c r="P888" s="42" t="str">
        <f t="shared" si="247"/>
        <v/>
      </c>
      <c r="Q888" s="43" t="str">
        <f t="shared" si="248"/>
        <v/>
      </c>
      <c r="R888" s="44" t="e">
        <f t="shared" si="249"/>
        <v>#VALUE!</v>
      </c>
      <c r="S888" s="45" t="e">
        <f t="shared" si="242"/>
        <v>#VALUE!</v>
      </c>
      <c r="T888" s="44" t="str">
        <f t="shared" si="250"/>
        <v/>
      </c>
      <c r="U888" s="46"/>
      <c r="V888" s="47"/>
      <c r="W888" s="48" t="e">
        <f t="shared" si="251"/>
        <v>#VALUE!</v>
      </c>
      <c r="X888" s="49"/>
      <c r="Y888" s="44" t="e">
        <f>INDEX(VISITORS[INSECT ORDER], MATCH(X888,VISITORS[NAME USED],0))</f>
        <v>#N/A</v>
      </c>
      <c r="Z888" s="44" t="e">
        <f t="shared" si="252"/>
        <v>#N/A</v>
      </c>
      <c r="AA888" s="50" t="e">
        <f>IF(SUM(#REF!,#REF!,#REF!,#REF!,#REF!,#REF!)=S888,,"")</f>
        <v>#REF!</v>
      </c>
      <c r="AB888" s="51" t="str">
        <f t="shared" si="253"/>
        <v/>
      </c>
      <c r="AC888" s="51"/>
      <c r="AD888" s="51"/>
      <c r="AE888" s="51"/>
      <c r="AF888" s="51"/>
      <c r="AG888" s="51"/>
      <c r="AH888" s="51"/>
      <c r="AI888" s="52"/>
      <c r="AJ888" s="52"/>
      <c r="AK888" s="52"/>
      <c r="AL888" s="53"/>
      <c r="AM888" s="54"/>
      <c r="AN888" s="55" t="str">
        <f>IF(P888=1,0,"")</f>
        <v/>
      </c>
      <c r="AO888" s="56" t="str">
        <f>IF(AN888=1,AB888,"")</f>
        <v/>
      </c>
      <c r="AP888" s="55" t="str">
        <f>IF(P888=1,0,"")</f>
        <v/>
      </c>
      <c r="AQ888" s="56" t="str">
        <f>IF(AP888=1,AB888,"")</f>
        <v/>
      </c>
    </row>
    <row r="889" spans="1:43" s="3" customFormat="1" x14ac:dyDescent="0.25">
      <c r="A889" s="67">
        <f t="shared" si="243"/>
        <v>2022</v>
      </c>
      <c r="B889" s="67" t="str">
        <f t="shared" si="244"/>
        <v>May</v>
      </c>
      <c r="C889" s="68">
        <f t="shared" si="254"/>
        <v>22</v>
      </c>
      <c r="D889" s="69">
        <f t="shared" si="245"/>
        <v>23</v>
      </c>
      <c r="E889" s="70">
        <f t="shared" si="246"/>
        <v>41</v>
      </c>
      <c r="F889" s="74"/>
      <c r="G889" s="77"/>
      <c r="H889" s="63" t="e">
        <f t="shared" si="255"/>
        <v>#VALUE!</v>
      </c>
      <c r="I889" s="64">
        <f t="shared" si="259"/>
        <v>1</v>
      </c>
      <c r="J889" s="71" t="str">
        <f t="shared" si="259"/>
        <v xml:space="preserve">Tolpis </v>
      </c>
      <c r="K889" s="71" t="str">
        <f t="shared" si="259"/>
        <v>umbellata</v>
      </c>
      <c r="L889" s="72">
        <f t="shared" si="259"/>
        <v>1</v>
      </c>
      <c r="M889" s="72">
        <f t="shared" si="259"/>
        <v>0</v>
      </c>
      <c r="N889" s="66">
        <f t="shared" si="259"/>
        <v>0</v>
      </c>
      <c r="O889" s="41"/>
      <c r="P889" s="42" t="str">
        <f t="shared" si="247"/>
        <v/>
      </c>
      <c r="Q889" s="43" t="str">
        <f t="shared" si="248"/>
        <v/>
      </c>
      <c r="R889" s="44" t="e">
        <f t="shared" si="249"/>
        <v>#VALUE!</v>
      </c>
      <c r="S889" s="45" t="e">
        <f t="shared" si="242"/>
        <v>#VALUE!</v>
      </c>
      <c r="T889" s="44" t="str">
        <f t="shared" si="250"/>
        <v/>
      </c>
      <c r="U889" s="46"/>
      <c r="V889" s="47"/>
      <c r="W889" s="48" t="e">
        <f t="shared" si="251"/>
        <v>#VALUE!</v>
      </c>
      <c r="X889" s="49"/>
      <c r="Y889" s="44" t="e">
        <f>INDEX(VISITORS[INSECT ORDER], MATCH(X889,VISITORS[NAME USED],0))</f>
        <v>#N/A</v>
      </c>
      <c r="Z889" s="44" t="e">
        <f t="shared" si="252"/>
        <v>#N/A</v>
      </c>
      <c r="AA889" s="50" t="e">
        <f>IF(SUM(#REF!,#REF!,#REF!,#REF!,#REF!,#REF!)=S889,,"")</f>
        <v>#REF!</v>
      </c>
      <c r="AB889" s="51" t="str">
        <f t="shared" si="253"/>
        <v/>
      </c>
      <c r="AC889" s="51"/>
      <c r="AD889" s="51"/>
      <c r="AE889" s="51"/>
      <c r="AF889" s="51"/>
      <c r="AG889" s="51"/>
      <c r="AH889" s="51"/>
      <c r="AI889" s="52"/>
      <c r="AJ889" s="52"/>
      <c r="AK889" s="52"/>
      <c r="AL889" s="53"/>
      <c r="AM889" s="54"/>
      <c r="AN889" s="55" t="str">
        <f>IF(P889=1,0,"")</f>
        <v/>
      </c>
      <c r="AO889" s="56" t="str">
        <f>IF(AN889=1,AB889,"")</f>
        <v/>
      </c>
      <c r="AP889" s="55" t="str">
        <f>IF(P889=1,0,"")</f>
        <v/>
      </c>
      <c r="AQ889" s="56" t="str">
        <f>IF(AP889=1,AB889,"")</f>
        <v/>
      </c>
    </row>
    <row r="890" spans="1:43" s="3" customFormat="1" x14ac:dyDescent="0.25">
      <c r="A890" s="67">
        <f t="shared" si="243"/>
        <v>2022</v>
      </c>
      <c r="B890" s="67" t="str">
        <f t="shared" si="244"/>
        <v>May</v>
      </c>
      <c r="C890" s="68">
        <f t="shared" si="254"/>
        <v>22</v>
      </c>
      <c r="D890" s="69">
        <f t="shared" si="245"/>
        <v>23</v>
      </c>
      <c r="E890" s="70">
        <f t="shared" si="246"/>
        <v>42</v>
      </c>
      <c r="F890" s="74"/>
      <c r="G890" s="77"/>
      <c r="H890" s="63" t="e">
        <f t="shared" si="255"/>
        <v>#VALUE!</v>
      </c>
      <c r="I890" s="64">
        <f t="shared" si="259"/>
        <v>1</v>
      </c>
      <c r="J890" s="71" t="str">
        <f t="shared" si="259"/>
        <v xml:space="preserve">Tolpis </v>
      </c>
      <c r="K890" s="71" t="str">
        <f t="shared" si="259"/>
        <v>umbellata</v>
      </c>
      <c r="L890" s="72">
        <f t="shared" si="259"/>
        <v>1</v>
      </c>
      <c r="M890" s="72">
        <f t="shared" si="259"/>
        <v>0</v>
      </c>
      <c r="N890" s="66">
        <f t="shared" si="259"/>
        <v>0</v>
      </c>
      <c r="O890" s="41"/>
      <c r="P890" s="42" t="str">
        <f t="shared" si="247"/>
        <v/>
      </c>
      <c r="Q890" s="43" t="str">
        <f t="shared" si="248"/>
        <v/>
      </c>
      <c r="R890" s="44" t="e">
        <f t="shared" si="249"/>
        <v>#VALUE!</v>
      </c>
      <c r="S890" s="45" t="e">
        <f t="shared" si="242"/>
        <v>#VALUE!</v>
      </c>
      <c r="T890" s="44" t="str">
        <f t="shared" si="250"/>
        <v/>
      </c>
      <c r="U890" s="46"/>
      <c r="V890" s="47"/>
      <c r="W890" s="48" t="e">
        <f t="shared" si="251"/>
        <v>#VALUE!</v>
      </c>
      <c r="X890" s="49"/>
      <c r="Y890" s="44" t="e">
        <f>INDEX(VISITORS[INSECT ORDER], MATCH(X890,VISITORS[NAME USED],0))</f>
        <v>#N/A</v>
      </c>
      <c r="Z890" s="44" t="e">
        <f t="shared" si="252"/>
        <v>#N/A</v>
      </c>
      <c r="AA890" s="50" t="e">
        <f>IF(SUM(#REF!,#REF!,#REF!,#REF!,#REF!,#REF!)=S890,,"")</f>
        <v>#REF!</v>
      </c>
      <c r="AB890" s="51" t="str">
        <f t="shared" si="253"/>
        <v/>
      </c>
      <c r="AC890" s="51"/>
      <c r="AD890" s="51"/>
      <c r="AE890" s="51"/>
      <c r="AF890" s="51"/>
      <c r="AG890" s="51"/>
      <c r="AH890" s="51"/>
      <c r="AI890" s="52"/>
      <c r="AJ890" s="52"/>
      <c r="AK890" s="52"/>
      <c r="AL890" s="53"/>
      <c r="AM890" s="54"/>
      <c r="AN890" s="55" t="str">
        <f>IF(P890=1,0,"")</f>
        <v/>
      </c>
      <c r="AO890" s="56" t="str">
        <f>IF(AN890=1,AB890,"")</f>
        <v/>
      </c>
      <c r="AP890" s="55" t="str">
        <f>IF(P890=1,0,"")</f>
        <v/>
      </c>
      <c r="AQ890" s="56" t="str">
        <f>IF(AP890=1,AB890,"")</f>
        <v/>
      </c>
    </row>
    <row r="891" spans="1:43" s="3" customFormat="1" x14ac:dyDescent="0.25">
      <c r="A891" s="67">
        <f t="shared" si="243"/>
        <v>2022</v>
      </c>
      <c r="B891" s="67" t="str">
        <f t="shared" si="244"/>
        <v>May</v>
      </c>
      <c r="C891" s="68">
        <f t="shared" si="254"/>
        <v>22</v>
      </c>
      <c r="D891" s="69">
        <f t="shared" si="245"/>
        <v>23</v>
      </c>
      <c r="E891" s="70">
        <f t="shared" si="246"/>
        <v>43</v>
      </c>
      <c r="F891" s="74"/>
      <c r="G891" s="77"/>
      <c r="H891" s="63" t="e">
        <f t="shared" si="255"/>
        <v>#VALUE!</v>
      </c>
      <c r="I891" s="64">
        <f t="shared" si="259"/>
        <v>1</v>
      </c>
      <c r="J891" s="71" t="str">
        <f t="shared" si="259"/>
        <v xml:space="preserve">Tolpis </v>
      </c>
      <c r="K891" s="71" t="str">
        <f t="shared" si="259"/>
        <v>umbellata</v>
      </c>
      <c r="L891" s="72">
        <f t="shared" si="259"/>
        <v>1</v>
      </c>
      <c r="M891" s="72">
        <f t="shared" si="259"/>
        <v>0</v>
      </c>
      <c r="N891" s="66">
        <f t="shared" si="259"/>
        <v>0</v>
      </c>
      <c r="O891" s="41"/>
      <c r="P891" s="42" t="str">
        <f t="shared" si="247"/>
        <v/>
      </c>
      <c r="Q891" s="43" t="str">
        <f t="shared" si="248"/>
        <v/>
      </c>
      <c r="R891" s="44" t="e">
        <f t="shared" si="249"/>
        <v>#VALUE!</v>
      </c>
      <c r="S891" s="45" t="e">
        <f t="shared" si="242"/>
        <v>#VALUE!</v>
      </c>
      <c r="T891" s="44" t="str">
        <f t="shared" si="250"/>
        <v/>
      </c>
      <c r="U891" s="46"/>
      <c r="V891" s="47"/>
      <c r="W891" s="48" t="e">
        <f t="shared" si="251"/>
        <v>#VALUE!</v>
      </c>
      <c r="X891" s="49"/>
      <c r="Y891" s="44" t="e">
        <f>INDEX(VISITORS[INSECT ORDER], MATCH(X891,VISITORS[NAME USED],0))</f>
        <v>#N/A</v>
      </c>
      <c r="Z891" s="44" t="e">
        <f t="shared" si="252"/>
        <v>#N/A</v>
      </c>
      <c r="AA891" s="50" t="e">
        <f>IF(SUM(#REF!,#REF!,#REF!,#REF!,#REF!,#REF!)=S891,,"")</f>
        <v>#REF!</v>
      </c>
      <c r="AB891" s="51" t="str">
        <f t="shared" si="253"/>
        <v/>
      </c>
      <c r="AC891" s="51"/>
      <c r="AD891" s="51"/>
      <c r="AE891" s="51"/>
      <c r="AF891" s="51"/>
      <c r="AG891" s="51"/>
      <c r="AH891" s="51"/>
      <c r="AI891" s="52"/>
      <c r="AJ891" s="52"/>
      <c r="AK891" s="52"/>
      <c r="AL891" s="53"/>
      <c r="AM891" s="54"/>
      <c r="AN891" s="55" t="str">
        <f>IF(P891=1,0,"")</f>
        <v/>
      </c>
      <c r="AO891" s="56" t="str">
        <f>IF(AN891=1,AB891,"")</f>
        <v/>
      </c>
      <c r="AP891" s="55" t="str">
        <f>IF(P891=1,0,"")</f>
        <v/>
      </c>
      <c r="AQ891" s="56" t="str">
        <f>IF(AP891=1,AB891,"")</f>
        <v/>
      </c>
    </row>
    <row r="892" spans="1:43" s="3" customFormat="1" x14ac:dyDescent="0.25">
      <c r="A892" s="67">
        <f t="shared" si="243"/>
        <v>2022</v>
      </c>
      <c r="B892" s="67" t="str">
        <f t="shared" si="244"/>
        <v>May</v>
      </c>
      <c r="C892" s="68">
        <f t="shared" si="254"/>
        <v>22</v>
      </c>
      <c r="D892" s="69">
        <f t="shared" si="245"/>
        <v>23</v>
      </c>
      <c r="E892" s="70">
        <f t="shared" si="246"/>
        <v>44</v>
      </c>
      <c r="F892" s="74"/>
      <c r="G892" s="77"/>
      <c r="H892" s="63" t="e">
        <f t="shared" si="255"/>
        <v>#VALUE!</v>
      </c>
      <c r="I892" s="64">
        <f t="shared" si="259"/>
        <v>1</v>
      </c>
      <c r="J892" s="71" t="str">
        <f t="shared" si="259"/>
        <v xml:space="preserve">Tolpis </v>
      </c>
      <c r="K892" s="71" t="str">
        <f t="shared" si="259"/>
        <v>umbellata</v>
      </c>
      <c r="L892" s="72">
        <f t="shared" si="259"/>
        <v>1</v>
      </c>
      <c r="M892" s="72">
        <f t="shared" si="259"/>
        <v>0</v>
      </c>
      <c r="N892" s="66">
        <f t="shared" si="259"/>
        <v>0</v>
      </c>
      <c r="O892" s="41"/>
      <c r="P892" s="42" t="str">
        <f t="shared" si="247"/>
        <v/>
      </c>
      <c r="Q892" s="43" t="str">
        <f t="shared" si="248"/>
        <v/>
      </c>
      <c r="R892" s="44" t="e">
        <f t="shared" si="249"/>
        <v>#VALUE!</v>
      </c>
      <c r="S892" s="45" t="e">
        <f t="shared" si="242"/>
        <v>#VALUE!</v>
      </c>
      <c r="T892" s="44" t="str">
        <f t="shared" si="250"/>
        <v/>
      </c>
      <c r="U892" s="46"/>
      <c r="V892" s="47"/>
      <c r="W892" s="48" t="e">
        <f t="shared" si="251"/>
        <v>#VALUE!</v>
      </c>
      <c r="X892" s="49"/>
      <c r="Y892" s="44" t="e">
        <f>INDEX(VISITORS[INSECT ORDER], MATCH(X892,VISITORS[NAME USED],0))</f>
        <v>#N/A</v>
      </c>
      <c r="Z892" s="44" t="e">
        <f t="shared" si="252"/>
        <v>#N/A</v>
      </c>
      <c r="AA892" s="50" t="e">
        <f>IF(SUM(#REF!,#REF!,#REF!,#REF!,#REF!,#REF!)=S892,,"")</f>
        <v>#REF!</v>
      </c>
      <c r="AB892" s="51" t="str">
        <f t="shared" si="253"/>
        <v/>
      </c>
      <c r="AC892" s="51"/>
      <c r="AD892" s="51"/>
      <c r="AE892" s="51"/>
      <c r="AF892" s="51"/>
      <c r="AG892" s="51"/>
      <c r="AH892" s="51"/>
      <c r="AI892" s="52"/>
      <c r="AJ892" s="52"/>
      <c r="AK892" s="52"/>
      <c r="AL892" s="53"/>
      <c r="AM892" s="54"/>
      <c r="AN892" s="55" t="str">
        <f>IF(P892=1,0,"")</f>
        <v/>
      </c>
      <c r="AO892" s="56" t="str">
        <f>IF(AN892=1,AB892,"")</f>
        <v/>
      </c>
      <c r="AP892" s="55" t="str">
        <f>IF(P892=1,0,"")</f>
        <v/>
      </c>
      <c r="AQ892" s="56" t="str">
        <f>IF(AP892=1,AB892,"")</f>
        <v/>
      </c>
    </row>
    <row r="893" spans="1:43" s="3" customFormat="1" x14ac:dyDescent="0.25">
      <c r="A893" s="67">
        <f t="shared" si="243"/>
        <v>2022</v>
      </c>
      <c r="B893" s="67" t="str">
        <f t="shared" si="244"/>
        <v>May</v>
      </c>
      <c r="C893" s="68">
        <f t="shared" si="254"/>
        <v>22</v>
      </c>
      <c r="D893" s="69">
        <f t="shared" si="245"/>
        <v>23</v>
      </c>
      <c r="E893" s="70">
        <f t="shared" si="246"/>
        <v>45</v>
      </c>
      <c r="F893" s="74"/>
      <c r="G893" s="77"/>
      <c r="H893" s="63" t="e">
        <f t="shared" si="255"/>
        <v>#VALUE!</v>
      </c>
      <c r="I893" s="64">
        <f t="shared" si="259"/>
        <v>1</v>
      </c>
      <c r="J893" s="71" t="str">
        <f t="shared" si="259"/>
        <v xml:space="preserve">Tolpis </v>
      </c>
      <c r="K893" s="71" t="str">
        <f t="shared" si="259"/>
        <v>umbellata</v>
      </c>
      <c r="L893" s="72">
        <f t="shared" si="259"/>
        <v>1</v>
      </c>
      <c r="M893" s="72">
        <f t="shared" si="259"/>
        <v>0</v>
      </c>
      <c r="N893" s="66">
        <f t="shared" si="259"/>
        <v>0</v>
      </c>
      <c r="O893" s="41"/>
      <c r="P893" s="42" t="str">
        <f t="shared" si="247"/>
        <v/>
      </c>
      <c r="Q893" s="43" t="str">
        <f t="shared" si="248"/>
        <v/>
      </c>
      <c r="R893" s="44" t="e">
        <f t="shared" si="249"/>
        <v>#VALUE!</v>
      </c>
      <c r="S893" s="45" t="e">
        <f t="shared" si="242"/>
        <v>#VALUE!</v>
      </c>
      <c r="T893" s="44" t="str">
        <f t="shared" si="250"/>
        <v/>
      </c>
      <c r="U893" s="46"/>
      <c r="V893" s="47"/>
      <c r="W893" s="48" t="e">
        <f t="shared" si="251"/>
        <v>#VALUE!</v>
      </c>
      <c r="X893" s="49"/>
      <c r="Y893" s="44" t="e">
        <f>INDEX(VISITORS[INSECT ORDER], MATCH(X893,VISITORS[NAME USED],0))</f>
        <v>#N/A</v>
      </c>
      <c r="Z893" s="44" t="e">
        <f t="shared" si="252"/>
        <v>#N/A</v>
      </c>
      <c r="AA893" s="50" t="e">
        <f>IF(SUM(#REF!,#REF!,#REF!,#REF!,#REF!,#REF!)=S893,,"")</f>
        <v>#REF!</v>
      </c>
      <c r="AB893" s="51" t="str">
        <f t="shared" si="253"/>
        <v/>
      </c>
      <c r="AC893" s="51"/>
      <c r="AD893" s="51"/>
      <c r="AE893" s="51"/>
      <c r="AF893" s="51"/>
      <c r="AG893" s="51"/>
      <c r="AH893" s="51"/>
      <c r="AI893" s="52"/>
      <c r="AJ893" s="52"/>
      <c r="AK893" s="52"/>
      <c r="AL893" s="53"/>
      <c r="AM893" s="54"/>
      <c r="AN893" s="55" t="str">
        <f>IF(P893=1,0,"")</f>
        <v/>
      </c>
      <c r="AO893" s="56" t="str">
        <f>IF(AN893=1,AB893,"")</f>
        <v/>
      </c>
      <c r="AP893" s="55" t="str">
        <f>IF(P893=1,0,"")</f>
        <v/>
      </c>
      <c r="AQ893" s="56" t="str">
        <f>IF(AP893=1,AB893,"")</f>
        <v/>
      </c>
    </row>
    <row r="894" spans="1:43" s="3" customFormat="1" x14ac:dyDescent="0.25">
      <c r="A894" s="67">
        <f t="shared" si="243"/>
        <v>2022</v>
      </c>
      <c r="B894" s="67" t="str">
        <f t="shared" si="244"/>
        <v>May</v>
      </c>
      <c r="C894" s="68">
        <f t="shared" si="254"/>
        <v>22</v>
      </c>
      <c r="D894" s="69">
        <f t="shared" si="245"/>
        <v>23</v>
      </c>
      <c r="E894" s="70">
        <f t="shared" si="246"/>
        <v>46</v>
      </c>
      <c r="F894" s="74"/>
      <c r="G894" s="77"/>
      <c r="H894" s="63" t="e">
        <f t="shared" si="255"/>
        <v>#VALUE!</v>
      </c>
      <c r="I894" s="64">
        <f t="shared" si="259"/>
        <v>1</v>
      </c>
      <c r="J894" s="71" t="str">
        <f t="shared" si="259"/>
        <v xml:space="preserve">Tolpis </v>
      </c>
      <c r="K894" s="71" t="str">
        <f t="shared" si="259"/>
        <v>umbellata</v>
      </c>
      <c r="L894" s="72">
        <f t="shared" si="259"/>
        <v>1</v>
      </c>
      <c r="M894" s="72">
        <f t="shared" si="259"/>
        <v>0</v>
      </c>
      <c r="N894" s="66">
        <f t="shared" si="259"/>
        <v>0</v>
      </c>
      <c r="O894" s="41"/>
      <c r="P894" s="42" t="str">
        <f t="shared" si="247"/>
        <v/>
      </c>
      <c r="Q894" s="43" t="str">
        <f t="shared" si="248"/>
        <v/>
      </c>
      <c r="R894" s="44" t="e">
        <f t="shared" si="249"/>
        <v>#VALUE!</v>
      </c>
      <c r="S894" s="45" t="e">
        <f t="shared" si="242"/>
        <v>#VALUE!</v>
      </c>
      <c r="T894" s="44" t="str">
        <f t="shared" si="250"/>
        <v/>
      </c>
      <c r="U894" s="46"/>
      <c r="V894" s="47"/>
      <c r="W894" s="48" t="e">
        <f t="shared" si="251"/>
        <v>#VALUE!</v>
      </c>
      <c r="X894" s="49"/>
      <c r="Y894" s="44" t="e">
        <f>INDEX(VISITORS[INSECT ORDER], MATCH(X894,VISITORS[NAME USED],0))</f>
        <v>#N/A</v>
      </c>
      <c r="Z894" s="44" t="e">
        <f t="shared" si="252"/>
        <v>#N/A</v>
      </c>
      <c r="AA894" s="50" t="e">
        <f>IF(SUM(#REF!,#REF!,#REF!,#REF!,#REF!,#REF!)=S894,,"")</f>
        <v>#REF!</v>
      </c>
      <c r="AB894" s="51" t="str">
        <f t="shared" si="253"/>
        <v/>
      </c>
      <c r="AC894" s="51"/>
      <c r="AD894" s="51"/>
      <c r="AE894" s="51"/>
      <c r="AF894" s="51"/>
      <c r="AG894" s="51"/>
      <c r="AH894" s="51"/>
      <c r="AI894" s="52"/>
      <c r="AJ894" s="52"/>
      <c r="AK894" s="52"/>
      <c r="AL894" s="53"/>
      <c r="AM894" s="54"/>
      <c r="AN894" s="55" t="str">
        <f>IF(P894=1,0,"")</f>
        <v/>
      </c>
      <c r="AO894" s="56" t="str">
        <f>IF(AN894=1,AB894,"")</f>
        <v/>
      </c>
      <c r="AP894" s="55" t="str">
        <f>IF(P894=1,0,"")</f>
        <v/>
      </c>
      <c r="AQ894" s="56" t="str">
        <f>IF(AP894=1,AB894,"")</f>
        <v/>
      </c>
    </row>
    <row r="895" spans="1:43" s="3" customFormat="1" x14ac:dyDescent="0.25">
      <c r="A895" s="67">
        <f t="shared" si="243"/>
        <v>2022</v>
      </c>
      <c r="B895" s="67" t="str">
        <f t="shared" si="244"/>
        <v>May</v>
      </c>
      <c r="C895" s="68">
        <f t="shared" si="254"/>
        <v>22</v>
      </c>
      <c r="D895" s="69">
        <f t="shared" si="245"/>
        <v>23</v>
      </c>
      <c r="E895" s="70">
        <f t="shared" si="246"/>
        <v>47</v>
      </c>
      <c r="F895" s="74"/>
      <c r="G895" s="77"/>
      <c r="H895" s="63" t="e">
        <f t="shared" si="255"/>
        <v>#VALUE!</v>
      </c>
      <c r="I895" s="64">
        <f t="shared" si="259"/>
        <v>1</v>
      </c>
      <c r="J895" s="71" t="str">
        <f t="shared" si="259"/>
        <v xml:space="preserve">Tolpis </v>
      </c>
      <c r="K895" s="71" t="str">
        <f t="shared" si="259"/>
        <v>umbellata</v>
      </c>
      <c r="L895" s="72">
        <f t="shared" si="259"/>
        <v>1</v>
      </c>
      <c r="M895" s="72">
        <f t="shared" si="259"/>
        <v>0</v>
      </c>
      <c r="N895" s="66">
        <f t="shared" si="259"/>
        <v>0</v>
      </c>
      <c r="O895" s="41"/>
      <c r="P895" s="42" t="str">
        <f t="shared" si="247"/>
        <v/>
      </c>
      <c r="Q895" s="43" t="str">
        <f t="shared" si="248"/>
        <v/>
      </c>
      <c r="R895" s="44" t="e">
        <f t="shared" si="249"/>
        <v>#VALUE!</v>
      </c>
      <c r="S895" s="45" t="e">
        <f t="shared" si="242"/>
        <v>#VALUE!</v>
      </c>
      <c r="T895" s="44" t="str">
        <f t="shared" si="250"/>
        <v/>
      </c>
      <c r="U895" s="46"/>
      <c r="V895" s="47"/>
      <c r="W895" s="48" t="e">
        <f t="shared" si="251"/>
        <v>#VALUE!</v>
      </c>
      <c r="X895" s="49"/>
      <c r="Y895" s="44" t="e">
        <f>INDEX(VISITORS[INSECT ORDER], MATCH(X895,VISITORS[NAME USED],0))</f>
        <v>#N/A</v>
      </c>
      <c r="Z895" s="44" t="e">
        <f t="shared" si="252"/>
        <v>#N/A</v>
      </c>
      <c r="AA895" s="50" t="e">
        <f>IF(SUM(#REF!,#REF!,#REF!,#REF!,#REF!,#REF!)=S895,,"")</f>
        <v>#REF!</v>
      </c>
      <c r="AB895" s="51" t="str">
        <f t="shared" si="253"/>
        <v/>
      </c>
      <c r="AC895" s="51"/>
      <c r="AD895" s="51"/>
      <c r="AE895" s="51"/>
      <c r="AF895" s="51"/>
      <c r="AG895" s="51"/>
      <c r="AH895" s="51"/>
      <c r="AI895" s="52"/>
      <c r="AJ895" s="52"/>
      <c r="AK895" s="52"/>
      <c r="AL895" s="53"/>
      <c r="AM895" s="54"/>
      <c r="AN895" s="55" t="str">
        <f>IF(P895=1,0,"")</f>
        <v/>
      </c>
      <c r="AO895" s="56" t="str">
        <f>IF(AN895=1,AB895,"")</f>
        <v/>
      </c>
      <c r="AP895" s="55" t="str">
        <f>IF(P895=1,0,"")</f>
        <v/>
      </c>
      <c r="AQ895" s="56" t="str">
        <f>IF(AP895=1,AB895,"")</f>
        <v/>
      </c>
    </row>
    <row r="896" spans="1:43" s="3" customFormat="1" x14ac:dyDescent="0.25">
      <c r="A896" s="67">
        <f t="shared" si="243"/>
        <v>2022</v>
      </c>
      <c r="B896" s="67" t="str">
        <f t="shared" si="244"/>
        <v>May</v>
      </c>
      <c r="C896" s="68">
        <f t="shared" si="254"/>
        <v>22</v>
      </c>
      <c r="D896" s="69">
        <f t="shared" si="245"/>
        <v>23</v>
      </c>
      <c r="E896" s="70">
        <f t="shared" si="246"/>
        <v>48</v>
      </c>
      <c r="F896" s="74"/>
      <c r="G896" s="77"/>
      <c r="H896" s="63" t="e">
        <f t="shared" si="255"/>
        <v>#VALUE!</v>
      </c>
      <c r="I896" s="64">
        <f t="shared" si="259"/>
        <v>1</v>
      </c>
      <c r="J896" s="71" t="str">
        <f t="shared" si="259"/>
        <v xml:space="preserve">Tolpis </v>
      </c>
      <c r="K896" s="71" t="str">
        <f t="shared" si="259"/>
        <v>umbellata</v>
      </c>
      <c r="L896" s="72">
        <f t="shared" si="259"/>
        <v>1</v>
      </c>
      <c r="M896" s="72">
        <f t="shared" si="259"/>
        <v>0</v>
      </c>
      <c r="N896" s="66">
        <f t="shared" si="259"/>
        <v>0</v>
      </c>
      <c r="O896" s="41"/>
      <c r="P896" s="42" t="str">
        <f t="shared" si="247"/>
        <v/>
      </c>
      <c r="Q896" s="43" t="str">
        <f t="shared" si="248"/>
        <v/>
      </c>
      <c r="R896" s="44" t="e">
        <f t="shared" si="249"/>
        <v>#VALUE!</v>
      </c>
      <c r="S896" s="45" t="e">
        <f t="shared" si="242"/>
        <v>#VALUE!</v>
      </c>
      <c r="T896" s="44" t="str">
        <f t="shared" si="250"/>
        <v/>
      </c>
      <c r="U896" s="46"/>
      <c r="V896" s="47"/>
      <c r="W896" s="48" t="e">
        <f t="shared" si="251"/>
        <v>#VALUE!</v>
      </c>
      <c r="X896" s="49"/>
      <c r="Y896" s="44" t="e">
        <f>INDEX(VISITORS[INSECT ORDER], MATCH(X896,VISITORS[NAME USED],0))</f>
        <v>#N/A</v>
      </c>
      <c r="Z896" s="44" t="e">
        <f t="shared" si="252"/>
        <v>#N/A</v>
      </c>
      <c r="AA896" s="50" t="e">
        <f>IF(SUM(#REF!,#REF!,#REF!,#REF!,#REF!,#REF!)=S896,,"")</f>
        <v>#REF!</v>
      </c>
      <c r="AB896" s="51" t="str">
        <f t="shared" si="253"/>
        <v/>
      </c>
      <c r="AC896" s="51"/>
      <c r="AD896" s="51"/>
      <c r="AE896" s="51"/>
      <c r="AF896" s="51"/>
      <c r="AG896" s="51"/>
      <c r="AH896" s="51"/>
      <c r="AI896" s="52"/>
      <c r="AJ896" s="52"/>
      <c r="AK896" s="52"/>
      <c r="AL896" s="53"/>
      <c r="AM896" s="54"/>
      <c r="AN896" s="55" t="str">
        <f>IF(P896=1,0,"")</f>
        <v/>
      </c>
      <c r="AO896" s="56" t="str">
        <f>IF(AN896=1,AB896,"")</f>
        <v/>
      </c>
      <c r="AP896" s="55" t="str">
        <f>IF(P896=1,0,"")</f>
        <v/>
      </c>
      <c r="AQ896" s="56" t="str">
        <f>IF(AP896=1,AB896,"")</f>
        <v/>
      </c>
    </row>
    <row r="897" spans="1:43" s="3" customFormat="1" x14ac:dyDescent="0.25">
      <c r="A897" s="67">
        <f t="shared" si="243"/>
        <v>2022</v>
      </c>
      <c r="B897" s="67" t="str">
        <f t="shared" si="244"/>
        <v>May</v>
      </c>
      <c r="C897" s="68">
        <f t="shared" si="254"/>
        <v>22</v>
      </c>
      <c r="D897" s="69">
        <f t="shared" si="245"/>
        <v>23</v>
      </c>
      <c r="E897" s="70">
        <f t="shared" si="246"/>
        <v>49</v>
      </c>
      <c r="F897" s="74"/>
      <c r="G897" s="77"/>
      <c r="H897" s="63" t="e">
        <f t="shared" si="255"/>
        <v>#VALUE!</v>
      </c>
      <c r="I897" s="64">
        <f t="shared" si="259"/>
        <v>1</v>
      </c>
      <c r="J897" s="71" t="str">
        <f t="shared" si="259"/>
        <v xml:space="preserve">Tolpis </v>
      </c>
      <c r="K897" s="71" t="str">
        <f t="shared" si="259"/>
        <v>umbellata</v>
      </c>
      <c r="L897" s="72">
        <f t="shared" si="259"/>
        <v>1</v>
      </c>
      <c r="M897" s="72">
        <f t="shared" si="259"/>
        <v>0</v>
      </c>
      <c r="N897" s="66">
        <f t="shared" si="259"/>
        <v>0</v>
      </c>
      <c r="O897" s="41"/>
      <c r="P897" s="42" t="str">
        <f t="shared" si="247"/>
        <v/>
      </c>
      <c r="Q897" s="43" t="str">
        <f t="shared" si="248"/>
        <v/>
      </c>
      <c r="R897" s="44" t="e">
        <f t="shared" si="249"/>
        <v>#VALUE!</v>
      </c>
      <c r="S897" s="45" t="e">
        <f t="shared" si="242"/>
        <v>#VALUE!</v>
      </c>
      <c r="T897" s="44" t="str">
        <f t="shared" si="250"/>
        <v/>
      </c>
      <c r="U897" s="46"/>
      <c r="V897" s="47"/>
      <c r="W897" s="48" t="e">
        <f t="shared" si="251"/>
        <v>#VALUE!</v>
      </c>
      <c r="X897" s="49"/>
      <c r="Y897" s="44" t="e">
        <f>INDEX(VISITORS[INSECT ORDER], MATCH(X897,VISITORS[NAME USED],0))</f>
        <v>#N/A</v>
      </c>
      <c r="Z897" s="44" t="e">
        <f t="shared" si="252"/>
        <v>#N/A</v>
      </c>
      <c r="AA897" s="50" t="e">
        <f>IF(SUM(#REF!,#REF!,#REF!,#REF!,#REF!,#REF!)=S897,,"")</f>
        <v>#REF!</v>
      </c>
      <c r="AB897" s="51" t="str">
        <f t="shared" si="253"/>
        <v/>
      </c>
      <c r="AC897" s="51"/>
      <c r="AD897" s="51"/>
      <c r="AE897" s="51"/>
      <c r="AF897" s="51"/>
      <c r="AG897" s="51"/>
      <c r="AH897" s="51"/>
      <c r="AI897" s="52"/>
      <c r="AJ897" s="52"/>
      <c r="AK897" s="52"/>
      <c r="AL897" s="53"/>
      <c r="AM897" s="54"/>
      <c r="AN897" s="55" t="str">
        <f>IF(P897=1,0,"")</f>
        <v/>
      </c>
      <c r="AO897" s="56" t="str">
        <f>IF(AN897=1,AB897,"")</f>
        <v/>
      </c>
      <c r="AP897" s="55" t="str">
        <f>IF(P897=1,0,"")</f>
        <v/>
      </c>
      <c r="AQ897" s="56" t="str">
        <f>IF(AP897=1,AB897,"")</f>
        <v/>
      </c>
    </row>
    <row r="898" spans="1:43" s="3" customFormat="1" x14ac:dyDescent="0.25">
      <c r="A898" s="67">
        <f t="shared" si="243"/>
        <v>2022</v>
      </c>
      <c r="B898" s="67" t="str">
        <f t="shared" si="244"/>
        <v>May</v>
      </c>
      <c r="C898" s="68">
        <f t="shared" si="254"/>
        <v>22</v>
      </c>
      <c r="D898" s="69">
        <f t="shared" si="245"/>
        <v>23</v>
      </c>
      <c r="E898" s="70">
        <f t="shared" si="246"/>
        <v>50</v>
      </c>
      <c r="F898" s="74"/>
      <c r="G898" s="77"/>
      <c r="H898" s="63" t="e">
        <f t="shared" si="255"/>
        <v>#VALUE!</v>
      </c>
      <c r="I898" s="64">
        <f t="shared" si="259"/>
        <v>1</v>
      </c>
      <c r="J898" s="71" t="str">
        <f t="shared" si="259"/>
        <v xml:space="preserve">Tolpis </v>
      </c>
      <c r="K898" s="71" t="str">
        <f t="shared" si="259"/>
        <v>umbellata</v>
      </c>
      <c r="L898" s="72">
        <f t="shared" si="259"/>
        <v>1</v>
      </c>
      <c r="M898" s="72">
        <f t="shared" si="259"/>
        <v>0</v>
      </c>
      <c r="N898" s="66">
        <f t="shared" si="259"/>
        <v>0</v>
      </c>
      <c r="O898" s="41"/>
      <c r="P898" s="42" t="str">
        <f t="shared" si="247"/>
        <v/>
      </c>
      <c r="Q898" s="43" t="str">
        <f t="shared" si="248"/>
        <v/>
      </c>
      <c r="R898" s="44" t="e">
        <f t="shared" si="249"/>
        <v>#VALUE!</v>
      </c>
      <c r="S898" s="45" t="e">
        <f t="shared" si="242"/>
        <v>#VALUE!</v>
      </c>
      <c r="T898" s="44" t="str">
        <f t="shared" si="250"/>
        <v/>
      </c>
      <c r="U898" s="46"/>
      <c r="V898" s="47"/>
      <c r="W898" s="48" t="e">
        <f t="shared" si="251"/>
        <v>#VALUE!</v>
      </c>
      <c r="X898" s="49"/>
      <c r="Y898" s="44" t="e">
        <f>INDEX(VISITORS[INSECT ORDER], MATCH(X898,VISITORS[NAME USED],0))</f>
        <v>#N/A</v>
      </c>
      <c r="Z898" s="44" t="e">
        <f t="shared" si="252"/>
        <v>#N/A</v>
      </c>
      <c r="AA898" s="50" t="e">
        <f>IF(SUM(#REF!,#REF!,#REF!,#REF!,#REF!,#REF!)=S898,,"")</f>
        <v>#REF!</v>
      </c>
      <c r="AB898" s="51" t="str">
        <f t="shared" si="253"/>
        <v/>
      </c>
      <c r="AC898" s="51"/>
      <c r="AD898" s="51"/>
      <c r="AE898" s="51"/>
      <c r="AF898" s="51"/>
      <c r="AG898" s="51"/>
      <c r="AH898" s="51"/>
      <c r="AI898" s="52"/>
      <c r="AJ898" s="52"/>
      <c r="AK898" s="52"/>
      <c r="AL898" s="53"/>
      <c r="AM898" s="54"/>
      <c r="AN898" s="55" t="str">
        <f>IF(P898=1,0,"")</f>
        <v/>
      </c>
      <c r="AO898" s="56" t="str">
        <f>IF(AN898=1,AB898,"")</f>
        <v/>
      </c>
      <c r="AP898" s="55" t="str">
        <f>IF(P898=1,0,"")</f>
        <v/>
      </c>
      <c r="AQ898" s="56" t="str">
        <f>IF(AP898=1,AB898,"")</f>
        <v/>
      </c>
    </row>
    <row r="899" spans="1:43" s="3" customFormat="1" x14ac:dyDescent="0.25">
      <c r="A899" s="67">
        <f t="shared" si="243"/>
        <v>2022</v>
      </c>
      <c r="B899" s="67" t="str">
        <f t="shared" si="244"/>
        <v>May</v>
      </c>
      <c r="C899" s="68">
        <f t="shared" si="254"/>
        <v>22</v>
      </c>
      <c r="D899" s="69">
        <f t="shared" si="245"/>
        <v>23</v>
      </c>
      <c r="E899" s="70">
        <f t="shared" si="246"/>
        <v>51</v>
      </c>
      <c r="F899" s="74"/>
      <c r="G899" s="77"/>
      <c r="H899" s="63" t="e">
        <f t="shared" si="255"/>
        <v>#VALUE!</v>
      </c>
      <c r="I899" s="64">
        <f t="shared" si="259"/>
        <v>1</v>
      </c>
      <c r="J899" s="71" t="str">
        <f t="shared" si="259"/>
        <v xml:space="preserve">Tolpis </v>
      </c>
      <c r="K899" s="71" t="str">
        <f t="shared" si="259"/>
        <v>umbellata</v>
      </c>
      <c r="L899" s="72">
        <f t="shared" si="259"/>
        <v>1</v>
      </c>
      <c r="M899" s="72">
        <f t="shared" si="259"/>
        <v>0</v>
      </c>
      <c r="N899" s="66">
        <f t="shared" si="259"/>
        <v>0</v>
      </c>
      <c r="O899" s="41"/>
      <c r="P899" s="42" t="str">
        <f t="shared" si="247"/>
        <v/>
      </c>
      <c r="Q899" s="43" t="str">
        <f t="shared" si="248"/>
        <v/>
      </c>
      <c r="R899" s="44" t="e">
        <f t="shared" si="249"/>
        <v>#VALUE!</v>
      </c>
      <c r="S899" s="45" t="e">
        <f t="shared" ref="S899:S962" si="260">IF(T899&lt;D899, (T899*3600+U899*60+V899)+((23*3600+59*60+60)-(D899*3600+E899*60+LEFT(F899,2))), (T899*3600+U899*60+V899)-(D899*3600+E899*60+LEFT(F899,2)))</f>
        <v>#VALUE!</v>
      </c>
      <c r="T899" s="44" t="str">
        <f t="shared" si="250"/>
        <v/>
      </c>
      <c r="U899" s="46"/>
      <c r="V899" s="47"/>
      <c r="W899" s="48" t="e">
        <f t="shared" si="251"/>
        <v>#VALUE!</v>
      </c>
      <c r="X899" s="49"/>
      <c r="Y899" s="44" t="e">
        <f>INDEX(VISITORS[INSECT ORDER], MATCH(X899,VISITORS[NAME USED],0))</f>
        <v>#N/A</v>
      </c>
      <c r="Z899" s="44" t="e">
        <f t="shared" si="252"/>
        <v>#N/A</v>
      </c>
      <c r="AA899" s="50" t="e">
        <f>IF(SUM(#REF!,#REF!,#REF!,#REF!,#REF!,#REF!)=S899,,"")</f>
        <v>#REF!</v>
      </c>
      <c r="AB899" s="51" t="str">
        <f t="shared" si="253"/>
        <v/>
      </c>
      <c r="AC899" s="51"/>
      <c r="AD899" s="51"/>
      <c r="AE899" s="51"/>
      <c r="AF899" s="51"/>
      <c r="AG899" s="51"/>
      <c r="AH899" s="51"/>
      <c r="AI899" s="52"/>
      <c r="AJ899" s="52"/>
      <c r="AK899" s="52"/>
      <c r="AL899" s="53"/>
      <c r="AM899" s="54"/>
      <c r="AN899" s="55" t="str">
        <f>IF(P899=1,0,"")</f>
        <v/>
      </c>
      <c r="AO899" s="56" t="str">
        <f>IF(AN899=1,AB899,"")</f>
        <v/>
      </c>
      <c r="AP899" s="55" t="str">
        <f>IF(P899=1,0,"")</f>
        <v/>
      </c>
      <c r="AQ899" s="56" t="str">
        <f>IF(AP899=1,AB899,"")</f>
        <v/>
      </c>
    </row>
    <row r="900" spans="1:43" s="3" customFormat="1" x14ac:dyDescent="0.25">
      <c r="A900" s="67">
        <f t="shared" ref="A900:A963" si="261">A899</f>
        <v>2022</v>
      </c>
      <c r="B900" s="67" t="str">
        <f t="shared" ref="B900:B963" si="262">IF(C899-C900&gt;0, TEXT(DATE(2016,(MONTH(DATEVALUE(B899&amp;"1"))+1),1),"mmm"), B899)</f>
        <v>May</v>
      </c>
      <c r="C900" s="68">
        <f t="shared" si="254"/>
        <v>22</v>
      </c>
      <c r="D900" s="69">
        <f t="shared" ref="D900:D963" si="263">IF(IF(E899=59,D899+1,D899)=24,0,IF(E899=59,D899+1,D899))</f>
        <v>23</v>
      </c>
      <c r="E900" s="70">
        <f t="shared" ref="E900:E963" si="264">IF(E899&lt;59,E899+1,0)</f>
        <v>52</v>
      </c>
      <c r="F900" s="74"/>
      <c r="G900" s="77"/>
      <c r="H900" s="63" t="e">
        <f t="shared" si="255"/>
        <v>#VALUE!</v>
      </c>
      <c r="I900" s="64">
        <f t="shared" si="259"/>
        <v>1</v>
      </c>
      <c r="J900" s="71" t="str">
        <f t="shared" si="259"/>
        <v xml:space="preserve">Tolpis </v>
      </c>
      <c r="K900" s="71" t="str">
        <f t="shared" si="259"/>
        <v>umbellata</v>
      </c>
      <c r="L900" s="72">
        <f t="shared" si="259"/>
        <v>1</v>
      </c>
      <c r="M900" s="72">
        <f t="shared" si="259"/>
        <v>0</v>
      </c>
      <c r="N900" s="66">
        <f t="shared" si="259"/>
        <v>0</v>
      </c>
      <c r="O900" s="41"/>
      <c r="P900" s="42" t="str">
        <f t="shared" ref="P900:P963" si="265">IF(F900="","",1)</f>
        <v/>
      </c>
      <c r="Q900" s="43" t="str">
        <f t="shared" ref="Q900:Q963" si="266">TEXT(IF(P900=1,CONCATENATE($D900,":",$E900,":",(LEFT($F900,2))),""),"hh:mm:ss")</f>
        <v/>
      </c>
      <c r="R900" s="44" t="e">
        <f t="shared" ref="R900:R963" si="267">TEXT(Q900-TIME(0,RIGHT($H900,2),$G$9)+(Q900&gt;TIME(0,RIGHT($H900,2),$G$9)),"mm:ss")</f>
        <v>#VALUE!</v>
      </c>
      <c r="S900" s="45" t="e">
        <f t="shared" si="260"/>
        <v>#VALUE!</v>
      </c>
      <c r="T900" s="44" t="str">
        <f t="shared" ref="T900:T963" si="268">TEXT(IF(P900=1,D900,""),"00")</f>
        <v/>
      </c>
      <c r="U900" s="46"/>
      <c r="V900" s="47"/>
      <c r="W900" s="48" t="e">
        <f t="shared" ref="W900:W963" si="269">IF(O900=0,TEXT(TIME(T900,U900,V900)-TIME(D900,E900,RIGHT(F900,2))+TIME(0,LEFT(R900,2),RIGHT(R900,2)),"mm:ss"),TEXT(TIME(T900,U900,V900)-TIME(D900,E900,RIGHT(F900,2))+TIME(0,LEFT(R900,2),RIGHT(R900,2))-TIME(0,($G$10*O900),0),"mm:ss"))</f>
        <v>#VALUE!</v>
      </c>
      <c r="X900" s="49"/>
      <c r="Y900" s="44" t="e">
        <f>INDEX(VISITORS[INSECT ORDER], MATCH(X900,VISITORS[NAME USED],0))</f>
        <v>#N/A</v>
      </c>
      <c r="Z900" s="44" t="e">
        <f t="shared" ref="Z900:Z963" si="270">IF(Y900&lt;&gt;0,"NA","")</f>
        <v>#N/A</v>
      </c>
      <c r="AA900" s="50" t="e">
        <f>IF(SUM(#REF!,#REF!,#REF!,#REF!,#REF!,#REF!)=S900,,"")</f>
        <v>#REF!</v>
      </c>
      <c r="AB900" s="51" t="str">
        <f t="shared" ref="AB900:AB963" si="271">IF(P900=1,1,"")</f>
        <v/>
      </c>
      <c r="AC900" s="51"/>
      <c r="AD900" s="51"/>
      <c r="AE900" s="51"/>
      <c r="AF900" s="51"/>
      <c r="AG900" s="51"/>
      <c r="AH900" s="51"/>
      <c r="AI900" s="52"/>
      <c r="AJ900" s="52"/>
      <c r="AK900" s="52"/>
      <c r="AL900" s="53"/>
      <c r="AM900" s="54"/>
      <c r="AN900" s="55" t="str">
        <f>IF(P900=1,0,"")</f>
        <v/>
      </c>
      <c r="AO900" s="56" t="str">
        <f>IF(AN900=1,AB900,"")</f>
        <v/>
      </c>
      <c r="AP900" s="55" t="str">
        <f>IF(P900=1,0,"")</f>
        <v/>
      </c>
      <c r="AQ900" s="56" t="str">
        <f>IF(AP900=1,AB900,"")</f>
        <v/>
      </c>
    </row>
    <row r="901" spans="1:43" s="3" customFormat="1" x14ac:dyDescent="0.25">
      <c r="A901" s="67">
        <f t="shared" si="261"/>
        <v>2022</v>
      </c>
      <c r="B901" s="67" t="str">
        <f t="shared" si="262"/>
        <v>May</v>
      </c>
      <c r="C901" s="68">
        <f t="shared" ref="C901:C964" si="272">IF(AND(D901=0, E901=0), IF(TEXT(C900,"dd")=TEXT(EOMONTH(DATE(A900,MONTH(DATEVALUE(B900&amp;"1")),C900),0), "dd"), 1, C900+1), C900)</f>
        <v>22</v>
      </c>
      <c r="D901" s="69">
        <f t="shared" si="263"/>
        <v>23</v>
      </c>
      <c r="E901" s="70">
        <f t="shared" si="264"/>
        <v>53</v>
      </c>
      <c r="F901" s="74"/>
      <c r="G901" s="77"/>
      <c r="H901" s="63" t="e">
        <f t="shared" ref="H901:H964" si="273">IF(AND(OR(E900=$G$3,E900=$G$4,E900=$G$5,E900=$G$6,E900=$G$7,E900=$G$8),E900&lt;&gt;RIGHT(H900,2)),CONCATENATE(LEFT(J901,3),LEFT(K901,3),L901,"_",A901,TEXT(MONTH(DATEVALUE(B901&amp;"1")),"00"),TEXT(C901,"00"),"_",TEXT(D901,"00"),"_",TEXT(E900,"00")),IF(AND(OR(E901=$G$3,E901=$G$4,E901=$G$5,E901=$G$6,E901=$G$7,E901=$G$8),OR(F901="",F901&gt;$G$9-1)),CONCATENATE(LEFT(J901,3),LEFT(K901,3),L901,"_",A901,TEXT(MONTH(DATEVALUE(B901&amp;"1")),"00"),TEXT(C901,"00"),"_",TEXT(D901,"00"),"_",TEXT(E901,"00")),H900))</f>
        <v>#VALUE!</v>
      </c>
      <c r="I901" s="64">
        <f t="shared" ref="I901:N916" si="274">I900</f>
        <v>1</v>
      </c>
      <c r="J901" s="71" t="str">
        <f t="shared" si="274"/>
        <v xml:space="preserve">Tolpis </v>
      </c>
      <c r="K901" s="71" t="str">
        <f t="shared" si="274"/>
        <v>umbellata</v>
      </c>
      <c r="L901" s="72">
        <f t="shared" si="274"/>
        <v>1</v>
      </c>
      <c r="M901" s="72">
        <f t="shared" si="274"/>
        <v>0</v>
      </c>
      <c r="N901" s="66">
        <f t="shared" si="274"/>
        <v>0</v>
      </c>
      <c r="O901" s="41"/>
      <c r="P901" s="42" t="str">
        <f t="shared" si="265"/>
        <v/>
      </c>
      <c r="Q901" s="43" t="str">
        <f t="shared" si="266"/>
        <v/>
      </c>
      <c r="R901" s="44" t="e">
        <f t="shared" si="267"/>
        <v>#VALUE!</v>
      </c>
      <c r="S901" s="45" t="e">
        <f t="shared" si="260"/>
        <v>#VALUE!</v>
      </c>
      <c r="T901" s="44" t="str">
        <f t="shared" si="268"/>
        <v/>
      </c>
      <c r="U901" s="46"/>
      <c r="V901" s="47"/>
      <c r="W901" s="48" t="e">
        <f t="shared" si="269"/>
        <v>#VALUE!</v>
      </c>
      <c r="X901" s="49"/>
      <c r="Y901" s="44" t="e">
        <f>INDEX(VISITORS[INSECT ORDER], MATCH(X901,VISITORS[NAME USED],0))</f>
        <v>#N/A</v>
      </c>
      <c r="Z901" s="44" t="e">
        <f t="shared" si="270"/>
        <v>#N/A</v>
      </c>
      <c r="AA901" s="50" t="e">
        <f>IF(SUM(#REF!,#REF!,#REF!,#REF!,#REF!,#REF!)=S901,,"")</f>
        <v>#REF!</v>
      </c>
      <c r="AB901" s="51" t="str">
        <f t="shared" si="271"/>
        <v/>
      </c>
      <c r="AC901" s="51"/>
      <c r="AD901" s="51"/>
      <c r="AE901" s="51"/>
      <c r="AF901" s="51"/>
      <c r="AG901" s="51"/>
      <c r="AH901" s="51"/>
      <c r="AI901" s="52"/>
      <c r="AJ901" s="52"/>
      <c r="AK901" s="52"/>
      <c r="AL901" s="53"/>
      <c r="AM901" s="54"/>
      <c r="AN901" s="55" t="str">
        <f>IF(P901=1,0,"")</f>
        <v/>
      </c>
      <c r="AO901" s="56" t="str">
        <f>IF(AN901=1,AB901,"")</f>
        <v/>
      </c>
      <c r="AP901" s="55" t="str">
        <f>IF(P901=1,0,"")</f>
        <v/>
      </c>
      <c r="AQ901" s="56" t="str">
        <f>IF(AP901=1,AB901,"")</f>
        <v/>
      </c>
    </row>
    <row r="902" spans="1:43" s="3" customFormat="1" x14ac:dyDescent="0.25">
      <c r="A902" s="67">
        <f t="shared" si="261"/>
        <v>2022</v>
      </c>
      <c r="B902" s="67" t="str">
        <f t="shared" si="262"/>
        <v>May</v>
      </c>
      <c r="C902" s="68">
        <f t="shared" si="272"/>
        <v>22</v>
      </c>
      <c r="D902" s="69">
        <f t="shared" si="263"/>
        <v>23</v>
      </c>
      <c r="E902" s="70">
        <f t="shared" si="264"/>
        <v>54</v>
      </c>
      <c r="F902" s="74"/>
      <c r="G902" s="77"/>
      <c r="H902" s="63" t="e">
        <f t="shared" si="273"/>
        <v>#VALUE!</v>
      </c>
      <c r="I902" s="64">
        <f t="shared" si="274"/>
        <v>1</v>
      </c>
      <c r="J902" s="71" t="str">
        <f t="shared" si="274"/>
        <v xml:space="preserve">Tolpis </v>
      </c>
      <c r="K902" s="71" t="str">
        <f t="shared" si="274"/>
        <v>umbellata</v>
      </c>
      <c r="L902" s="72">
        <f t="shared" si="274"/>
        <v>1</v>
      </c>
      <c r="M902" s="72">
        <f t="shared" si="274"/>
        <v>0</v>
      </c>
      <c r="N902" s="66">
        <f t="shared" si="274"/>
        <v>0</v>
      </c>
      <c r="O902" s="41"/>
      <c r="P902" s="42" t="str">
        <f t="shared" si="265"/>
        <v/>
      </c>
      <c r="Q902" s="43" t="str">
        <f t="shared" si="266"/>
        <v/>
      </c>
      <c r="R902" s="44" t="e">
        <f t="shared" si="267"/>
        <v>#VALUE!</v>
      </c>
      <c r="S902" s="45" t="e">
        <f t="shared" si="260"/>
        <v>#VALUE!</v>
      </c>
      <c r="T902" s="44" t="str">
        <f t="shared" si="268"/>
        <v/>
      </c>
      <c r="U902" s="46"/>
      <c r="V902" s="47"/>
      <c r="W902" s="48" t="e">
        <f t="shared" si="269"/>
        <v>#VALUE!</v>
      </c>
      <c r="X902" s="49"/>
      <c r="Y902" s="44" t="e">
        <f>INDEX(VISITORS[INSECT ORDER], MATCH(X902,VISITORS[NAME USED],0))</f>
        <v>#N/A</v>
      </c>
      <c r="Z902" s="44" t="e">
        <f t="shared" si="270"/>
        <v>#N/A</v>
      </c>
      <c r="AA902" s="50" t="e">
        <f>IF(SUM(#REF!,#REF!,#REF!,#REF!,#REF!,#REF!)=S902,,"")</f>
        <v>#REF!</v>
      </c>
      <c r="AB902" s="51" t="str">
        <f t="shared" si="271"/>
        <v/>
      </c>
      <c r="AC902" s="51"/>
      <c r="AD902" s="51"/>
      <c r="AE902" s="51"/>
      <c r="AF902" s="51"/>
      <c r="AG902" s="51"/>
      <c r="AH902" s="51"/>
      <c r="AI902" s="52"/>
      <c r="AJ902" s="52"/>
      <c r="AK902" s="52"/>
      <c r="AL902" s="53"/>
      <c r="AM902" s="54"/>
      <c r="AN902" s="55" t="str">
        <f>IF(P902=1,0,"")</f>
        <v/>
      </c>
      <c r="AO902" s="56" t="str">
        <f>IF(AN902=1,AB902,"")</f>
        <v/>
      </c>
      <c r="AP902" s="55" t="str">
        <f>IF(P902=1,0,"")</f>
        <v/>
      </c>
      <c r="AQ902" s="56" t="str">
        <f>IF(AP902=1,AB902,"")</f>
        <v/>
      </c>
    </row>
    <row r="903" spans="1:43" s="3" customFormat="1" x14ac:dyDescent="0.25">
      <c r="A903" s="67">
        <f t="shared" si="261"/>
        <v>2022</v>
      </c>
      <c r="B903" s="67" t="str">
        <f t="shared" si="262"/>
        <v>May</v>
      </c>
      <c r="C903" s="68">
        <f t="shared" si="272"/>
        <v>22</v>
      </c>
      <c r="D903" s="69">
        <f t="shared" si="263"/>
        <v>23</v>
      </c>
      <c r="E903" s="70">
        <f t="shared" si="264"/>
        <v>55</v>
      </c>
      <c r="F903" s="74"/>
      <c r="G903" s="77"/>
      <c r="H903" s="63" t="e">
        <f t="shared" si="273"/>
        <v>#VALUE!</v>
      </c>
      <c r="I903" s="64">
        <f t="shared" si="274"/>
        <v>1</v>
      </c>
      <c r="J903" s="71" t="str">
        <f t="shared" si="274"/>
        <v xml:space="preserve">Tolpis </v>
      </c>
      <c r="K903" s="71" t="str">
        <f t="shared" si="274"/>
        <v>umbellata</v>
      </c>
      <c r="L903" s="72">
        <f t="shared" si="274"/>
        <v>1</v>
      </c>
      <c r="M903" s="72">
        <f t="shared" si="274"/>
        <v>0</v>
      </c>
      <c r="N903" s="66">
        <f t="shared" si="274"/>
        <v>0</v>
      </c>
      <c r="O903" s="41"/>
      <c r="P903" s="42" t="str">
        <f t="shared" si="265"/>
        <v/>
      </c>
      <c r="Q903" s="43" t="str">
        <f t="shared" si="266"/>
        <v/>
      </c>
      <c r="R903" s="44" t="e">
        <f t="shared" si="267"/>
        <v>#VALUE!</v>
      </c>
      <c r="S903" s="45" t="e">
        <f t="shared" si="260"/>
        <v>#VALUE!</v>
      </c>
      <c r="T903" s="44" t="str">
        <f t="shared" si="268"/>
        <v/>
      </c>
      <c r="U903" s="46"/>
      <c r="V903" s="47"/>
      <c r="W903" s="48" t="e">
        <f t="shared" si="269"/>
        <v>#VALUE!</v>
      </c>
      <c r="X903" s="49"/>
      <c r="Y903" s="44" t="e">
        <f>INDEX(VISITORS[INSECT ORDER], MATCH(X903,VISITORS[NAME USED],0))</f>
        <v>#N/A</v>
      </c>
      <c r="Z903" s="44" t="e">
        <f t="shared" si="270"/>
        <v>#N/A</v>
      </c>
      <c r="AA903" s="50" t="e">
        <f>IF(SUM(#REF!,#REF!,#REF!,#REF!,#REF!,#REF!)=S903,,"")</f>
        <v>#REF!</v>
      </c>
      <c r="AB903" s="51" t="str">
        <f t="shared" si="271"/>
        <v/>
      </c>
      <c r="AC903" s="51"/>
      <c r="AD903" s="51"/>
      <c r="AE903" s="51"/>
      <c r="AF903" s="51"/>
      <c r="AG903" s="51"/>
      <c r="AH903" s="51"/>
      <c r="AI903" s="52"/>
      <c r="AJ903" s="52"/>
      <c r="AK903" s="52"/>
      <c r="AL903" s="53"/>
      <c r="AM903" s="54"/>
      <c r="AN903" s="55" t="str">
        <f>IF(P903=1,0,"")</f>
        <v/>
      </c>
      <c r="AO903" s="56" t="str">
        <f>IF(AN903=1,AB903,"")</f>
        <v/>
      </c>
      <c r="AP903" s="55" t="str">
        <f>IF(P903=1,0,"")</f>
        <v/>
      </c>
      <c r="AQ903" s="56" t="str">
        <f>IF(AP903=1,AB903,"")</f>
        <v/>
      </c>
    </row>
    <row r="904" spans="1:43" s="3" customFormat="1" x14ac:dyDescent="0.25">
      <c r="A904" s="67">
        <f t="shared" si="261"/>
        <v>2022</v>
      </c>
      <c r="B904" s="67" t="str">
        <f t="shared" si="262"/>
        <v>May</v>
      </c>
      <c r="C904" s="68">
        <f t="shared" si="272"/>
        <v>22</v>
      </c>
      <c r="D904" s="69">
        <f t="shared" si="263"/>
        <v>23</v>
      </c>
      <c r="E904" s="70">
        <f t="shared" si="264"/>
        <v>56</v>
      </c>
      <c r="F904" s="74"/>
      <c r="G904" s="77"/>
      <c r="H904" s="63" t="e">
        <f t="shared" si="273"/>
        <v>#VALUE!</v>
      </c>
      <c r="I904" s="64">
        <f t="shared" si="274"/>
        <v>1</v>
      </c>
      <c r="J904" s="71" t="str">
        <f t="shared" si="274"/>
        <v xml:space="preserve">Tolpis </v>
      </c>
      <c r="K904" s="71" t="str">
        <f t="shared" si="274"/>
        <v>umbellata</v>
      </c>
      <c r="L904" s="72">
        <f t="shared" si="274"/>
        <v>1</v>
      </c>
      <c r="M904" s="72">
        <f t="shared" si="274"/>
        <v>0</v>
      </c>
      <c r="N904" s="66">
        <f t="shared" si="274"/>
        <v>0</v>
      </c>
      <c r="O904" s="41"/>
      <c r="P904" s="42" t="str">
        <f t="shared" si="265"/>
        <v/>
      </c>
      <c r="Q904" s="43" t="str">
        <f t="shared" si="266"/>
        <v/>
      </c>
      <c r="R904" s="44" t="e">
        <f t="shared" si="267"/>
        <v>#VALUE!</v>
      </c>
      <c r="S904" s="45" t="e">
        <f t="shared" si="260"/>
        <v>#VALUE!</v>
      </c>
      <c r="T904" s="44" t="str">
        <f t="shared" si="268"/>
        <v/>
      </c>
      <c r="U904" s="46"/>
      <c r="V904" s="47"/>
      <c r="W904" s="48" t="e">
        <f t="shared" si="269"/>
        <v>#VALUE!</v>
      </c>
      <c r="X904" s="49"/>
      <c r="Y904" s="44" t="e">
        <f>INDEX(VISITORS[INSECT ORDER], MATCH(X904,VISITORS[NAME USED],0))</f>
        <v>#N/A</v>
      </c>
      <c r="Z904" s="44" t="e">
        <f t="shared" si="270"/>
        <v>#N/A</v>
      </c>
      <c r="AA904" s="50" t="e">
        <f>IF(SUM(#REF!,#REF!,#REF!,#REF!,#REF!,#REF!)=S904,,"")</f>
        <v>#REF!</v>
      </c>
      <c r="AB904" s="51" t="str">
        <f t="shared" si="271"/>
        <v/>
      </c>
      <c r="AC904" s="51"/>
      <c r="AD904" s="51"/>
      <c r="AE904" s="51"/>
      <c r="AF904" s="51"/>
      <c r="AG904" s="51"/>
      <c r="AH904" s="51"/>
      <c r="AI904" s="52"/>
      <c r="AJ904" s="52"/>
      <c r="AK904" s="52"/>
      <c r="AL904" s="53"/>
      <c r="AM904" s="54"/>
      <c r="AN904" s="55" t="str">
        <f>IF(P904=1,0,"")</f>
        <v/>
      </c>
      <c r="AO904" s="56" t="str">
        <f>IF(AN904=1,AB904,"")</f>
        <v/>
      </c>
      <c r="AP904" s="55" t="str">
        <f>IF(P904=1,0,"")</f>
        <v/>
      </c>
      <c r="AQ904" s="56" t="str">
        <f>IF(AP904=1,AB904,"")</f>
        <v/>
      </c>
    </row>
    <row r="905" spans="1:43" s="3" customFormat="1" x14ac:dyDescent="0.25">
      <c r="A905" s="67">
        <f t="shared" si="261"/>
        <v>2022</v>
      </c>
      <c r="B905" s="67" t="str">
        <f t="shared" si="262"/>
        <v>May</v>
      </c>
      <c r="C905" s="68">
        <f t="shared" si="272"/>
        <v>22</v>
      </c>
      <c r="D905" s="69">
        <f t="shared" si="263"/>
        <v>23</v>
      </c>
      <c r="E905" s="70">
        <f t="shared" si="264"/>
        <v>57</v>
      </c>
      <c r="F905" s="74"/>
      <c r="G905" s="77"/>
      <c r="H905" s="63" t="e">
        <f t="shared" si="273"/>
        <v>#VALUE!</v>
      </c>
      <c r="I905" s="64">
        <f t="shared" si="274"/>
        <v>1</v>
      </c>
      <c r="J905" s="71" t="str">
        <f t="shared" si="274"/>
        <v xml:space="preserve">Tolpis </v>
      </c>
      <c r="K905" s="71" t="str">
        <f t="shared" si="274"/>
        <v>umbellata</v>
      </c>
      <c r="L905" s="72">
        <f t="shared" si="274"/>
        <v>1</v>
      </c>
      <c r="M905" s="72">
        <f t="shared" si="274"/>
        <v>0</v>
      </c>
      <c r="N905" s="66">
        <f t="shared" si="274"/>
        <v>0</v>
      </c>
      <c r="O905" s="41"/>
      <c r="P905" s="42" t="str">
        <f t="shared" si="265"/>
        <v/>
      </c>
      <c r="Q905" s="43" t="str">
        <f t="shared" si="266"/>
        <v/>
      </c>
      <c r="R905" s="44" t="e">
        <f t="shared" si="267"/>
        <v>#VALUE!</v>
      </c>
      <c r="S905" s="45" t="e">
        <f t="shared" si="260"/>
        <v>#VALUE!</v>
      </c>
      <c r="T905" s="44" t="str">
        <f t="shared" si="268"/>
        <v/>
      </c>
      <c r="U905" s="46"/>
      <c r="V905" s="47"/>
      <c r="W905" s="48" t="e">
        <f t="shared" si="269"/>
        <v>#VALUE!</v>
      </c>
      <c r="X905" s="49"/>
      <c r="Y905" s="44" t="e">
        <f>INDEX(VISITORS[INSECT ORDER], MATCH(X905,VISITORS[NAME USED],0))</f>
        <v>#N/A</v>
      </c>
      <c r="Z905" s="44" t="e">
        <f t="shared" si="270"/>
        <v>#N/A</v>
      </c>
      <c r="AA905" s="50" t="e">
        <f>IF(SUM(#REF!,#REF!,#REF!,#REF!,#REF!,#REF!)=S905,,"")</f>
        <v>#REF!</v>
      </c>
      <c r="AB905" s="51" t="str">
        <f t="shared" si="271"/>
        <v/>
      </c>
      <c r="AC905" s="51"/>
      <c r="AD905" s="51"/>
      <c r="AE905" s="51"/>
      <c r="AF905" s="51"/>
      <c r="AG905" s="51"/>
      <c r="AH905" s="51"/>
      <c r="AI905" s="52"/>
      <c r="AJ905" s="52"/>
      <c r="AK905" s="52"/>
      <c r="AL905" s="53"/>
      <c r="AM905" s="54"/>
      <c r="AN905" s="55" t="str">
        <f>IF(P905=1,0,"")</f>
        <v/>
      </c>
      <c r="AO905" s="56" t="str">
        <f>IF(AN905=1,AB905,"")</f>
        <v/>
      </c>
      <c r="AP905" s="55" t="str">
        <f>IF(P905=1,0,"")</f>
        <v/>
      </c>
      <c r="AQ905" s="56" t="str">
        <f>IF(AP905=1,AB905,"")</f>
        <v/>
      </c>
    </row>
    <row r="906" spans="1:43" s="3" customFormat="1" x14ac:dyDescent="0.25">
      <c r="A906" s="67">
        <f t="shared" si="261"/>
        <v>2022</v>
      </c>
      <c r="B906" s="67" t="str">
        <f t="shared" si="262"/>
        <v>May</v>
      </c>
      <c r="C906" s="68">
        <f t="shared" si="272"/>
        <v>22</v>
      </c>
      <c r="D906" s="69">
        <f t="shared" si="263"/>
        <v>23</v>
      </c>
      <c r="E906" s="70">
        <f t="shared" si="264"/>
        <v>58</v>
      </c>
      <c r="F906" s="74"/>
      <c r="G906" s="77"/>
      <c r="H906" s="63" t="e">
        <f t="shared" si="273"/>
        <v>#VALUE!</v>
      </c>
      <c r="I906" s="64">
        <f t="shared" si="274"/>
        <v>1</v>
      </c>
      <c r="J906" s="71" t="str">
        <f t="shared" si="274"/>
        <v xml:space="preserve">Tolpis </v>
      </c>
      <c r="K906" s="71" t="str">
        <f t="shared" si="274"/>
        <v>umbellata</v>
      </c>
      <c r="L906" s="72">
        <f t="shared" si="274"/>
        <v>1</v>
      </c>
      <c r="M906" s="72">
        <f t="shared" si="274"/>
        <v>0</v>
      </c>
      <c r="N906" s="66">
        <f t="shared" si="274"/>
        <v>0</v>
      </c>
      <c r="O906" s="41"/>
      <c r="P906" s="42" t="str">
        <f t="shared" si="265"/>
        <v/>
      </c>
      <c r="Q906" s="43" t="str">
        <f t="shared" si="266"/>
        <v/>
      </c>
      <c r="R906" s="44" t="e">
        <f t="shared" si="267"/>
        <v>#VALUE!</v>
      </c>
      <c r="S906" s="45" t="e">
        <f t="shared" si="260"/>
        <v>#VALUE!</v>
      </c>
      <c r="T906" s="44" t="str">
        <f t="shared" si="268"/>
        <v/>
      </c>
      <c r="U906" s="46"/>
      <c r="V906" s="47"/>
      <c r="W906" s="48" t="e">
        <f t="shared" si="269"/>
        <v>#VALUE!</v>
      </c>
      <c r="X906" s="49"/>
      <c r="Y906" s="44" t="e">
        <f>INDEX(VISITORS[INSECT ORDER], MATCH(X906,VISITORS[NAME USED],0))</f>
        <v>#N/A</v>
      </c>
      <c r="Z906" s="44" t="e">
        <f t="shared" si="270"/>
        <v>#N/A</v>
      </c>
      <c r="AA906" s="50" t="e">
        <f>IF(SUM(#REF!,#REF!,#REF!,#REF!,#REF!,#REF!)=S906,,"")</f>
        <v>#REF!</v>
      </c>
      <c r="AB906" s="51" t="str">
        <f t="shared" si="271"/>
        <v/>
      </c>
      <c r="AC906" s="51"/>
      <c r="AD906" s="51"/>
      <c r="AE906" s="51"/>
      <c r="AF906" s="51"/>
      <c r="AG906" s="51"/>
      <c r="AH906" s="51"/>
      <c r="AI906" s="52"/>
      <c r="AJ906" s="52"/>
      <c r="AK906" s="52"/>
      <c r="AL906" s="53"/>
      <c r="AM906" s="54"/>
      <c r="AN906" s="55" t="str">
        <f>IF(P906=1,0,"")</f>
        <v/>
      </c>
      <c r="AO906" s="56" t="str">
        <f>IF(AN906=1,AB906,"")</f>
        <v/>
      </c>
      <c r="AP906" s="55" t="str">
        <f>IF(P906=1,0,"")</f>
        <v/>
      </c>
      <c r="AQ906" s="56" t="str">
        <f>IF(AP906=1,AB906,"")</f>
        <v/>
      </c>
    </row>
    <row r="907" spans="1:43" s="3" customFormat="1" x14ac:dyDescent="0.25">
      <c r="A907" s="67">
        <f t="shared" si="261"/>
        <v>2022</v>
      </c>
      <c r="B907" s="67" t="str">
        <f t="shared" si="262"/>
        <v>May</v>
      </c>
      <c r="C907" s="68">
        <f t="shared" si="272"/>
        <v>22</v>
      </c>
      <c r="D907" s="69">
        <f t="shared" si="263"/>
        <v>23</v>
      </c>
      <c r="E907" s="70">
        <f t="shared" si="264"/>
        <v>59</v>
      </c>
      <c r="F907" s="74"/>
      <c r="G907" s="77"/>
      <c r="H907" s="63" t="e">
        <f t="shared" si="273"/>
        <v>#VALUE!</v>
      </c>
      <c r="I907" s="64">
        <f t="shared" si="274"/>
        <v>1</v>
      </c>
      <c r="J907" s="71" t="str">
        <f t="shared" si="274"/>
        <v xml:space="preserve">Tolpis </v>
      </c>
      <c r="K907" s="71" t="str">
        <f t="shared" si="274"/>
        <v>umbellata</v>
      </c>
      <c r="L907" s="72">
        <f t="shared" si="274"/>
        <v>1</v>
      </c>
      <c r="M907" s="72">
        <f t="shared" si="274"/>
        <v>0</v>
      </c>
      <c r="N907" s="66">
        <f t="shared" si="274"/>
        <v>0</v>
      </c>
      <c r="O907" s="41"/>
      <c r="P907" s="42" t="str">
        <f t="shared" si="265"/>
        <v/>
      </c>
      <c r="Q907" s="43" t="str">
        <f t="shared" si="266"/>
        <v/>
      </c>
      <c r="R907" s="44" t="e">
        <f t="shared" si="267"/>
        <v>#VALUE!</v>
      </c>
      <c r="S907" s="45" t="e">
        <f t="shared" si="260"/>
        <v>#VALUE!</v>
      </c>
      <c r="T907" s="44" t="str">
        <f t="shared" si="268"/>
        <v/>
      </c>
      <c r="U907" s="46"/>
      <c r="V907" s="47"/>
      <c r="W907" s="48" t="e">
        <f t="shared" si="269"/>
        <v>#VALUE!</v>
      </c>
      <c r="X907" s="49"/>
      <c r="Y907" s="44" t="e">
        <f>INDEX(VISITORS[INSECT ORDER], MATCH(X907,VISITORS[NAME USED],0))</f>
        <v>#N/A</v>
      </c>
      <c r="Z907" s="44" t="e">
        <f t="shared" si="270"/>
        <v>#N/A</v>
      </c>
      <c r="AA907" s="50" t="e">
        <f>IF(SUM(#REF!,#REF!,#REF!,#REF!,#REF!,#REF!)=S907,,"")</f>
        <v>#REF!</v>
      </c>
      <c r="AB907" s="51" t="str">
        <f t="shared" si="271"/>
        <v/>
      </c>
      <c r="AC907" s="51"/>
      <c r="AD907" s="51"/>
      <c r="AE907" s="51"/>
      <c r="AF907" s="51"/>
      <c r="AG907" s="51"/>
      <c r="AH907" s="51"/>
      <c r="AI907" s="52"/>
      <c r="AJ907" s="52"/>
      <c r="AK907" s="52"/>
      <c r="AL907" s="53"/>
      <c r="AM907" s="54"/>
      <c r="AN907" s="55" t="str">
        <f>IF(P907=1,0,"")</f>
        <v/>
      </c>
      <c r="AO907" s="56" t="str">
        <f>IF(AN907=1,AB907,"")</f>
        <v/>
      </c>
      <c r="AP907" s="55" t="str">
        <f>IF(P907=1,0,"")</f>
        <v/>
      </c>
      <c r="AQ907" s="56" t="str">
        <f>IF(AP907=1,AB907,"")</f>
        <v/>
      </c>
    </row>
    <row r="908" spans="1:43" s="3" customFormat="1" x14ac:dyDescent="0.25">
      <c r="A908" s="67">
        <f t="shared" si="261"/>
        <v>2022</v>
      </c>
      <c r="B908" s="67" t="e">
        <f t="shared" si="262"/>
        <v>#VALUE!</v>
      </c>
      <c r="C908" s="68" t="e">
        <f t="shared" si="272"/>
        <v>#VALUE!</v>
      </c>
      <c r="D908" s="69">
        <f t="shared" si="263"/>
        <v>0</v>
      </c>
      <c r="E908" s="70">
        <f t="shared" si="264"/>
        <v>0</v>
      </c>
      <c r="F908" s="74"/>
      <c r="G908" s="77"/>
      <c r="H908" s="63" t="e">
        <f t="shared" si="273"/>
        <v>#VALUE!</v>
      </c>
      <c r="I908" s="64">
        <f t="shared" si="274"/>
        <v>1</v>
      </c>
      <c r="J908" s="71" t="str">
        <f t="shared" si="274"/>
        <v xml:space="preserve">Tolpis </v>
      </c>
      <c r="K908" s="71" t="str">
        <f t="shared" si="274"/>
        <v>umbellata</v>
      </c>
      <c r="L908" s="72">
        <f t="shared" si="274"/>
        <v>1</v>
      </c>
      <c r="M908" s="72">
        <f t="shared" si="274"/>
        <v>0</v>
      </c>
      <c r="N908" s="66">
        <f t="shared" si="274"/>
        <v>0</v>
      </c>
      <c r="O908" s="41"/>
      <c r="P908" s="42" t="str">
        <f t="shared" si="265"/>
        <v/>
      </c>
      <c r="Q908" s="43" t="str">
        <f t="shared" si="266"/>
        <v/>
      </c>
      <c r="R908" s="44" t="e">
        <f t="shared" si="267"/>
        <v>#VALUE!</v>
      </c>
      <c r="S908" s="45" t="e">
        <f t="shared" si="260"/>
        <v>#VALUE!</v>
      </c>
      <c r="T908" s="44" t="str">
        <f t="shared" si="268"/>
        <v/>
      </c>
      <c r="U908" s="46"/>
      <c r="V908" s="47"/>
      <c r="W908" s="48" t="e">
        <f t="shared" si="269"/>
        <v>#VALUE!</v>
      </c>
      <c r="X908" s="49"/>
      <c r="Y908" s="44" t="e">
        <f>INDEX(VISITORS[INSECT ORDER], MATCH(X908,VISITORS[NAME USED],0))</f>
        <v>#N/A</v>
      </c>
      <c r="Z908" s="44" t="e">
        <f t="shared" si="270"/>
        <v>#N/A</v>
      </c>
      <c r="AA908" s="50" t="e">
        <f>IF(SUM(#REF!,#REF!,#REF!,#REF!,#REF!,#REF!)=S908,,"")</f>
        <v>#REF!</v>
      </c>
      <c r="AB908" s="51" t="str">
        <f t="shared" si="271"/>
        <v/>
      </c>
      <c r="AC908" s="51"/>
      <c r="AD908" s="51"/>
      <c r="AE908" s="51"/>
      <c r="AF908" s="51"/>
      <c r="AG908" s="51"/>
      <c r="AH908" s="51"/>
      <c r="AI908" s="52"/>
      <c r="AJ908" s="52"/>
      <c r="AK908" s="52"/>
      <c r="AL908" s="53"/>
      <c r="AM908" s="54"/>
      <c r="AN908" s="55" t="str">
        <f>IF(P908=1,0,"")</f>
        <v/>
      </c>
      <c r="AO908" s="56" t="str">
        <f>IF(AN908=1,AB908,"")</f>
        <v/>
      </c>
      <c r="AP908" s="55" t="str">
        <f>IF(P908=1,0,"")</f>
        <v/>
      </c>
      <c r="AQ908" s="56" t="str">
        <f>IF(AP908=1,AB908,"")</f>
        <v/>
      </c>
    </row>
    <row r="909" spans="1:43" s="3" customFormat="1" x14ac:dyDescent="0.25">
      <c r="A909" s="67">
        <f t="shared" si="261"/>
        <v>2022</v>
      </c>
      <c r="B909" s="67" t="e">
        <f t="shared" si="262"/>
        <v>#VALUE!</v>
      </c>
      <c r="C909" s="68" t="e">
        <f t="shared" si="272"/>
        <v>#VALUE!</v>
      </c>
      <c r="D909" s="69">
        <f t="shared" si="263"/>
        <v>0</v>
      </c>
      <c r="E909" s="70">
        <f t="shared" si="264"/>
        <v>1</v>
      </c>
      <c r="F909" s="74"/>
      <c r="G909" s="77"/>
      <c r="H909" s="63" t="e">
        <f t="shared" si="273"/>
        <v>#VALUE!</v>
      </c>
      <c r="I909" s="64">
        <f t="shared" si="274"/>
        <v>1</v>
      </c>
      <c r="J909" s="71" t="str">
        <f t="shared" si="274"/>
        <v xml:space="preserve">Tolpis </v>
      </c>
      <c r="K909" s="71" t="str">
        <f t="shared" si="274"/>
        <v>umbellata</v>
      </c>
      <c r="L909" s="72">
        <f t="shared" si="274"/>
        <v>1</v>
      </c>
      <c r="M909" s="72">
        <f t="shared" si="274"/>
        <v>0</v>
      </c>
      <c r="N909" s="66">
        <f t="shared" si="274"/>
        <v>0</v>
      </c>
      <c r="O909" s="41"/>
      <c r="P909" s="42" t="str">
        <f t="shared" si="265"/>
        <v/>
      </c>
      <c r="Q909" s="43" t="str">
        <f t="shared" si="266"/>
        <v/>
      </c>
      <c r="R909" s="44" t="e">
        <f t="shared" si="267"/>
        <v>#VALUE!</v>
      </c>
      <c r="S909" s="45" t="e">
        <f t="shared" si="260"/>
        <v>#VALUE!</v>
      </c>
      <c r="T909" s="44" t="str">
        <f t="shared" si="268"/>
        <v/>
      </c>
      <c r="U909" s="46"/>
      <c r="V909" s="47"/>
      <c r="W909" s="48" t="e">
        <f t="shared" si="269"/>
        <v>#VALUE!</v>
      </c>
      <c r="X909" s="49"/>
      <c r="Y909" s="44" t="e">
        <f>INDEX(VISITORS[INSECT ORDER], MATCH(X909,VISITORS[NAME USED],0))</f>
        <v>#N/A</v>
      </c>
      <c r="Z909" s="44" t="e">
        <f t="shared" si="270"/>
        <v>#N/A</v>
      </c>
      <c r="AA909" s="50" t="e">
        <f>IF(SUM(#REF!,#REF!,#REF!,#REF!,#REF!,#REF!)=S909,,"")</f>
        <v>#REF!</v>
      </c>
      <c r="AB909" s="51" t="str">
        <f t="shared" si="271"/>
        <v/>
      </c>
      <c r="AC909" s="51"/>
      <c r="AD909" s="51"/>
      <c r="AE909" s="51"/>
      <c r="AF909" s="51"/>
      <c r="AG909" s="51"/>
      <c r="AH909" s="51"/>
      <c r="AI909" s="52"/>
      <c r="AJ909" s="52"/>
      <c r="AK909" s="52"/>
      <c r="AL909" s="53"/>
      <c r="AM909" s="54"/>
      <c r="AN909" s="55" t="str">
        <f>IF(P909=1,0,"")</f>
        <v/>
      </c>
      <c r="AO909" s="56" t="str">
        <f>IF(AN909=1,AB909,"")</f>
        <v/>
      </c>
      <c r="AP909" s="55" t="str">
        <f>IF(P909=1,0,"")</f>
        <v/>
      </c>
      <c r="AQ909" s="56" t="str">
        <f>IF(AP909=1,AB909,"")</f>
        <v/>
      </c>
    </row>
    <row r="910" spans="1:43" s="3" customFormat="1" x14ac:dyDescent="0.25">
      <c r="A910" s="67">
        <f t="shared" si="261"/>
        <v>2022</v>
      </c>
      <c r="B910" s="67" t="e">
        <f t="shared" si="262"/>
        <v>#VALUE!</v>
      </c>
      <c r="C910" s="68" t="e">
        <f t="shared" si="272"/>
        <v>#VALUE!</v>
      </c>
      <c r="D910" s="69">
        <f t="shared" si="263"/>
        <v>0</v>
      </c>
      <c r="E910" s="70">
        <f t="shared" si="264"/>
        <v>2</v>
      </c>
      <c r="F910" s="74"/>
      <c r="G910" s="77"/>
      <c r="H910" s="63" t="e">
        <f t="shared" si="273"/>
        <v>#VALUE!</v>
      </c>
      <c r="I910" s="64">
        <f t="shared" si="274"/>
        <v>1</v>
      </c>
      <c r="J910" s="71" t="str">
        <f t="shared" si="274"/>
        <v xml:space="preserve">Tolpis </v>
      </c>
      <c r="K910" s="71" t="str">
        <f t="shared" si="274"/>
        <v>umbellata</v>
      </c>
      <c r="L910" s="72">
        <f t="shared" si="274"/>
        <v>1</v>
      </c>
      <c r="M910" s="72">
        <f t="shared" si="274"/>
        <v>0</v>
      </c>
      <c r="N910" s="66">
        <f t="shared" si="274"/>
        <v>0</v>
      </c>
      <c r="O910" s="41"/>
      <c r="P910" s="42" t="str">
        <f t="shared" si="265"/>
        <v/>
      </c>
      <c r="Q910" s="43" t="str">
        <f t="shared" si="266"/>
        <v/>
      </c>
      <c r="R910" s="44" t="e">
        <f t="shared" si="267"/>
        <v>#VALUE!</v>
      </c>
      <c r="S910" s="45" t="e">
        <f t="shared" si="260"/>
        <v>#VALUE!</v>
      </c>
      <c r="T910" s="44" t="str">
        <f t="shared" si="268"/>
        <v/>
      </c>
      <c r="U910" s="46"/>
      <c r="V910" s="47"/>
      <c r="W910" s="48" t="e">
        <f t="shared" si="269"/>
        <v>#VALUE!</v>
      </c>
      <c r="X910" s="49"/>
      <c r="Y910" s="44" t="e">
        <f>INDEX(VISITORS[INSECT ORDER], MATCH(X910,VISITORS[NAME USED],0))</f>
        <v>#N/A</v>
      </c>
      <c r="Z910" s="44" t="e">
        <f t="shared" si="270"/>
        <v>#N/A</v>
      </c>
      <c r="AA910" s="50" t="e">
        <f>IF(SUM(#REF!,#REF!,#REF!,#REF!,#REF!,#REF!)=S910,,"")</f>
        <v>#REF!</v>
      </c>
      <c r="AB910" s="51" t="str">
        <f t="shared" si="271"/>
        <v/>
      </c>
      <c r="AC910" s="51"/>
      <c r="AD910" s="51"/>
      <c r="AE910" s="51"/>
      <c r="AF910" s="51"/>
      <c r="AG910" s="51"/>
      <c r="AH910" s="51"/>
      <c r="AI910" s="52"/>
      <c r="AJ910" s="52"/>
      <c r="AK910" s="52"/>
      <c r="AL910" s="53"/>
      <c r="AM910" s="54"/>
      <c r="AN910" s="55" t="str">
        <f>IF(P910=1,0,"")</f>
        <v/>
      </c>
      <c r="AO910" s="56" t="str">
        <f>IF(AN910=1,AB910,"")</f>
        <v/>
      </c>
      <c r="AP910" s="55" t="str">
        <f>IF(P910=1,0,"")</f>
        <v/>
      </c>
      <c r="AQ910" s="56" t="str">
        <f>IF(AP910=1,AB910,"")</f>
        <v/>
      </c>
    </row>
    <row r="911" spans="1:43" s="3" customFormat="1" x14ac:dyDescent="0.25">
      <c r="A911" s="67">
        <f t="shared" si="261"/>
        <v>2022</v>
      </c>
      <c r="B911" s="67" t="e">
        <f t="shared" si="262"/>
        <v>#VALUE!</v>
      </c>
      <c r="C911" s="68" t="e">
        <f t="shared" si="272"/>
        <v>#VALUE!</v>
      </c>
      <c r="D911" s="69">
        <f t="shared" si="263"/>
        <v>0</v>
      </c>
      <c r="E911" s="70">
        <f t="shared" si="264"/>
        <v>3</v>
      </c>
      <c r="F911" s="74"/>
      <c r="G911" s="77"/>
      <c r="H911" s="63" t="e">
        <f t="shared" si="273"/>
        <v>#VALUE!</v>
      </c>
      <c r="I911" s="64">
        <f t="shared" si="274"/>
        <v>1</v>
      </c>
      <c r="J911" s="71" t="str">
        <f t="shared" si="274"/>
        <v xml:space="preserve">Tolpis </v>
      </c>
      <c r="K911" s="71" t="str">
        <f t="shared" si="274"/>
        <v>umbellata</v>
      </c>
      <c r="L911" s="72">
        <f t="shared" si="274"/>
        <v>1</v>
      </c>
      <c r="M911" s="72">
        <f t="shared" si="274"/>
        <v>0</v>
      </c>
      <c r="N911" s="66">
        <f t="shared" si="274"/>
        <v>0</v>
      </c>
      <c r="O911" s="41"/>
      <c r="P911" s="42" t="str">
        <f t="shared" si="265"/>
        <v/>
      </c>
      <c r="Q911" s="43" t="str">
        <f t="shared" si="266"/>
        <v/>
      </c>
      <c r="R911" s="44" t="e">
        <f t="shared" si="267"/>
        <v>#VALUE!</v>
      </c>
      <c r="S911" s="45" t="e">
        <f t="shared" si="260"/>
        <v>#VALUE!</v>
      </c>
      <c r="T911" s="44" t="str">
        <f t="shared" si="268"/>
        <v/>
      </c>
      <c r="U911" s="46"/>
      <c r="V911" s="47"/>
      <c r="W911" s="48" t="e">
        <f t="shared" si="269"/>
        <v>#VALUE!</v>
      </c>
      <c r="X911" s="49"/>
      <c r="Y911" s="44" t="e">
        <f>INDEX(VISITORS[INSECT ORDER], MATCH(X911,VISITORS[NAME USED],0))</f>
        <v>#N/A</v>
      </c>
      <c r="Z911" s="44" t="e">
        <f t="shared" si="270"/>
        <v>#N/A</v>
      </c>
      <c r="AA911" s="50" t="e">
        <f>IF(SUM(#REF!,#REF!,#REF!,#REF!,#REF!,#REF!)=S911,,"")</f>
        <v>#REF!</v>
      </c>
      <c r="AB911" s="51" t="str">
        <f t="shared" si="271"/>
        <v/>
      </c>
      <c r="AC911" s="51"/>
      <c r="AD911" s="51"/>
      <c r="AE911" s="51"/>
      <c r="AF911" s="51"/>
      <c r="AG911" s="51"/>
      <c r="AH911" s="51"/>
      <c r="AI911" s="52"/>
      <c r="AJ911" s="52"/>
      <c r="AK911" s="52"/>
      <c r="AL911" s="53"/>
      <c r="AM911" s="54"/>
      <c r="AN911" s="55" t="str">
        <f>IF(P911=1,0,"")</f>
        <v/>
      </c>
      <c r="AO911" s="56" t="str">
        <f>IF(AN911=1,AB911,"")</f>
        <v/>
      </c>
      <c r="AP911" s="55" t="str">
        <f>IF(P911=1,0,"")</f>
        <v/>
      </c>
      <c r="AQ911" s="56" t="str">
        <f>IF(AP911=1,AB911,"")</f>
        <v/>
      </c>
    </row>
    <row r="912" spans="1:43" s="3" customFormat="1" x14ac:dyDescent="0.25">
      <c r="A912" s="67">
        <f t="shared" si="261"/>
        <v>2022</v>
      </c>
      <c r="B912" s="67" t="e">
        <f t="shared" si="262"/>
        <v>#VALUE!</v>
      </c>
      <c r="C912" s="68" t="e">
        <f t="shared" si="272"/>
        <v>#VALUE!</v>
      </c>
      <c r="D912" s="69">
        <f t="shared" si="263"/>
        <v>0</v>
      </c>
      <c r="E912" s="70">
        <f t="shared" si="264"/>
        <v>4</v>
      </c>
      <c r="F912" s="74"/>
      <c r="G912" s="77"/>
      <c r="H912" s="63" t="e">
        <f t="shared" si="273"/>
        <v>#VALUE!</v>
      </c>
      <c r="I912" s="64">
        <f t="shared" si="274"/>
        <v>1</v>
      </c>
      <c r="J912" s="71" t="str">
        <f t="shared" si="274"/>
        <v xml:space="preserve">Tolpis </v>
      </c>
      <c r="K912" s="71" t="str">
        <f t="shared" si="274"/>
        <v>umbellata</v>
      </c>
      <c r="L912" s="72">
        <f t="shared" si="274"/>
        <v>1</v>
      </c>
      <c r="M912" s="72">
        <f t="shared" si="274"/>
        <v>0</v>
      </c>
      <c r="N912" s="66">
        <f t="shared" si="274"/>
        <v>0</v>
      </c>
      <c r="O912" s="41"/>
      <c r="P912" s="42" t="str">
        <f t="shared" si="265"/>
        <v/>
      </c>
      <c r="Q912" s="43" t="str">
        <f t="shared" si="266"/>
        <v/>
      </c>
      <c r="R912" s="44" t="e">
        <f t="shared" si="267"/>
        <v>#VALUE!</v>
      </c>
      <c r="S912" s="45" t="e">
        <f t="shared" si="260"/>
        <v>#VALUE!</v>
      </c>
      <c r="T912" s="44" t="str">
        <f t="shared" si="268"/>
        <v/>
      </c>
      <c r="U912" s="46"/>
      <c r="V912" s="47"/>
      <c r="W912" s="48" t="e">
        <f t="shared" si="269"/>
        <v>#VALUE!</v>
      </c>
      <c r="X912" s="49"/>
      <c r="Y912" s="44" t="e">
        <f>INDEX(VISITORS[INSECT ORDER], MATCH(X912,VISITORS[NAME USED],0))</f>
        <v>#N/A</v>
      </c>
      <c r="Z912" s="44" t="e">
        <f t="shared" si="270"/>
        <v>#N/A</v>
      </c>
      <c r="AA912" s="50" t="e">
        <f>IF(SUM(#REF!,#REF!,#REF!,#REF!,#REF!,#REF!)=S912,,"")</f>
        <v>#REF!</v>
      </c>
      <c r="AB912" s="51" t="str">
        <f t="shared" si="271"/>
        <v/>
      </c>
      <c r="AC912" s="51"/>
      <c r="AD912" s="51"/>
      <c r="AE912" s="51"/>
      <c r="AF912" s="51"/>
      <c r="AG912" s="51"/>
      <c r="AH912" s="51"/>
      <c r="AI912" s="52"/>
      <c r="AJ912" s="52"/>
      <c r="AK912" s="52"/>
      <c r="AL912" s="53"/>
      <c r="AM912" s="54"/>
      <c r="AN912" s="55" t="str">
        <f>IF(P912=1,0,"")</f>
        <v/>
      </c>
      <c r="AO912" s="56" t="str">
        <f>IF(AN912=1,AB912,"")</f>
        <v/>
      </c>
      <c r="AP912" s="55" t="str">
        <f>IF(P912=1,0,"")</f>
        <v/>
      </c>
      <c r="AQ912" s="56" t="str">
        <f>IF(AP912=1,AB912,"")</f>
        <v/>
      </c>
    </row>
    <row r="913" spans="1:43" s="3" customFormat="1" x14ac:dyDescent="0.25">
      <c r="A913" s="67">
        <f t="shared" si="261"/>
        <v>2022</v>
      </c>
      <c r="B913" s="67" t="e">
        <f t="shared" si="262"/>
        <v>#VALUE!</v>
      </c>
      <c r="C913" s="68" t="e">
        <f t="shared" si="272"/>
        <v>#VALUE!</v>
      </c>
      <c r="D913" s="69">
        <f t="shared" si="263"/>
        <v>0</v>
      </c>
      <c r="E913" s="70">
        <f t="shared" si="264"/>
        <v>5</v>
      </c>
      <c r="F913" s="74"/>
      <c r="G913" s="77"/>
      <c r="H913" s="63" t="e">
        <f t="shared" si="273"/>
        <v>#VALUE!</v>
      </c>
      <c r="I913" s="64">
        <f t="shared" si="274"/>
        <v>1</v>
      </c>
      <c r="J913" s="71" t="str">
        <f t="shared" si="274"/>
        <v xml:space="preserve">Tolpis </v>
      </c>
      <c r="K913" s="71" t="str">
        <f t="shared" si="274"/>
        <v>umbellata</v>
      </c>
      <c r="L913" s="72">
        <f t="shared" si="274"/>
        <v>1</v>
      </c>
      <c r="M913" s="72">
        <f t="shared" si="274"/>
        <v>0</v>
      </c>
      <c r="N913" s="66">
        <f t="shared" si="274"/>
        <v>0</v>
      </c>
      <c r="O913" s="41"/>
      <c r="P913" s="42" t="str">
        <f t="shared" si="265"/>
        <v/>
      </c>
      <c r="Q913" s="43" t="str">
        <f t="shared" si="266"/>
        <v/>
      </c>
      <c r="R913" s="44" t="e">
        <f t="shared" si="267"/>
        <v>#VALUE!</v>
      </c>
      <c r="S913" s="45" t="e">
        <f t="shared" si="260"/>
        <v>#VALUE!</v>
      </c>
      <c r="T913" s="44" t="str">
        <f t="shared" si="268"/>
        <v/>
      </c>
      <c r="U913" s="46"/>
      <c r="V913" s="47"/>
      <c r="W913" s="48" t="e">
        <f t="shared" si="269"/>
        <v>#VALUE!</v>
      </c>
      <c r="X913" s="49"/>
      <c r="Y913" s="44" t="e">
        <f>INDEX(VISITORS[INSECT ORDER], MATCH(X913,VISITORS[NAME USED],0))</f>
        <v>#N/A</v>
      </c>
      <c r="Z913" s="44" t="e">
        <f t="shared" si="270"/>
        <v>#N/A</v>
      </c>
      <c r="AA913" s="50" t="e">
        <f>IF(SUM(#REF!,#REF!,#REF!,#REF!,#REF!,#REF!)=S913,,"")</f>
        <v>#REF!</v>
      </c>
      <c r="AB913" s="51" t="str">
        <f t="shared" si="271"/>
        <v/>
      </c>
      <c r="AC913" s="51"/>
      <c r="AD913" s="51"/>
      <c r="AE913" s="51"/>
      <c r="AF913" s="51"/>
      <c r="AG913" s="51"/>
      <c r="AH913" s="51"/>
      <c r="AI913" s="52"/>
      <c r="AJ913" s="52"/>
      <c r="AK913" s="52"/>
      <c r="AL913" s="53"/>
      <c r="AM913" s="54"/>
      <c r="AN913" s="55" t="str">
        <f>IF(P913=1,0,"")</f>
        <v/>
      </c>
      <c r="AO913" s="56" t="str">
        <f>IF(AN913=1,AB913,"")</f>
        <v/>
      </c>
      <c r="AP913" s="55" t="str">
        <f>IF(P913=1,0,"")</f>
        <v/>
      </c>
      <c r="AQ913" s="56" t="str">
        <f>IF(AP913=1,AB913,"")</f>
        <v/>
      </c>
    </row>
    <row r="914" spans="1:43" s="3" customFormat="1" x14ac:dyDescent="0.25">
      <c r="A914" s="67">
        <f t="shared" si="261"/>
        <v>2022</v>
      </c>
      <c r="B914" s="67" t="e">
        <f t="shared" si="262"/>
        <v>#VALUE!</v>
      </c>
      <c r="C914" s="68" t="e">
        <f t="shared" si="272"/>
        <v>#VALUE!</v>
      </c>
      <c r="D914" s="69">
        <f t="shared" si="263"/>
        <v>0</v>
      </c>
      <c r="E914" s="70">
        <f t="shared" si="264"/>
        <v>6</v>
      </c>
      <c r="F914" s="74"/>
      <c r="G914" s="77"/>
      <c r="H914" s="63" t="e">
        <f t="shared" si="273"/>
        <v>#VALUE!</v>
      </c>
      <c r="I914" s="64">
        <f t="shared" si="274"/>
        <v>1</v>
      </c>
      <c r="J914" s="71" t="str">
        <f t="shared" si="274"/>
        <v xml:space="preserve">Tolpis </v>
      </c>
      <c r="K914" s="71" t="str">
        <f t="shared" si="274"/>
        <v>umbellata</v>
      </c>
      <c r="L914" s="72">
        <f t="shared" si="274"/>
        <v>1</v>
      </c>
      <c r="M914" s="72">
        <f t="shared" si="274"/>
        <v>0</v>
      </c>
      <c r="N914" s="66">
        <f t="shared" si="274"/>
        <v>0</v>
      </c>
      <c r="O914" s="41"/>
      <c r="P914" s="42" t="str">
        <f t="shared" si="265"/>
        <v/>
      </c>
      <c r="Q914" s="43" t="str">
        <f t="shared" si="266"/>
        <v/>
      </c>
      <c r="R914" s="44" t="e">
        <f t="shared" si="267"/>
        <v>#VALUE!</v>
      </c>
      <c r="S914" s="45" t="e">
        <f t="shared" si="260"/>
        <v>#VALUE!</v>
      </c>
      <c r="T914" s="44" t="str">
        <f t="shared" si="268"/>
        <v/>
      </c>
      <c r="U914" s="46"/>
      <c r="V914" s="47"/>
      <c r="W914" s="48" t="e">
        <f t="shared" si="269"/>
        <v>#VALUE!</v>
      </c>
      <c r="X914" s="49"/>
      <c r="Y914" s="44" t="e">
        <f>INDEX(VISITORS[INSECT ORDER], MATCH(X914,VISITORS[NAME USED],0))</f>
        <v>#N/A</v>
      </c>
      <c r="Z914" s="44" t="e">
        <f t="shared" si="270"/>
        <v>#N/A</v>
      </c>
      <c r="AA914" s="50" t="e">
        <f>IF(SUM(#REF!,#REF!,#REF!,#REF!,#REF!,#REF!)=S914,,"")</f>
        <v>#REF!</v>
      </c>
      <c r="AB914" s="51" t="str">
        <f t="shared" si="271"/>
        <v/>
      </c>
      <c r="AC914" s="51"/>
      <c r="AD914" s="51"/>
      <c r="AE914" s="51"/>
      <c r="AF914" s="51"/>
      <c r="AG914" s="51"/>
      <c r="AH914" s="51"/>
      <c r="AI914" s="52"/>
      <c r="AJ914" s="52"/>
      <c r="AK914" s="52"/>
      <c r="AL914" s="53"/>
      <c r="AM914" s="54"/>
      <c r="AN914" s="55" t="str">
        <f>IF(P914=1,0,"")</f>
        <v/>
      </c>
      <c r="AO914" s="56" t="str">
        <f>IF(AN914=1,AB914,"")</f>
        <v/>
      </c>
      <c r="AP914" s="55" t="str">
        <f>IF(P914=1,0,"")</f>
        <v/>
      </c>
      <c r="AQ914" s="56" t="str">
        <f>IF(AP914=1,AB914,"")</f>
        <v/>
      </c>
    </row>
    <row r="915" spans="1:43" s="3" customFormat="1" x14ac:dyDescent="0.25">
      <c r="A915" s="67">
        <f t="shared" si="261"/>
        <v>2022</v>
      </c>
      <c r="B915" s="67" t="e">
        <f t="shared" si="262"/>
        <v>#VALUE!</v>
      </c>
      <c r="C915" s="68" t="e">
        <f t="shared" si="272"/>
        <v>#VALUE!</v>
      </c>
      <c r="D915" s="69">
        <f t="shared" si="263"/>
        <v>0</v>
      </c>
      <c r="E915" s="70">
        <f t="shared" si="264"/>
        <v>7</v>
      </c>
      <c r="F915" s="74"/>
      <c r="G915" s="77"/>
      <c r="H915" s="63" t="e">
        <f t="shared" si="273"/>
        <v>#VALUE!</v>
      </c>
      <c r="I915" s="64">
        <f t="shared" si="274"/>
        <v>1</v>
      </c>
      <c r="J915" s="71" t="str">
        <f t="shared" si="274"/>
        <v xml:space="preserve">Tolpis </v>
      </c>
      <c r="K915" s="71" t="str">
        <f t="shared" si="274"/>
        <v>umbellata</v>
      </c>
      <c r="L915" s="72">
        <f t="shared" si="274"/>
        <v>1</v>
      </c>
      <c r="M915" s="72">
        <f t="shared" si="274"/>
        <v>0</v>
      </c>
      <c r="N915" s="66">
        <f t="shared" si="274"/>
        <v>0</v>
      </c>
      <c r="O915" s="41"/>
      <c r="P915" s="42" t="str">
        <f t="shared" si="265"/>
        <v/>
      </c>
      <c r="Q915" s="43" t="str">
        <f t="shared" si="266"/>
        <v/>
      </c>
      <c r="R915" s="44" t="e">
        <f t="shared" si="267"/>
        <v>#VALUE!</v>
      </c>
      <c r="S915" s="45" t="e">
        <f t="shared" si="260"/>
        <v>#VALUE!</v>
      </c>
      <c r="T915" s="44" t="str">
        <f t="shared" si="268"/>
        <v/>
      </c>
      <c r="U915" s="46"/>
      <c r="V915" s="47"/>
      <c r="W915" s="48" t="e">
        <f t="shared" si="269"/>
        <v>#VALUE!</v>
      </c>
      <c r="X915" s="49"/>
      <c r="Y915" s="44" t="e">
        <f>INDEX(VISITORS[INSECT ORDER], MATCH(X915,VISITORS[NAME USED],0))</f>
        <v>#N/A</v>
      </c>
      <c r="Z915" s="44" t="e">
        <f t="shared" si="270"/>
        <v>#N/A</v>
      </c>
      <c r="AA915" s="50" t="e">
        <f>IF(SUM(#REF!,#REF!,#REF!,#REF!,#REF!,#REF!)=S915,,"")</f>
        <v>#REF!</v>
      </c>
      <c r="AB915" s="51" t="str">
        <f t="shared" si="271"/>
        <v/>
      </c>
      <c r="AC915" s="51"/>
      <c r="AD915" s="51"/>
      <c r="AE915" s="51"/>
      <c r="AF915" s="51"/>
      <c r="AG915" s="51"/>
      <c r="AH915" s="51"/>
      <c r="AI915" s="52"/>
      <c r="AJ915" s="52"/>
      <c r="AK915" s="52"/>
      <c r="AL915" s="53"/>
      <c r="AM915" s="54"/>
      <c r="AN915" s="55" t="str">
        <f>IF(P915=1,0,"")</f>
        <v/>
      </c>
      <c r="AO915" s="56" t="str">
        <f>IF(AN915=1,AB915,"")</f>
        <v/>
      </c>
      <c r="AP915" s="55" t="str">
        <f>IF(P915=1,0,"")</f>
        <v/>
      </c>
      <c r="AQ915" s="56" t="str">
        <f>IF(AP915=1,AB915,"")</f>
        <v/>
      </c>
    </row>
    <row r="916" spans="1:43" s="3" customFormat="1" x14ac:dyDescent="0.25">
      <c r="A916" s="67">
        <f t="shared" si="261"/>
        <v>2022</v>
      </c>
      <c r="B916" s="67" t="e">
        <f t="shared" si="262"/>
        <v>#VALUE!</v>
      </c>
      <c r="C916" s="68" t="e">
        <f t="shared" si="272"/>
        <v>#VALUE!</v>
      </c>
      <c r="D916" s="69">
        <f t="shared" si="263"/>
        <v>0</v>
      </c>
      <c r="E916" s="70">
        <f t="shared" si="264"/>
        <v>8</v>
      </c>
      <c r="F916" s="74"/>
      <c r="G916" s="77"/>
      <c r="H916" s="63" t="e">
        <f t="shared" si="273"/>
        <v>#VALUE!</v>
      </c>
      <c r="I916" s="64">
        <f t="shared" si="274"/>
        <v>1</v>
      </c>
      <c r="J916" s="71" t="str">
        <f t="shared" si="274"/>
        <v xml:space="preserve">Tolpis </v>
      </c>
      <c r="K916" s="71" t="str">
        <f t="shared" si="274"/>
        <v>umbellata</v>
      </c>
      <c r="L916" s="72">
        <f t="shared" si="274"/>
        <v>1</v>
      </c>
      <c r="M916" s="72">
        <f t="shared" si="274"/>
        <v>0</v>
      </c>
      <c r="N916" s="66">
        <f t="shared" si="274"/>
        <v>0</v>
      </c>
      <c r="O916" s="41"/>
      <c r="P916" s="42" t="str">
        <f t="shared" si="265"/>
        <v/>
      </c>
      <c r="Q916" s="43" t="str">
        <f t="shared" si="266"/>
        <v/>
      </c>
      <c r="R916" s="44" t="e">
        <f t="shared" si="267"/>
        <v>#VALUE!</v>
      </c>
      <c r="S916" s="45" t="e">
        <f t="shared" si="260"/>
        <v>#VALUE!</v>
      </c>
      <c r="T916" s="44" t="str">
        <f t="shared" si="268"/>
        <v/>
      </c>
      <c r="U916" s="46"/>
      <c r="V916" s="47"/>
      <c r="W916" s="48" t="e">
        <f t="shared" si="269"/>
        <v>#VALUE!</v>
      </c>
      <c r="X916" s="49"/>
      <c r="Y916" s="44" t="e">
        <f>INDEX(VISITORS[INSECT ORDER], MATCH(X916,VISITORS[NAME USED],0))</f>
        <v>#N/A</v>
      </c>
      <c r="Z916" s="44" t="e">
        <f t="shared" si="270"/>
        <v>#N/A</v>
      </c>
      <c r="AA916" s="50" t="e">
        <f>IF(SUM(#REF!,#REF!,#REF!,#REF!,#REF!,#REF!)=S916,,"")</f>
        <v>#REF!</v>
      </c>
      <c r="AB916" s="51" t="str">
        <f t="shared" si="271"/>
        <v/>
      </c>
      <c r="AC916" s="51"/>
      <c r="AD916" s="51"/>
      <c r="AE916" s="51"/>
      <c r="AF916" s="51"/>
      <c r="AG916" s="51"/>
      <c r="AH916" s="51"/>
      <c r="AI916" s="52"/>
      <c r="AJ916" s="52"/>
      <c r="AK916" s="52"/>
      <c r="AL916" s="53"/>
      <c r="AM916" s="54"/>
      <c r="AN916" s="55" t="str">
        <f>IF(P916=1,0,"")</f>
        <v/>
      </c>
      <c r="AO916" s="56" t="str">
        <f>IF(AN916=1,AB916,"")</f>
        <v/>
      </c>
      <c r="AP916" s="55" t="str">
        <f>IF(P916=1,0,"")</f>
        <v/>
      </c>
      <c r="AQ916" s="56" t="str">
        <f>IF(AP916=1,AB916,"")</f>
        <v/>
      </c>
    </row>
    <row r="917" spans="1:43" s="3" customFormat="1" x14ac:dyDescent="0.25">
      <c r="A917" s="67">
        <f t="shared" si="261"/>
        <v>2022</v>
      </c>
      <c r="B917" s="67" t="e">
        <f t="shared" si="262"/>
        <v>#VALUE!</v>
      </c>
      <c r="C917" s="68" t="e">
        <f t="shared" si="272"/>
        <v>#VALUE!</v>
      </c>
      <c r="D917" s="69">
        <f t="shared" si="263"/>
        <v>0</v>
      </c>
      <c r="E917" s="70">
        <f t="shared" si="264"/>
        <v>9</v>
      </c>
      <c r="F917" s="74"/>
      <c r="G917" s="77"/>
      <c r="H917" s="63" t="e">
        <f t="shared" si="273"/>
        <v>#VALUE!</v>
      </c>
      <c r="I917" s="64">
        <f t="shared" ref="I917:N932" si="275">I916</f>
        <v>1</v>
      </c>
      <c r="J917" s="71" t="str">
        <f t="shared" si="275"/>
        <v xml:space="preserve">Tolpis </v>
      </c>
      <c r="K917" s="71" t="str">
        <f t="shared" si="275"/>
        <v>umbellata</v>
      </c>
      <c r="L917" s="72">
        <f t="shared" si="275"/>
        <v>1</v>
      </c>
      <c r="M917" s="72">
        <f t="shared" si="275"/>
        <v>0</v>
      </c>
      <c r="N917" s="66">
        <f t="shared" si="275"/>
        <v>0</v>
      </c>
      <c r="O917" s="41"/>
      <c r="P917" s="42" t="str">
        <f t="shared" si="265"/>
        <v/>
      </c>
      <c r="Q917" s="43" t="str">
        <f t="shared" si="266"/>
        <v/>
      </c>
      <c r="R917" s="44" t="e">
        <f t="shared" si="267"/>
        <v>#VALUE!</v>
      </c>
      <c r="S917" s="45" t="e">
        <f t="shared" si="260"/>
        <v>#VALUE!</v>
      </c>
      <c r="T917" s="44" t="str">
        <f t="shared" si="268"/>
        <v/>
      </c>
      <c r="U917" s="46"/>
      <c r="V917" s="47"/>
      <c r="W917" s="48" t="e">
        <f t="shared" si="269"/>
        <v>#VALUE!</v>
      </c>
      <c r="X917" s="49"/>
      <c r="Y917" s="44" t="e">
        <f>INDEX(VISITORS[INSECT ORDER], MATCH(X917,VISITORS[NAME USED],0))</f>
        <v>#N/A</v>
      </c>
      <c r="Z917" s="44" t="e">
        <f t="shared" si="270"/>
        <v>#N/A</v>
      </c>
      <c r="AA917" s="50" t="e">
        <f>IF(SUM(#REF!,#REF!,#REF!,#REF!,#REF!,#REF!)=S917,,"")</f>
        <v>#REF!</v>
      </c>
      <c r="AB917" s="51" t="str">
        <f t="shared" si="271"/>
        <v/>
      </c>
      <c r="AC917" s="51"/>
      <c r="AD917" s="51"/>
      <c r="AE917" s="51"/>
      <c r="AF917" s="51"/>
      <c r="AG917" s="51"/>
      <c r="AH917" s="51"/>
      <c r="AI917" s="52"/>
      <c r="AJ917" s="52"/>
      <c r="AK917" s="52"/>
      <c r="AL917" s="53"/>
      <c r="AM917" s="54"/>
      <c r="AN917" s="55" t="str">
        <f>IF(P917=1,0,"")</f>
        <v/>
      </c>
      <c r="AO917" s="56" t="str">
        <f>IF(AN917=1,AB917,"")</f>
        <v/>
      </c>
      <c r="AP917" s="55" t="str">
        <f>IF(P917=1,0,"")</f>
        <v/>
      </c>
      <c r="AQ917" s="56" t="str">
        <f>IF(AP917=1,AB917,"")</f>
        <v/>
      </c>
    </row>
    <row r="918" spans="1:43" s="3" customFormat="1" x14ac:dyDescent="0.25">
      <c r="A918" s="67">
        <f t="shared" si="261"/>
        <v>2022</v>
      </c>
      <c r="B918" s="67" t="e">
        <f t="shared" si="262"/>
        <v>#VALUE!</v>
      </c>
      <c r="C918" s="68" t="e">
        <f t="shared" si="272"/>
        <v>#VALUE!</v>
      </c>
      <c r="D918" s="69">
        <f t="shared" si="263"/>
        <v>0</v>
      </c>
      <c r="E918" s="70">
        <f t="shared" si="264"/>
        <v>10</v>
      </c>
      <c r="F918" s="74"/>
      <c r="G918" s="77"/>
      <c r="H918" s="63" t="e">
        <f t="shared" si="273"/>
        <v>#VALUE!</v>
      </c>
      <c r="I918" s="64">
        <f t="shared" si="275"/>
        <v>1</v>
      </c>
      <c r="J918" s="71" t="str">
        <f t="shared" si="275"/>
        <v xml:space="preserve">Tolpis </v>
      </c>
      <c r="K918" s="71" t="str">
        <f t="shared" si="275"/>
        <v>umbellata</v>
      </c>
      <c r="L918" s="72">
        <f t="shared" si="275"/>
        <v>1</v>
      </c>
      <c r="M918" s="72">
        <f t="shared" si="275"/>
        <v>0</v>
      </c>
      <c r="N918" s="66">
        <f t="shared" si="275"/>
        <v>0</v>
      </c>
      <c r="O918" s="41"/>
      <c r="P918" s="42" t="str">
        <f t="shared" si="265"/>
        <v/>
      </c>
      <c r="Q918" s="43" t="str">
        <f t="shared" si="266"/>
        <v/>
      </c>
      <c r="R918" s="44" t="e">
        <f t="shared" si="267"/>
        <v>#VALUE!</v>
      </c>
      <c r="S918" s="45" t="e">
        <f t="shared" si="260"/>
        <v>#VALUE!</v>
      </c>
      <c r="T918" s="44" t="str">
        <f t="shared" si="268"/>
        <v/>
      </c>
      <c r="U918" s="46"/>
      <c r="V918" s="47"/>
      <c r="W918" s="48" t="e">
        <f t="shared" si="269"/>
        <v>#VALUE!</v>
      </c>
      <c r="X918" s="49"/>
      <c r="Y918" s="44" t="e">
        <f>INDEX(VISITORS[INSECT ORDER], MATCH(X918,VISITORS[NAME USED],0))</f>
        <v>#N/A</v>
      </c>
      <c r="Z918" s="44" t="e">
        <f t="shared" si="270"/>
        <v>#N/A</v>
      </c>
      <c r="AA918" s="50" t="e">
        <f>IF(SUM(#REF!,#REF!,#REF!,#REF!,#REF!,#REF!)=S918,,"")</f>
        <v>#REF!</v>
      </c>
      <c r="AB918" s="51" t="str">
        <f t="shared" si="271"/>
        <v/>
      </c>
      <c r="AC918" s="51"/>
      <c r="AD918" s="51"/>
      <c r="AE918" s="51"/>
      <c r="AF918" s="51"/>
      <c r="AG918" s="51"/>
      <c r="AH918" s="51"/>
      <c r="AI918" s="52"/>
      <c r="AJ918" s="52"/>
      <c r="AK918" s="52"/>
      <c r="AL918" s="53"/>
      <c r="AM918" s="54"/>
      <c r="AN918" s="55" t="str">
        <f>IF(P918=1,0,"")</f>
        <v/>
      </c>
      <c r="AO918" s="56" t="str">
        <f>IF(AN918=1,AB918,"")</f>
        <v/>
      </c>
      <c r="AP918" s="55" t="str">
        <f>IF(P918=1,0,"")</f>
        <v/>
      </c>
      <c r="AQ918" s="56" t="str">
        <f>IF(AP918=1,AB918,"")</f>
        <v/>
      </c>
    </row>
    <row r="919" spans="1:43" s="3" customFormat="1" x14ac:dyDescent="0.25">
      <c r="A919" s="67">
        <f t="shared" si="261"/>
        <v>2022</v>
      </c>
      <c r="B919" s="67" t="e">
        <f t="shared" si="262"/>
        <v>#VALUE!</v>
      </c>
      <c r="C919" s="68" t="e">
        <f t="shared" si="272"/>
        <v>#VALUE!</v>
      </c>
      <c r="D919" s="69">
        <f t="shared" si="263"/>
        <v>0</v>
      </c>
      <c r="E919" s="70">
        <f t="shared" si="264"/>
        <v>11</v>
      </c>
      <c r="F919" s="74"/>
      <c r="G919" s="77"/>
      <c r="H919" s="63" t="e">
        <f t="shared" si="273"/>
        <v>#VALUE!</v>
      </c>
      <c r="I919" s="64">
        <f t="shared" si="275"/>
        <v>1</v>
      </c>
      <c r="J919" s="71" t="str">
        <f t="shared" si="275"/>
        <v xml:space="preserve">Tolpis </v>
      </c>
      <c r="K919" s="71" t="str">
        <f t="shared" si="275"/>
        <v>umbellata</v>
      </c>
      <c r="L919" s="72">
        <f t="shared" si="275"/>
        <v>1</v>
      </c>
      <c r="M919" s="72">
        <f t="shared" si="275"/>
        <v>0</v>
      </c>
      <c r="N919" s="66">
        <f t="shared" si="275"/>
        <v>0</v>
      </c>
      <c r="O919" s="41"/>
      <c r="P919" s="42" t="str">
        <f t="shared" si="265"/>
        <v/>
      </c>
      <c r="Q919" s="43" t="str">
        <f t="shared" si="266"/>
        <v/>
      </c>
      <c r="R919" s="44" t="e">
        <f t="shared" si="267"/>
        <v>#VALUE!</v>
      </c>
      <c r="S919" s="45" t="e">
        <f t="shared" si="260"/>
        <v>#VALUE!</v>
      </c>
      <c r="T919" s="44" t="str">
        <f t="shared" si="268"/>
        <v/>
      </c>
      <c r="U919" s="46"/>
      <c r="V919" s="47"/>
      <c r="W919" s="48" t="e">
        <f t="shared" si="269"/>
        <v>#VALUE!</v>
      </c>
      <c r="X919" s="49"/>
      <c r="Y919" s="44" t="e">
        <f>INDEX(VISITORS[INSECT ORDER], MATCH(X919,VISITORS[NAME USED],0))</f>
        <v>#N/A</v>
      </c>
      <c r="Z919" s="44" t="e">
        <f t="shared" si="270"/>
        <v>#N/A</v>
      </c>
      <c r="AA919" s="50" t="e">
        <f>IF(SUM(#REF!,#REF!,#REF!,#REF!,#REF!,#REF!)=S919,,"")</f>
        <v>#REF!</v>
      </c>
      <c r="AB919" s="51" t="str">
        <f t="shared" si="271"/>
        <v/>
      </c>
      <c r="AC919" s="51"/>
      <c r="AD919" s="51"/>
      <c r="AE919" s="51"/>
      <c r="AF919" s="51"/>
      <c r="AG919" s="51"/>
      <c r="AH919" s="51"/>
      <c r="AI919" s="52"/>
      <c r="AJ919" s="52"/>
      <c r="AK919" s="52"/>
      <c r="AL919" s="53"/>
      <c r="AM919" s="54"/>
      <c r="AN919" s="55" t="str">
        <f>IF(P919=1,0,"")</f>
        <v/>
      </c>
      <c r="AO919" s="56" t="str">
        <f>IF(AN919=1,AB919,"")</f>
        <v/>
      </c>
      <c r="AP919" s="55" t="str">
        <f>IF(P919=1,0,"")</f>
        <v/>
      </c>
      <c r="AQ919" s="56" t="str">
        <f>IF(AP919=1,AB919,"")</f>
        <v/>
      </c>
    </row>
    <row r="920" spans="1:43" s="3" customFormat="1" x14ac:dyDescent="0.25">
      <c r="A920" s="67">
        <f t="shared" si="261"/>
        <v>2022</v>
      </c>
      <c r="B920" s="67" t="e">
        <f t="shared" si="262"/>
        <v>#VALUE!</v>
      </c>
      <c r="C920" s="68" t="e">
        <f t="shared" si="272"/>
        <v>#VALUE!</v>
      </c>
      <c r="D920" s="69">
        <f t="shared" si="263"/>
        <v>0</v>
      </c>
      <c r="E920" s="70">
        <f t="shared" si="264"/>
        <v>12</v>
      </c>
      <c r="F920" s="74"/>
      <c r="G920" s="77"/>
      <c r="H920" s="63" t="e">
        <f t="shared" si="273"/>
        <v>#VALUE!</v>
      </c>
      <c r="I920" s="64">
        <f t="shared" si="275"/>
        <v>1</v>
      </c>
      <c r="J920" s="71" t="str">
        <f t="shared" si="275"/>
        <v xml:space="preserve">Tolpis </v>
      </c>
      <c r="K920" s="71" t="str">
        <f t="shared" si="275"/>
        <v>umbellata</v>
      </c>
      <c r="L920" s="72">
        <f t="shared" si="275"/>
        <v>1</v>
      </c>
      <c r="M920" s="72">
        <f t="shared" si="275"/>
        <v>0</v>
      </c>
      <c r="N920" s="66">
        <f t="shared" si="275"/>
        <v>0</v>
      </c>
      <c r="O920" s="41"/>
      <c r="P920" s="42" t="str">
        <f t="shared" si="265"/>
        <v/>
      </c>
      <c r="Q920" s="43" t="str">
        <f t="shared" si="266"/>
        <v/>
      </c>
      <c r="R920" s="44" t="e">
        <f t="shared" si="267"/>
        <v>#VALUE!</v>
      </c>
      <c r="S920" s="45" t="e">
        <f t="shared" si="260"/>
        <v>#VALUE!</v>
      </c>
      <c r="T920" s="44" t="str">
        <f t="shared" si="268"/>
        <v/>
      </c>
      <c r="U920" s="46"/>
      <c r="V920" s="47"/>
      <c r="W920" s="48" t="e">
        <f t="shared" si="269"/>
        <v>#VALUE!</v>
      </c>
      <c r="X920" s="49"/>
      <c r="Y920" s="44" t="e">
        <f>INDEX(VISITORS[INSECT ORDER], MATCH(X920,VISITORS[NAME USED],0))</f>
        <v>#N/A</v>
      </c>
      <c r="Z920" s="44" t="e">
        <f t="shared" si="270"/>
        <v>#N/A</v>
      </c>
      <c r="AA920" s="50" t="e">
        <f>IF(SUM(#REF!,#REF!,#REF!,#REF!,#REF!,#REF!)=S920,,"")</f>
        <v>#REF!</v>
      </c>
      <c r="AB920" s="51" t="str">
        <f t="shared" si="271"/>
        <v/>
      </c>
      <c r="AC920" s="51"/>
      <c r="AD920" s="51"/>
      <c r="AE920" s="51"/>
      <c r="AF920" s="51"/>
      <c r="AG920" s="51"/>
      <c r="AH920" s="51"/>
      <c r="AI920" s="52"/>
      <c r="AJ920" s="52"/>
      <c r="AK920" s="52"/>
      <c r="AL920" s="53"/>
      <c r="AM920" s="54"/>
      <c r="AN920" s="55" t="str">
        <f>IF(P920=1,0,"")</f>
        <v/>
      </c>
      <c r="AO920" s="56" t="str">
        <f>IF(AN920=1,AB920,"")</f>
        <v/>
      </c>
      <c r="AP920" s="55" t="str">
        <f>IF(P920=1,0,"")</f>
        <v/>
      </c>
      <c r="AQ920" s="56" t="str">
        <f>IF(AP920=1,AB920,"")</f>
        <v/>
      </c>
    </row>
    <row r="921" spans="1:43" s="3" customFormat="1" x14ac:dyDescent="0.25">
      <c r="A921" s="67">
        <f t="shared" si="261"/>
        <v>2022</v>
      </c>
      <c r="B921" s="67" t="e">
        <f t="shared" si="262"/>
        <v>#VALUE!</v>
      </c>
      <c r="C921" s="68" t="e">
        <f t="shared" si="272"/>
        <v>#VALUE!</v>
      </c>
      <c r="D921" s="69">
        <f t="shared" si="263"/>
        <v>0</v>
      </c>
      <c r="E921" s="70">
        <f t="shared" si="264"/>
        <v>13</v>
      </c>
      <c r="F921" s="74"/>
      <c r="G921" s="77"/>
      <c r="H921" s="63" t="e">
        <f t="shared" si="273"/>
        <v>#VALUE!</v>
      </c>
      <c r="I921" s="64">
        <f t="shared" si="275"/>
        <v>1</v>
      </c>
      <c r="J921" s="71" t="str">
        <f t="shared" si="275"/>
        <v xml:space="preserve">Tolpis </v>
      </c>
      <c r="K921" s="71" t="str">
        <f t="shared" si="275"/>
        <v>umbellata</v>
      </c>
      <c r="L921" s="72">
        <f t="shared" si="275"/>
        <v>1</v>
      </c>
      <c r="M921" s="72">
        <f t="shared" si="275"/>
        <v>0</v>
      </c>
      <c r="N921" s="66">
        <f t="shared" si="275"/>
        <v>0</v>
      </c>
      <c r="O921" s="41"/>
      <c r="P921" s="42" t="str">
        <f t="shared" si="265"/>
        <v/>
      </c>
      <c r="Q921" s="43" t="str">
        <f t="shared" si="266"/>
        <v/>
      </c>
      <c r="R921" s="44" t="e">
        <f t="shared" si="267"/>
        <v>#VALUE!</v>
      </c>
      <c r="S921" s="45" t="e">
        <f t="shared" si="260"/>
        <v>#VALUE!</v>
      </c>
      <c r="T921" s="44" t="str">
        <f t="shared" si="268"/>
        <v/>
      </c>
      <c r="U921" s="46"/>
      <c r="V921" s="47"/>
      <c r="W921" s="48" t="e">
        <f t="shared" si="269"/>
        <v>#VALUE!</v>
      </c>
      <c r="X921" s="49"/>
      <c r="Y921" s="44" t="e">
        <f>INDEX(VISITORS[INSECT ORDER], MATCH(X921,VISITORS[NAME USED],0))</f>
        <v>#N/A</v>
      </c>
      <c r="Z921" s="44" t="e">
        <f t="shared" si="270"/>
        <v>#N/A</v>
      </c>
      <c r="AA921" s="50" t="e">
        <f>IF(SUM(#REF!,#REF!,#REF!,#REF!,#REF!,#REF!)=S921,,"")</f>
        <v>#REF!</v>
      </c>
      <c r="AB921" s="51" t="str">
        <f t="shared" si="271"/>
        <v/>
      </c>
      <c r="AC921" s="51"/>
      <c r="AD921" s="51"/>
      <c r="AE921" s="51"/>
      <c r="AF921" s="51"/>
      <c r="AG921" s="51"/>
      <c r="AH921" s="51"/>
      <c r="AI921" s="52"/>
      <c r="AJ921" s="52"/>
      <c r="AK921" s="52"/>
      <c r="AL921" s="53"/>
      <c r="AM921" s="54"/>
      <c r="AN921" s="55" t="str">
        <f>IF(P921=1,0,"")</f>
        <v/>
      </c>
      <c r="AO921" s="56" t="str">
        <f>IF(AN921=1,AB921,"")</f>
        <v/>
      </c>
      <c r="AP921" s="55" t="str">
        <f>IF(P921=1,0,"")</f>
        <v/>
      </c>
      <c r="AQ921" s="56" t="str">
        <f>IF(AP921=1,AB921,"")</f>
        <v/>
      </c>
    </row>
    <row r="922" spans="1:43" s="3" customFormat="1" x14ac:dyDescent="0.25">
      <c r="A922" s="67">
        <f t="shared" si="261"/>
        <v>2022</v>
      </c>
      <c r="B922" s="67" t="e">
        <f t="shared" si="262"/>
        <v>#VALUE!</v>
      </c>
      <c r="C922" s="68" t="e">
        <f t="shared" si="272"/>
        <v>#VALUE!</v>
      </c>
      <c r="D922" s="69">
        <f t="shared" si="263"/>
        <v>0</v>
      </c>
      <c r="E922" s="70">
        <f t="shared" si="264"/>
        <v>14</v>
      </c>
      <c r="F922" s="74"/>
      <c r="G922" s="77"/>
      <c r="H922" s="63" t="e">
        <f t="shared" si="273"/>
        <v>#VALUE!</v>
      </c>
      <c r="I922" s="64">
        <f t="shared" si="275"/>
        <v>1</v>
      </c>
      <c r="J922" s="71" t="str">
        <f t="shared" si="275"/>
        <v xml:space="preserve">Tolpis </v>
      </c>
      <c r="K922" s="71" t="str">
        <f t="shared" si="275"/>
        <v>umbellata</v>
      </c>
      <c r="L922" s="72">
        <f t="shared" si="275"/>
        <v>1</v>
      </c>
      <c r="M922" s="72">
        <f t="shared" si="275"/>
        <v>0</v>
      </c>
      <c r="N922" s="66">
        <f t="shared" si="275"/>
        <v>0</v>
      </c>
      <c r="O922" s="41"/>
      <c r="P922" s="42" t="str">
        <f t="shared" si="265"/>
        <v/>
      </c>
      <c r="Q922" s="43" t="str">
        <f t="shared" si="266"/>
        <v/>
      </c>
      <c r="R922" s="44" t="e">
        <f t="shared" si="267"/>
        <v>#VALUE!</v>
      </c>
      <c r="S922" s="45" t="e">
        <f t="shared" si="260"/>
        <v>#VALUE!</v>
      </c>
      <c r="T922" s="44" t="str">
        <f t="shared" si="268"/>
        <v/>
      </c>
      <c r="U922" s="46"/>
      <c r="V922" s="47"/>
      <c r="W922" s="48" t="e">
        <f t="shared" si="269"/>
        <v>#VALUE!</v>
      </c>
      <c r="X922" s="49"/>
      <c r="Y922" s="44" t="e">
        <f>INDEX(VISITORS[INSECT ORDER], MATCH(X922,VISITORS[NAME USED],0))</f>
        <v>#N/A</v>
      </c>
      <c r="Z922" s="44" t="e">
        <f t="shared" si="270"/>
        <v>#N/A</v>
      </c>
      <c r="AA922" s="50" t="e">
        <f>IF(SUM(#REF!,#REF!,#REF!,#REF!,#REF!,#REF!)=S922,,"")</f>
        <v>#REF!</v>
      </c>
      <c r="AB922" s="51" t="str">
        <f t="shared" si="271"/>
        <v/>
      </c>
      <c r="AC922" s="51"/>
      <c r="AD922" s="51"/>
      <c r="AE922" s="51"/>
      <c r="AF922" s="51"/>
      <c r="AG922" s="51"/>
      <c r="AH922" s="51"/>
      <c r="AI922" s="52"/>
      <c r="AJ922" s="52"/>
      <c r="AK922" s="52"/>
      <c r="AL922" s="53"/>
      <c r="AM922" s="54"/>
      <c r="AN922" s="55" t="str">
        <f>IF(P922=1,0,"")</f>
        <v/>
      </c>
      <c r="AO922" s="56" t="str">
        <f>IF(AN922=1,AB922,"")</f>
        <v/>
      </c>
      <c r="AP922" s="55" t="str">
        <f>IF(P922=1,0,"")</f>
        <v/>
      </c>
      <c r="AQ922" s="56" t="str">
        <f>IF(AP922=1,AB922,"")</f>
        <v/>
      </c>
    </row>
    <row r="923" spans="1:43" s="3" customFormat="1" x14ac:dyDescent="0.25">
      <c r="A923" s="67">
        <f t="shared" si="261"/>
        <v>2022</v>
      </c>
      <c r="B923" s="67" t="e">
        <f t="shared" si="262"/>
        <v>#VALUE!</v>
      </c>
      <c r="C923" s="68" t="e">
        <f t="shared" si="272"/>
        <v>#VALUE!</v>
      </c>
      <c r="D923" s="69">
        <f t="shared" si="263"/>
        <v>0</v>
      </c>
      <c r="E923" s="70">
        <f t="shared" si="264"/>
        <v>15</v>
      </c>
      <c r="F923" s="74"/>
      <c r="G923" s="77"/>
      <c r="H923" s="63" t="e">
        <f t="shared" si="273"/>
        <v>#VALUE!</v>
      </c>
      <c r="I923" s="64">
        <f t="shared" si="275"/>
        <v>1</v>
      </c>
      <c r="J923" s="71" t="str">
        <f t="shared" si="275"/>
        <v xml:space="preserve">Tolpis </v>
      </c>
      <c r="K923" s="71" t="str">
        <f t="shared" si="275"/>
        <v>umbellata</v>
      </c>
      <c r="L923" s="72">
        <f t="shared" si="275"/>
        <v>1</v>
      </c>
      <c r="M923" s="72">
        <f t="shared" si="275"/>
        <v>0</v>
      </c>
      <c r="N923" s="66">
        <f t="shared" si="275"/>
        <v>0</v>
      </c>
      <c r="O923" s="41"/>
      <c r="P923" s="42" t="str">
        <f t="shared" si="265"/>
        <v/>
      </c>
      <c r="Q923" s="43" t="str">
        <f t="shared" si="266"/>
        <v/>
      </c>
      <c r="R923" s="44" t="e">
        <f t="shared" si="267"/>
        <v>#VALUE!</v>
      </c>
      <c r="S923" s="45" t="e">
        <f t="shared" si="260"/>
        <v>#VALUE!</v>
      </c>
      <c r="T923" s="44" t="str">
        <f t="shared" si="268"/>
        <v/>
      </c>
      <c r="U923" s="46"/>
      <c r="V923" s="47"/>
      <c r="W923" s="48" t="e">
        <f t="shared" si="269"/>
        <v>#VALUE!</v>
      </c>
      <c r="X923" s="49"/>
      <c r="Y923" s="44" t="e">
        <f>INDEX(VISITORS[INSECT ORDER], MATCH(X923,VISITORS[NAME USED],0))</f>
        <v>#N/A</v>
      </c>
      <c r="Z923" s="44" t="e">
        <f t="shared" si="270"/>
        <v>#N/A</v>
      </c>
      <c r="AA923" s="50" t="e">
        <f>IF(SUM(#REF!,#REF!,#REF!,#REF!,#REF!,#REF!)=S923,,"")</f>
        <v>#REF!</v>
      </c>
      <c r="AB923" s="51" t="str">
        <f t="shared" si="271"/>
        <v/>
      </c>
      <c r="AC923" s="51"/>
      <c r="AD923" s="51"/>
      <c r="AE923" s="51"/>
      <c r="AF923" s="51"/>
      <c r="AG923" s="51"/>
      <c r="AH923" s="51"/>
      <c r="AI923" s="52"/>
      <c r="AJ923" s="52"/>
      <c r="AK923" s="52"/>
      <c r="AL923" s="53"/>
      <c r="AM923" s="54"/>
      <c r="AN923" s="55" t="str">
        <f>IF(P923=1,0,"")</f>
        <v/>
      </c>
      <c r="AO923" s="56" t="str">
        <f>IF(AN923=1,AB923,"")</f>
        <v/>
      </c>
      <c r="AP923" s="55" t="str">
        <f>IF(P923=1,0,"")</f>
        <v/>
      </c>
      <c r="AQ923" s="56" t="str">
        <f>IF(AP923=1,AB923,"")</f>
        <v/>
      </c>
    </row>
    <row r="924" spans="1:43" s="3" customFormat="1" x14ac:dyDescent="0.25">
      <c r="A924" s="67">
        <f t="shared" si="261"/>
        <v>2022</v>
      </c>
      <c r="B924" s="67" t="e">
        <f t="shared" si="262"/>
        <v>#VALUE!</v>
      </c>
      <c r="C924" s="68" t="e">
        <f t="shared" si="272"/>
        <v>#VALUE!</v>
      </c>
      <c r="D924" s="69">
        <f t="shared" si="263"/>
        <v>0</v>
      </c>
      <c r="E924" s="70">
        <f t="shared" si="264"/>
        <v>16</v>
      </c>
      <c r="F924" s="74"/>
      <c r="G924" s="77"/>
      <c r="H924" s="63" t="e">
        <f t="shared" si="273"/>
        <v>#VALUE!</v>
      </c>
      <c r="I924" s="64">
        <f t="shared" si="275"/>
        <v>1</v>
      </c>
      <c r="J924" s="71" t="str">
        <f t="shared" si="275"/>
        <v xml:space="preserve">Tolpis </v>
      </c>
      <c r="K924" s="71" t="str">
        <f t="shared" si="275"/>
        <v>umbellata</v>
      </c>
      <c r="L924" s="72">
        <f t="shared" si="275"/>
        <v>1</v>
      </c>
      <c r="M924" s="72">
        <f t="shared" si="275"/>
        <v>0</v>
      </c>
      <c r="N924" s="66">
        <f t="shared" si="275"/>
        <v>0</v>
      </c>
      <c r="O924" s="41"/>
      <c r="P924" s="42" t="str">
        <f t="shared" si="265"/>
        <v/>
      </c>
      <c r="Q924" s="43" t="str">
        <f t="shared" si="266"/>
        <v/>
      </c>
      <c r="R924" s="44" t="e">
        <f t="shared" si="267"/>
        <v>#VALUE!</v>
      </c>
      <c r="S924" s="45" t="e">
        <f t="shared" si="260"/>
        <v>#VALUE!</v>
      </c>
      <c r="T924" s="44" t="str">
        <f t="shared" si="268"/>
        <v/>
      </c>
      <c r="U924" s="46"/>
      <c r="V924" s="47"/>
      <c r="W924" s="48" t="e">
        <f t="shared" si="269"/>
        <v>#VALUE!</v>
      </c>
      <c r="X924" s="49"/>
      <c r="Y924" s="44" t="e">
        <f>INDEX(VISITORS[INSECT ORDER], MATCH(X924,VISITORS[NAME USED],0))</f>
        <v>#N/A</v>
      </c>
      <c r="Z924" s="44" t="e">
        <f t="shared" si="270"/>
        <v>#N/A</v>
      </c>
      <c r="AA924" s="50" t="e">
        <f>IF(SUM(#REF!,#REF!,#REF!,#REF!,#REF!,#REF!)=S924,,"")</f>
        <v>#REF!</v>
      </c>
      <c r="AB924" s="51" t="str">
        <f t="shared" si="271"/>
        <v/>
      </c>
      <c r="AC924" s="51"/>
      <c r="AD924" s="51"/>
      <c r="AE924" s="51"/>
      <c r="AF924" s="51"/>
      <c r="AG924" s="51"/>
      <c r="AH924" s="51"/>
      <c r="AI924" s="52"/>
      <c r="AJ924" s="52"/>
      <c r="AK924" s="52"/>
      <c r="AL924" s="53"/>
      <c r="AM924" s="54"/>
      <c r="AN924" s="55" t="str">
        <f>IF(P924=1,0,"")</f>
        <v/>
      </c>
      <c r="AO924" s="56" t="str">
        <f>IF(AN924=1,AB924,"")</f>
        <v/>
      </c>
      <c r="AP924" s="55" t="str">
        <f>IF(P924=1,0,"")</f>
        <v/>
      </c>
      <c r="AQ924" s="56" t="str">
        <f>IF(AP924=1,AB924,"")</f>
        <v/>
      </c>
    </row>
    <row r="925" spans="1:43" s="3" customFormat="1" x14ac:dyDescent="0.25">
      <c r="A925" s="67">
        <f t="shared" si="261"/>
        <v>2022</v>
      </c>
      <c r="B925" s="67" t="e">
        <f t="shared" si="262"/>
        <v>#VALUE!</v>
      </c>
      <c r="C925" s="68" t="e">
        <f t="shared" si="272"/>
        <v>#VALUE!</v>
      </c>
      <c r="D925" s="69">
        <f t="shared" si="263"/>
        <v>0</v>
      </c>
      <c r="E925" s="70">
        <f t="shared" si="264"/>
        <v>17</v>
      </c>
      <c r="F925" s="74"/>
      <c r="G925" s="77"/>
      <c r="H925" s="63" t="e">
        <f t="shared" si="273"/>
        <v>#VALUE!</v>
      </c>
      <c r="I925" s="64">
        <f t="shared" si="275"/>
        <v>1</v>
      </c>
      <c r="J925" s="71" t="str">
        <f t="shared" si="275"/>
        <v xml:space="preserve">Tolpis </v>
      </c>
      <c r="K925" s="71" t="str">
        <f t="shared" si="275"/>
        <v>umbellata</v>
      </c>
      <c r="L925" s="72">
        <f t="shared" si="275"/>
        <v>1</v>
      </c>
      <c r="M925" s="72">
        <f t="shared" si="275"/>
        <v>0</v>
      </c>
      <c r="N925" s="66">
        <f t="shared" si="275"/>
        <v>0</v>
      </c>
      <c r="O925" s="41"/>
      <c r="P925" s="42" t="str">
        <f t="shared" si="265"/>
        <v/>
      </c>
      <c r="Q925" s="43" t="str">
        <f t="shared" si="266"/>
        <v/>
      </c>
      <c r="R925" s="44" t="e">
        <f t="shared" si="267"/>
        <v>#VALUE!</v>
      </c>
      <c r="S925" s="45" t="e">
        <f t="shared" si="260"/>
        <v>#VALUE!</v>
      </c>
      <c r="T925" s="44" t="str">
        <f t="shared" si="268"/>
        <v/>
      </c>
      <c r="U925" s="46"/>
      <c r="V925" s="47"/>
      <c r="W925" s="48" t="e">
        <f t="shared" si="269"/>
        <v>#VALUE!</v>
      </c>
      <c r="X925" s="49"/>
      <c r="Y925" s="44" t="e">
        <f>INDEX(VISITORS[INSECT ORDER], MATCH(X925,VISITORS[NAME USED],0))</f>
        <v>#N/A</v>
      </c>
      <c r="Z925" s="44" t="e">
        <f t="shared" si="270"/>
        <v>#N/A</v>
      </c>
      <c r="AA925" s="50" t="e">
        <f>IF(SUM(#REF!,#REF!,#REF!,#REF!,#REF!,#REF!)=S925,,"")</f>
        <v>#REF!</v>
      </c>
      <c r="AB925" s="51" t="str">
        <f t="shared" si="271"/>
        <v/>
      </c>
      <c r="AC925" s="51"/>
      <c r="AD925" s="51"/>
      <c r="AE925" s="51"/>
      <c r="AF925" s="51"/>
      <c r="AG925" s="51"/>
      <c r="AH925" s="51"/>
      <c r="AI925" s="52"/>
      <c r="AJ925" s="52"/>
      <c r="AK925" s="52"/>
      <c r="AL925" s="53"/>
      <c r="AM925" s="54"/>
      <c r="AN925" s="55" t="str">
        <f>IF(P925=1,0,"")</f>
        <v/>
      </c>
      <c r="AO925" s="56" t="str">
        <f>IF(AN925=1,AB925,"")</f>
        <v/>
      </c>
      <c r="AP925" s="55" t="str">
        <f>IF(P925=1,0,"")</f>
        <v/>
      </c>
      <c r="AQ925" s="56" t="str">
        <f>IF(AP925=1,AB925,"")</f>
        <v/>
      </c>
    </row>
    <row r="926" spans="1:43" s="3" customFormat="1" x14ac:dyDescent="0.25">
      <c r="A926" s="67">
        <f t="shared" si="261"/>
        <v>2022</v>
      </c>
      <c r="B926" s="67" t="e">
        <f t="shared" si="262"/>
        <v>#VALUE!</v>
      </c>
      <c r="C926" s="68" t="e">
        <f t="shared" si="272"/>
        <v>#VALUE!</v>
      </c>
      <c r="D926" s="69">
        <f t="shared" si="263"/>
        <v>0</v>
      </c>
      <c r="E926" s="70">
        <f t="shared" si="264"/>
        <v>18</v>
      </c>
      <c r="F926" s="74"/>
      <c r="G926" s="77"/>
      <c r="H926" s="63" t="e">
        <f t="shared" si="273"/>
        <v>#VALUE!</v>
      </c>
      <c r="I926" s="64">
        <f t="shared" si="275"/>
        <v>1</v>
      </c>
      <c r="J926" s="71" t="str">
        <f t="shared" si="275"/>
        <v xml:space="preserve">Tolpis </v>
      </c>
      <c r="K926" s="71" t="str">
        <f t="shared" si="275"/>
        <v>umbellata</v>
      </c>
      <c r="L926" s="72">
        <f t="shared" si="275"/>
        <v>1</v>
      </c>
      <c r="M926" s="72">
        <f t="shared" si="275"/>
        <v>0</v>
      </c>
      <c r="N926" s="66">
        <f t="shared" si="275"/>
        <v>0</v>
      </c>
      <c r="O926" s="41"/>
      <c r="P926" s="42" t="str">
        <f t="shared" si="265"/>
        <v/>
      </c>
      <c r="Q926" s="43" t="str">
        <f t="shared" si="266"/>
        <v/>
      </c>
      <c r="R926" s="44" t="e">
        <f t="shared" si="267"/>
        <v>#VALUE!</v>
      </c>
      <c r="S926" s="45" t="e">
        <f t="shared" si="260"/>
        <v>#VALUE!</v>
      </c>
      <c r="T926" s="44" t="str">
        <f t="shared" si="268"/>
        <v/>
      </c>
      <c r="U926" s="46"/>
      <c r="V926" s="47"/>
      <c r="W926" s="48" t="e">
        <f t="shared" si="269"/>
        <v>#VALUE!</v>
      </c>
      <c r="X926" s="49"/>
      <c r="Y926" s="44" t="e">
        <f>INDEX(VISITORS[INSECT ORDER], MATCH(X926,VISITORS[NAME USED],0))</f>
        <v>#N/A</v>
      </c>
      <c r="Z926" s="44" t="e">
        <f t="shared" si="270"/>
        <v>#N/A</v>
      </c>
      <c r="AA926" s="50" t="e">
        <f>IF(SUM(#REF!,#REF!,#REF!,#REF!,#REF!,#REF!)=S926,,"")</f>
        <v>#REF!</v>
      </c>
      <c r="AB926" s="51" t="str">
        <f t="shared" si="271"/>
        <v/>
      </c>
      <c r="AC926" s="51"/>
      <c r="AD926" s="51"/>
      <c r="AE926" s="51"/>
      <c r="AF926" s="51"/>
      <c r="AG926" s="51"/>
      <c r="AH926" s="51"/>
      <c r="AI926" s="52"/>
      <c r="AJ926" s="52"/>
      <c r="AK926" s="52"/>
      <c r="AL926" s="53"/>
      <c r="AM926" s="54"/>
      <c r="AN926" s="55" t="str">
        <f>IF(P926=1,0,"")</f>
        <v/>
      </c>
      <c r="AO926" s="56" t="str">
        <f>IF(AN926=1,AB926,"")</f>
        <v/>
      </c>
      <c r="AP926" s="55" t="str">
        <f>IF(P926=1,0,"")</f>
        <v/>
      </c>
      <c r="AQ926" s="56" t="str">
        <f>IF(AP926=1,AB926,"")</f>
        <v/>
      </c>
    </row>
    <row r="927" spans="1:43" s="3" customFormat="1" x14ac:dyDescent="0.25">
      <c r="A927" s="67">
        <f t="shared" si="261"/>
        <v>2022</v>
      </c>
      <c r="B927" s="67" t="e">
        <f t="shared" si="262"/>
        <v>#VALUE!</v>
      </c>
      <c r="C927" s="68" t="e">
        <f t="shared" si="272"/>
        <v>#VALUE!</v>
      </c>
      <c r="D927" s="69">
        <f t="shared" si="263"/>
        <v>0</v>
      </c>
      <c r="E927" s="70">
        <f t="shared" si="264"/>
        <v>19</v>
      </c>
      <c r="F927" s="74"/>
      <c r="G927" s="77"/>
      <c r="H927" s="63" t="e">
        <f t="shared" si="273"/>
        <v>#VALUE!</v>
      </c>
      <c r="I927" s="64">
        <f t="shared" si="275"/>
        <v>1</v>
      </c>
      <c r="J927" s="71" t="str">
        <f t="shared" si="275"/>
        <v xml:space="preserve">Tolpis </v>
      </c>
      <c r="K927" s="71" t="str">
        <f t="shared" si="275"/>
        <v>umbellata</v>
      </c>
      <c r="L927" s="72">
        <f t="shared" si="275"/>
        <v>1</v>
      </c>
      <c r="M927" s="72">
        <f t="shared" si="275"/>
        <v>0</v>
      </c>
      <c r="N927" s="66">
        <f t="shared" si="275"/>
        <v>0</v>
      </c>
      <c r="O927" s="41"/>
      <c r="P927" s="42" t="str">
        <f t="shared" si="265"/>
        <v/>
      </c>
      <c r="Q927" s="43" t="str">
        <f t="shared" si="266"/>
        <v/>
      </c>
      <c r="R927" s="44" t="e">
        <f t="shared" si="267"/>
        <v>#VALUE!</v>
      </c>
      <c r="S927" s="45" t="e">
        <f t="shared" si="260"/>
        <v>#VALUE!</v>
      </c>
      <c r="T927" s="44" t="str">
        <f t="shared" si="268"/>
        <v/>
      </c>
      <c r="U927" s="46"/>
      <c r="V927" s="47"/>
      <c r="W927" s="48" t="e">
        <f t="shared" si="269"/>
        <v>#VALUE!</v>
      </c>
      <c r="X927" s="49"/>
      <c r="Y927" s="44" t="e">
        <f>INDEX(VISITORS[INSECT ORDER], MATCH(X927,VISITORS[NAME USED],0))</f>
        <v>#N/A</v>
      </c>
      <c r="Z927" s="44" t="e">
        <f t="shared" si="270"/>
        <v>#N/A</v>
      </c>
      <c r="AA927" s="50" t="e">
        <f>IF(SUM(#REF!,#REF!,#REF!,#REF!,#REF!,#REF!)=S927,,"")</f>
        <v>#REF!</v>
      </c>
      <c r="AB927" s="51" t="str">
        <f t="shared" si="271"/>
        <v/>
      </c>
      <c r="AC927" s="51"/>
      <c r="AD927" s="51"/>
      <c r="AE927" s="51"/>
      <c r="AF927" s="51"/>
      <c r="AG927" s="51"/>
      <c r="AH927" s="51"/>
      <c r="AI927" s="52"/>
      <c r="AJ927" s="52"/>
      <c r="AK927" s="52"/>
      <c r="AL927" s="53"/>
      <c r="AM927" s="54"/>
      <c r="AN927" s="55" t="str">
        <f>IF(P927=1,0,"")</f>
        <v/>
      </c>
      <c r="AO927" s="56" t="str">
        <f>IF(AN927=1,AB927,"")</f>
        <v/>
      </c>
      <c r="AP927" s="55" t="str">
        <f>IF(P927=1,0,"")</f>
        <v/>
      </c>
      <c r="AQ927" s="56" t="str">
        <f>IF(AP927=1,AB927,"")</f>
        <v/>
      </c>
    </row>
    <row r="928" spans="1:43" s="3" customFormat="1" x14ac:dyDescent="0.25">
      <c r="A928" s="67">
        <f t="shared" si="261"/>
        <v>2022</v>
      </c>
      <c r="B928" s="67" t="e">
        <f t="shared" si="262"/>
        <v>#VALUE!</v>
      </c>
      <c r="C928" s="68" t="e">
        <f t="shared" si="272"/>
        <v>#VALUE!</v>
      </c>
      <c r="D928" s="69">
        <f t="shared" si="263"/>
        <v>0</v>
      </c>
      <c r="E928" s="70">
        <f t="shared" si="264"/>
        <v>20</v>
      </c>
      <c r="F928" s="74"/>
      <c r="G928" s="77"/>
      <c r="H928" s="63" t="e">
        <f t="shared" si="273"/>
        <v>#VALUE!</v>
      </c>
      <c r="I928" s="64">
        <f t="shared" si="275"/>
        <v>1</v>
      </c>
      <c r="J928" s="71" t="str">
        <f t="shared" si="275"/>
        <v xml:space="preserve">Tolpis </v>
      </c>
      <c r="K928" s="71" t="str">
        <f t="shared" si="275"/>
        <v>umbellata</v>
      </c>
      <c r="L928" s="72">
        <f t="shared" si="275"/>
        <v>1</v>
      </c>
      <c r="M928" s="72">
        <f t="shared" si="275"/>
        <v>0</v>
      </c>
      <c r="N928" s="66">
        <f t="shared" si="275"/>
        <v>0</v>
      </c>
      <c r="O928" s="41"/>
      <c r="P928" s="42" t="str">
        <f t="shared" si="265"/>
        <v/>
      </c>
      <c r="Q928" s="43" t="str">
        <f t="shared" si="266"/>
        <v/>
      </c>
      <c r="R928" s="44" t="e">
        <f t="shared" si="267"/>
        <v>#VALUE!</v>
      </c>
      <c r="S928" s="45" t="e">
        <f t="shared" si="260"/>
        <v>#VALUE!</v>
      </c>
      <c r="T928" s="44" t="str">
        <f t="shared" si="268"/>
        <v/>
      </c>
      <c r="U928" s="46"/>
      <c r="V928" s="47"/>
      <c r="W928" s="48" t="e">
        <f t="shared" si="269"/>
        <v>#VALUE!</v>
      </c>
      <c r="X928" s="49"/>
      <c r="Y928" s="44" t="e">
        <f>INDEX(VISITORS[INSECT ORDER], MATCH(X928,VISITORS[NAME USED],0))</f>
        <v>#N/A</v>
      </c>
      <c r="Z928" s="44" t="e">
        <f t="shared" si="270"/>
        <v>#N/A</v>
      </c>
      <c r="AA928" s="50" t="e">
        <f>IF(SUM(#REF!,#REF!,#REF!,#REF!,#REF!,#REF!)=S928,,"")</f>
        <v>#REF!</v>
      </c>
      <c r="AB928" s="51" t="str">
        <f t="shared" si="271"/>
        <v/>
      </c>
      <c r="AC928" s="51"/>
      <c r="AD928" s="51"/>
      <c r="AE928" s="51"/>
      <c r="AF928" s="51"/>
      <c r="AG928" s="51"/>
      <c r="AH928" s="51"/>
      <c r="AI928" s="52"/>
      <c r="AJ928" s="52"/>
      <c r="AK928" s="52"/>
      <c r="AL928" s="53"/>
      <c r="AM928" s="54"/>
      <c r="AN928" s="55" t="str">
        <f>IF(P928=1,0,"")</f>
        <v/>
      </c>
      <c r="AO928" s="56" t="str">
        <f>IF(AN928=1,AB928,"")</f>
        <v/>
      </c>
      <c r="AP928" s="55" t="str">
        <f>IF(P928=1,0,"")</f>
        <v/>
      </c>
      <c r="AQ928" s="56" t="str">
        <f>IF(AP928=1,AB928,"")</f>
        <v/>
      </c>
    </row>
    <row r="929" spans="1:43" s="3" customFormat="1" x14ac:dyDescent="0.25">
      <c r="A929" s="67">
        <f t="shared" si="261"/>
        <v>2022</v>
      </c>
      <c r="B929" s="67" t="e">
        <f t="shared" si="262"/>
        <v>#VALUE!</v>
      </c>
      <c r="C929" s="68" t="e">
        <f t="shared" si="272"/>
        <v>#VALUE!</v>
      </c>
      <c r="D929" s="69">
        <f t="shared" si="263"/>
        <v>0</v>
      </c>
      <c r="E929" s="70">
        <f t="shared" si="264"/>
        <v>21</v>
      </c>
      <c r="F929" s="74"/>
      <c r="G929" s="77"/>
      <c r="H929" s="63" t="e">
        <f t="shared" si="273"/>
        <v>#VALUE!</v>
      </c>
      <c r="I929" s="64">
        <f t="shared" si="275"/>
        <v>1</v>
      </c>
      <c r="J929" s="71" t="str">
        <f t="shared" si="275"/>
        <v xml:space="preserve">Tolpis </v>
      </c>
      <c r="K929" s="71" t="str">
        <f t="shared" si="275"/>
        <v>umbellata</v>
      </c>
      <c r="L929" s="72">
        <f t="shared" si="275"/>
        <v>1</v>
      </c>
      <c r="M929" s="72">
        <f t="shared" si="275"/>
        <v>0</v>
      </c>
      <c r="N929" s="66">
        <f t="shared" si="275"/>
        <v>0</v>
      </c>
      <c r="O929" s="41"/>
      <c r="P929" s="42" t="str">
        <f t="shared" si="265"/>
        <v/>
      </c>
      <c r="Q929" s="43" t="str">
        <f t="shared" si="266"/>
        <v/>
      </c>
      <c r="R929" s="44" t="e">
        <f t="shared" si="267"/>
        <v>#VALUE!</v>
      </c>
      <c r="S929" s="45" t="e">
        <f t="shared" si="260"/>
        <v>#VALUE!</v>
      </c>
      <c r="T929" s="44" t="str">
        <f t="shared" si="268"/>
        <v/>
      </c>
      <c r="U929" s="46"/>
      <c r="V929" s="47"/>
      <c r="W929" s="48" t="e">
        <f t="shared" si="269"/>
        <v>#VALUE!</v>
      </c>
      <c r="X929" s="49"/>
      <c r="Y929" s="44" t="e">
        <f>INDEX(VISITORS[INSECT ORDER], MATCH(X929,VISITORS[NAME USED],0))</f>
        <v>#N/A</v>
      </c>
      <c r="Z929" s="44" t="e">
        <f t="shared" si="270"/>
        <v>#N/A</v>
      </c>
      <c r="AA929" s="50" t="e">
        <f>IF(SUM(#REF!,#REF!,#REF!,#REF!,#REF!,#REF!)=S929,,"")</f>
        <v>#REF!</v>
      </c>
      <c r="AB929" s="51" t="str">
        <f t="shared" si="271"/>
        <v/>
      </c>
      <c r="AC929" s="51"/>
      <c r="AD929" s="51"/>
      <c r="AE929" s="51"/>
      <c r="AF929" s="51"/>
      <c r="AG929" s="51"/>
      <c r="AH929" s="51"/>
      <c r="AI929" s="52"/>
      <c r="AJ929" s="52"/>
      <c r="AK929" s="52"/>
      <c r="AL929" s="53"/>
      <c r="AM929" s="54"/>
      <c r="AN929" s="55" t="str">
        <f>IF(P929=1,0,"")</f>
        <v/>
      </c>
      <c r="AO929" s="56" t="str">
        <f>IF(AN929=1,AB929,"")</f>
        <v/>
      </c>
      <c r="AP929" s="55" t="str">
        <f>IF(P929=1,0,"")</f>
        <v/>
      </c>
      <c r="AQ929" s="56" t="str">
        <f>IF(AP929=1,AB929,"")</f>
        <v/>
      </c>
    </row>
    <row r="930" spans="1:43" s="3" customFormat="1" x14ac:dyDescent="0.25">
      <c r="A930" s="67">
        <f t="shared" si="261"/>
        <v>2022</v>
      </c>
      <c r="B930" s="67" t="e">
        <f t="shared" si="262"/>
        <v>#VALUE!</v>
      </c>
      <c r="C930" s="68" t="e">
        <f t="shared" si="272"/>
        <v>#VALUE!</v>
      </c>
      <c r="D930" s="69">
        <f t="shared" si="263"/>
        <v>0</v>
      </c>
      <c r="E930" s="70">
        <f t="shared" si="264"/>
        <v>22</v>
      </c>
      <c r="F930" s="74"/>
      <c r="G930" s="77"/>
      <c r="H930" s="63" t="e">
        <f t="shared" si="273"/>
        <v>#VALUE!</v>
      </c>
      <c r="I930" s="64">
        <f t="shared" si="275"/>
        <v>1</v>
      </c>
      <c r="J930" s="71" t="str">
        <f t="shared" si="275"/>
        <v xml:space="preserve">Tolpis </v>
      </c>
      <c r="K930" s="71" t="str">
        <f t="shared" si="275"/>
        <v>umbellata</v>
      </c>
      <c r="L930" s="72">
        <f t="shared" si="275"/>
        <v>1</v>
      </c>
      <c r="M930" s="72">
        <f t="shared" si="275"/>
        <v>0</v>
      </c>
      <c r="N930" s="66">
        <f t="shared" si="275"/>
        <v>0</v>
      </c>
      <c r="O930" s="41"/>
      <c r="P930" s="42" t="str">
        <f t="shared" si="265"/>
        <v/>
      </c>
      <c r="Q930" s="43" t="str">
        <f t="shared" si="266"/>
        <v/>
      </c>
      <c r="R930" s="44" t="e">
        <f t="shared" si="267"/>
        <v>#VALUE!</v>
      </c>
      <c r="S930" s="45" t="e">
        <f t="shared" si="260"/>
        <v>#VALUE!</v>
      </c>
      <c r="T930" s="44" t="str">
        <f t="shared" si="268"/>
        <v/>
      </c>
      <c r="U930" s="46"/>
      <c r="V930" s="47"/>
      <c r="W930" s="48" t="e">
        <f t="shared" si="269"/>
        <v>#VALUE!</v>
      </c>
      <c r="X930" s="49"/>
      <c r="Y930" s="44" t="e">
        <f>INDEX(VISITORS[INSECT ORDER], MATCH(X930,VISITORS[NAME USED],0))</f>
        <v>#N/A</v>
      </c>
      <c r="Z930" s="44" t="e">
        <f t="shared" si="270"/>
        <v>#N/A</v>
      </c>
      <c r="AA930" s="50" t="e">
        <f>IF(SUM(#REF!,#REF!,#REF!,#REF!,#REF!,#REF!)=S930,,"")</f>
        <v>#REF!</v>
      </c>
      <c r="AB930" s="51" t="str">
        <f t="shared" si="271"/>
        <v/>
      </c>
      <c r="AC930" s="51"/>
      <c r="AD930" s="51"/>
      <c r="AE930" s="51"/>
      <c r="AF930" s="51"/>
      <c r="AG930" s="51"/>
      <c r="AH930" s="51"/>
      <c r="AI930" s="52"/>
      <c r="AJ930" s="52"/>
      <c r="AK930" s="52"/>
      <c r="AL930" s="53"/>
      <c r="AM930" s="54"/>
      <c r="AN930" s="55" t="str">
        <f>IF(P930=1,0,"")</f>
        <v/>
      </c>
      <c r="AO930" s="56" t="str">
        <f>IF(AN930=1,AB930,"")</f>
        <v/>
      </c>
      <c r="AP930" s="55" t="str">
        <f>IF(P930=1,0,"")</f>
        <v/>
      </c>
      <c r="AQ930" s="56" t="str">
        <f>IF(AP930=1,AB930,"")</f>
        <v/>
      </c>
    </row>
    <row r="931" spans="1:43" s="3" customFormat="1" x14ac:dyDescent="0.25">
      <c r="A931" s="67">
        <f t="shared" si="261"/>
        <v>2022</v>
      </c>
      <c r="B931" s="67" t="e">
        <f t="shared" si="262"/>
        <v>#VALUE!</v>
      </c>
      <c r="C931" s="68" t="e">
        <f t="shared" si="272"/>
        <v>#VALUE!</v>
      </c>
      <c r="D931" s="69">
        <f t="shared" si="263"/>
        <v>0</v>
      </c>
      <c r="E931" s="70">
        <f t="shared" si="264"/>
        <v>23</v>
      </c>
      <c r="F931" s="74"/>
      <c r="G931" s="77"/>
      <c r="H931" s="63" t="e">
        <f t="shared" si="273"/>
        <v>#VALUE!</v>
      </c>
      <c r="I931" s="64">
        <f t="shared" si="275"/>
        <v>1</v>
      </c>
      <c r="J931" s="71" t="str">
        <f t="shared" si="275"/>
        <v xml:space="preserve">Tolpis </v>
      </c>
      <c r="K931" s="71" t="str">
        <f t="shared" si="275"/>
        <v>umbellata</v>
      </c>
      <c r="L931" s="72">
        <f t="shared" si="275"/>
        <v>1</v>
      </c>
      <c r="M931" s="72">
        <f t="shared" si="275"/>
        <v>0</v>
      </c>
      <c r="N931" s="66">
        <f t="shared" si="275"/>
        <v>0</v>
      </c>
      <c r="O931" s="41"/>
      <c r="P931" s="42" t="str">
        <f t="shared" si="265"/>
        <v/>
      </c>
      <c r="Q931" s="43" t="str">
        <f t="shared" si="266"/>
        <v/>
      </c>
      <c r="R931" s="44" t="e">
        <f t="shared" si="267"/>
        <v>#VALUE!</v>
      </c>
      <c r="S931" s="45" t="e">
        <f t="shared" si="260"/>
        <v>#VALUE!</v>
      </c>
      <c r="T931" s="44" t="str">
        <f t="shared" si="268"/>
        <v/>
      </c>
      <c r="U931" s="46"/>
      <c r="V931" s="47"/>
      <c r="W931" s="48" t="e">
        <f t="shared" si="269"/>
        <v>#VALUE!</v>
      </c>
      <c r="X931" s="49"/>
      <c r="Y931" s="44" t="e">
        <f>INDEX(VISITORS[INSECT ORDER], MATCH(X931,VISITORS[NAME USED],0))</f>
        <v>#N/A</v>
      </c>
      <c r="Z931" s="44" t="e">
        <f t="shared" si="270"/>
        <v>#N/A</v>
      </c>
      <c r="AA931" s="50" t="e">
        <f>IF(SUM(#REF!,#REF!,#REF!,#REF!,#REF!,#REF!)=S931,,"")</f>
        <v>#REF!</v>
      </c>
      <c r="AB931" s="51" t="str">
        <f t="shared" si="271"/>
        <v/>
      </c>
      <c r="AC931" s="51"/>
      <c r="AD931" s="51"/>
      <c r="AE931" s="51"/>
      <c r="AF931" s="51"/>
      <c r="AG931" s="51"/>
      <c r="AH931" s="51"/>
      <c r="AI931" s="52"/>
      <c r="AJ931" s="52"/>
      <c r="AK931" s="52"/>
      <c r="AL931" s="53"/>
      <c r="AM931" s="54"/>
      <c r="AN931" s="55" t="str">
        <f>IF(P931=1,0,"")</f>
        <v/>
      </c>
      <c r="AO931" s="56" t="str">
        <f>IF(AN931=1,AB931,"")</f>
        <v/>
      </c>
      <c r="AP931" s="55" t="str">
        <f>IF(P931=1,0,"")</f>
        <v/>
      </c>
      <c r="AQ931" s="56" t="str">
        <f>IF(AP931=1,AB931,"")</f>
        <v/>
      </c>
    </row>
    <row r="932" spans="1:43" s="3" customFormat="1" x14ac:dyDescent="0.25">
      <c r="A932" s="67">
        <f t="shared" si="261"/>
        <v>2022</v>
      </c>
      <c r="B932" s="67" t="e">
        <f t="shared" si="262"/>
        <v>#VALUE!</v>
      </c>
      <c r="C932" s="68" t="e">
        <f t="shared" si="272"/>
        <v>#VALUE!</v>
      </c>
      <c r="D932" s="69">
        <f t="shared" si="263"/>
        <v>0</v>
      </c>
      <c r="E932" s="70">
        <f t="shared" si="264"/>
        <v>24</v>
      </c>
      <c r="F932" s="74"/>
      <c r="G932" s="77"/>
      <c r="H932" s="63" t="e">
        <f t="shared" si="273"/>
        <v>#VALUE!</v>
      </c>
      <c r="I932" s="64">
        <f t="shared" si="275"/>
        <v>1</v>
      </c>
      <c r="J932" s="71" t="str">
        <f t="shared" si="275"/>
        <v xml:space="preserve">Tolpis </v>
      </c>
      <c r="K932" s="71" t="str">
        <f t="shared" si="275"/>
        <v>umbellata</v>
      </c>
      <c r="L932" s="72">
        <f t="shared" si="275"/>
        <v>1</v>
      </c>
      <c r="M932" s="72">
        <f t="shared" si="275"/>
        <v>0</v>
      </c>
      <c r="N932" s="66">
        <f t="shared" si="275"/>
        <v>0</v>
      </c>
      <c r="O932" s="41"/>
      <c r="P932" s="42" t="str">
        <f t="shared" si="265"/>
        <v/>
      </c>
      <c r="Q932" s="43" t="str">
        <f t="shared" si="266"/>
        <v/>
      </c>
      <c r="R932" s="44" t="e">
        <f t="shared" si="267"/>
        <v>#VALUE!</v>
      </c>
      <c r="S932" s="45" t="e">
        <f t="shared" si="260"/>
        <v>#VALUE!</v>
      </c>
      <c r="T932" s="44" t="str">
        <f t="shared" si="268"/>
        <v/>
      </c>
      <c r="U932" s="46"/>
      <c r="V932" s="47"/>
      <c r="W932" s="48" t="e">
        <f t="shared" si="269"/>
        <v>#VALUE!</v>
      </c>
      <c r="X932" s="49"/>
      <c r="Y932" s="44" t="e">
        <f>INDEX(VISITORS[INSECT ORDER], MATCH(X932,VISITORS[NAME USED],0))</f>
        <v>#N/A</v>
      </c>
      <c r="Z932" s="44" t="e">
        <f t="shared" si="270"/>
        <v>#N/A</v>
      </c>
      <c r="AA932" s="50" t="e">
        <f>IF(SUM(#REF!,#REF!,#REF!,#REF!,#REF!,#REF!)=S932,,"")</f>
        <v>#REF!</v>
      </c>
      <c r="AB932" s="51" t="str">
        <f t="shared" si="271"/>
        <v/>
      </c>
      <c r="AC932" s="51"/>
      <c r="AD932" s="51"/>
      <c r="AE932" s="51"/>
      <c r="AF932" s="51"/>
      <c r="AG932" s="51"/>
      <c r="AH932" s="51"/>
      <c r="AI932" s="52"/>
      <c r="AJ932" s="52"/>
      <c r="AK932" s="52"/>
      <c r="AL932" s="53"/>
      <c r="AM932" s="54"/>
      <c r="AN932" s="55" t="str">
        <f>IF(P932=1,0,"")</f>
        <v/>
      </c>
      <c r="AO932" s="56" t="str">
        <f>IF(AN932=1,AB932,"")</f>
        <v/>
      </c>
      <c r="AP932" s="55" t="str">
        <f>IF(P932=1,0,"")</f>
        <v/>
      </c>
      <c r="AQ932" s="56" t="str">
        <f>IF(AP932=1,AB932,"")</f>
        <v/>
      </c>
    </row>
    <row r="933" spans="1:43" s="3" customFormat="1" x14ac:dyDescent="0.25">
      <c r="A933" s="67">
        <f t="shared" si="261"/>
        <v>2022</v>
      </c>
      <c r="B933" s="67" t="e">
        <f t="shared" si="262"/>
        <v>#VALUE!</v>
      </c>
      <c r="C933" s="68" t="e">
        <f t="shared" si="272"/>
        <v>#VALUE!</v>
      </c>
      <c r="D933" s="69">
        <f t="shared" si="263"/>
        <v>0</v>
      </c>
      <c r="E933" s="70">
        <f t="shared" si="264"/>
        <v>25</v>
      </c>
      <c r="F933" s="74"/>
      <c r="G933" s="77"/>
      <c r="H933" s="63" t="e">
        <f t="shared" si="273"/>
        <v>#VALUE!</v>
      </c>
      <c r="I933" s="64">
        <f t="shared" ref="I933:N948" si="276">I932</f>
        <v>1</v>
      </c>
      <c r="J933" s="71" t="str">
        <f t="shared" si="276"/>
        <v xml:space="preserve">Tolpis </v>
      </c>
      <c r="K933" s="71" t="str">
        <f t="shared" si="276"/>
        <v>umbellata</v>
      </c>
      <c r="L933" s="72">
        <f t="shared" si="276"/>
        <v>1</v>
      </c>
      <c r="M933" s="72">
        <f t="shared" si="276"/>
        <v>0</v>
      </c>
      <c r="N933" s="66">
        <f t="shared" si="276"/>
        <v>0</v>
      </c>
      <c r="O933" s="41"/>
      <c r="P933" s="42" t="str">
        <f t="shared" si="265"/>
        <v/>
      </c>
      <c r="Q933" s="43" t="str">
        <f t="shared" si="266"/>
        <v/>
      </c>
      <c r="R933" s="44" t="e">
        <f t="shared" si="267"/>
        <v>#VALUE!</v>
      </c>
      <c r="S933" s="45" t="e">
        <f t="shared" si="260"/>
        <v>#VALUE!</v>
      </c>
      <c r="T933" s="44" t="str">
        <f t="shared" si="268"/>
        <v/>
      </c>
      <c r="U933" s="46"/>
      <c r="V933" s="47"/>
      <c r="W933" s="48" t="e">
        <f t="shared" si="269"/>
        <v>#VALUE!</v>
      </c>
      <c r="X933" s="49"/>
      <c r="Y933" s="44" t="e">
        <f>INDEX(VISITORS[INSECT ORDER], MATCH(X933,VISITORS[NAME USED],0))</f>
        <v>#N/A</v>
      </c>
      <c r="Z933" s="44" t="e">
        <f t="shared" si="270"/>
        <v>#N/A</v>
      </c>
      <c r="AA933" s="50" t="e">
        <f>IF(SUM(#REF!,#REF!,#REF!,#REF!,#REF!,#REF!)=S933,,"")</f>
        <v>#REF!</v>
      </c>
      <c r="AB933" s="51" t="str">
        <f t="shared" si="271"/>
        <v/>
      </c>
      <c r="AC933" s="51"/>
      <c r="AD933" s="51"/>
      <c r="AE933" s="51"/>
      <c r="AF933" s="51"/>
      <c r="AG933" s="51"/>
      <c r="AH933" s="51"/>
      <c r="AI933" s="52"/>
      <c r="AJ933" s="52"/>
      <c r="AK933" s="52"/>
      <c r="AL933" s="53"/>
      <c r="AM933" s="54"/>
      <c r="AN933" s="55" t="str">
        <f>IF(P933=1,0,"")</f>
        <v/>
      </c>
      <c r="AO933" s="56" t="str">
        <f>IF(AN933=1,AB933,"")</f>
        <v/>
      </c>
      <c r="AP933" s="55" t="str">
        <f>IF(P933=1,0,"")</f>
        <v/>
      </c>
      <c r="AQ933" s="56" t="str">
        <f>IF(AP933=1,AB933,"")</f>
        <v/>
      </c>
    </row>
    <row r="934" spans="1:43" s="3" customFormat="1" x14ac:dyDescent="0.25">
      <c r="A934" s="67">
        <f t="shared" si="261"/>
        <v>2022</v>
      </c>
      <c r="B934" s="67" t="e">
        <f t="shared" si="262"/>
        <v>#VALUE!</v>
      </c>
      <c r="C934" s="68" t="e">
        <f t="shared" si="272"/>
        <v>#VALUE!</v>
      </c>
      <c r="D934" s="69">
        <f t="shared" si="263"/>
        <v>0</v>
      </c>
      <c r="E934" s="70">
        <f t="shared" si="264"/>
        <v>26</v>
      </c>
      <c r="F934" s="74"/>
      <c r="G934" s="77"/>
      <c r="H934" s="63" t="e">
        <f t="shared" si="273"/>
        <v>#VALUE!</v>
      </c>
      <c r="I934" s="64">
        <f t="shared" si="276"/>
        <v>1</v>
      </c>
      <c r="J934" s="71" t="str">
        <f t="shared" si="276"/>
        <v xml:space="preserve">Tolpis </v>
      </c>
      <c r="K934" s="71" t="str">
        <f t="shared" si="276"/>
        <v>umbellata</v>
      </c>
      <c r="L934" s="72">
        <f t="shared" si="276"/>
        <v>1</v>
      </c>
      <c r="M934" s="72">
        <f t="shared" si="276"/>
        <v>0</v>
      </c>
      <c r="N934" s="66">
        <f t="shared" si="276"/>
        <v>0</v>
      </c>
      <c r="O934" s="41"/>
      <c r="P934" s="42" t="str">
        <f t="shared" si="265"/>
        <v/>
      </c>
      <c r="Q934" s="43" t="str">
        <f t="shared" si="266"/>
        <v/>
      </c>
      <c r="R934" s="44" t="e">
        <f t="shared" si="267"/>
        <v>#VALUE!</v>
      </c>
      <c r="S934" s="45" t="e">
        <f t="shared" si="260"/>
        <v>#VALUE!</v>
      </c>
      <c r="T934" s="44" t="str">
        <f t="shared" si="268"/>
        <v/>
      </c>
      <c r="U934" s="46"/>
      <c r="V934" s="47"/>
      <c r="W934" s="48" t="e">
        <f t="shared" si="269"/>
        <v>#VALUE!</v>
      </c>
      <c r="X934" s="49"/>
      <c r="Y934" s="44" t="e">
        <f>INDEX(VISITORS[INSECT ORDER], MATCH(X934,VISITORS[NAME USED],0))</f>
        <v>#N/A</v>
      </c>
      <c r="Z934" s="44" t="e">
        <f t="shared" si="270"/>
        <v>#N/A</v>
      </c>
      <c r="AA934" s="50" t="e">
        <f>IF(SUM(#REF!,#REF!,#REF!,#REF!,#REF!,#REF!)=S934,,"")</f>
        <v>#REF!</v>
      </c>
      <c r="AB934" s="51" t="str">
        <f t="shared" si="271"/>
        <v/>
      </c>
      <c r="AC934" s="51"/>
      <c r="AD934" s="51"/>
      <c r="AE934" s="51"/>
      <c r="AF934" s="51"/>
      <c r="AG934" s="51"/>
      <c r="AH934" s="51"/>
      <c r="AI934" s="52"/>
      <c r="AJ934" s="52"/>
      <c r="AK934" s="52"/>
      <c r="AL934" s="53"/>
      <c r="AM934" s="54"/>
      <c r="AN934" s="55" t="str">
        <f>IF(P934=1,0,"")</f>
        <v/>
      </c>
      <c r="AO934" s="56" t="str">
        <f>IF(AN934=1,AB934,"")</f>
        <v/>
      </c>
      <c r="AP934" s="55" t="str">
        <f>IF(P934=1,0,"")</f>
        <v/>
      </c>
      <c r="AQ934" s="56" t="str">
        <f>IF(AP934=1,AB934,"")</f>
        <v/>
      </c>
    </row>
    <row r="935" spans="1:43" s="3" customFormat="1" x14ac:dyDescent="0.25">
      <c r="A935" s="67">
        <f t="shared" si="261"/>
        <v>2022</v>
      </c>
      <c r="B935" s="67" t="e">
        <f t="shared" si="262"/>
        <v>#VALUE!</v>
      </c>
      <c r="C935" s="68" t="e">
        <f t="shared" si="272"/>
        <v>#VALUE!</v>
      </c>
      <c r="D935" s="69">
        <f t="shared" si="263"/>
        <v>0</v>
      </c>
      <c r="E935" s="70">
        <f t="shared" si="264"/>
        <v>27</v>
      </c>
      <c r="F935" s="74"/>
      <c r="G935" s="77"/>
      <c r="H935" s="63" t="e">
        <f t="shared" si="273"/>
        <v>#VALUE!</v>
      </c>
      <c r="I935" s="64">
        <f t="shared" si="276"/>
        <v>1</v>
      </c>
      <c r="J935" s="71" t="str">
        <f t="shared" si="276"/>
        <v xml:space="preserve">Tolpis </v>
      </c>
      <c r="K935" s="71" t="str">
        <f t="shared" si="276"/>
        <v>umbellata</v>
      </c>
      <c r="L935" s="72">
        <f t="shared" si="276"/>
        <v>1</v>
      </c>
      <c r="M935" s="72">
        <f t="shared" si="276"/>
        <v>0</v>
      </c>
      <c r="N935" s="66">
        <f t="shared" si="276"/>
        <v>0</v>
      </c>
      <c r="O935" s="41"/>
      <c r="P935" s="42" t="str">
        <f t="shared" si="265"/>
        <v/>
      </c>
      <c r="Q935" s="43" t="str">
        <f t="shared" si="266"/>
        <v/>
      </c>
      <c r="R935" s="44" t="e">
        <f t="shared" si="267"/>
        <v>#VALUE!</v>
      </c>
      <c r="S935" s="45" t="e">
        <f t="shared" si="260"/>
        <v>#VALUE!</v>
      </c>
      <c r="T935" s="44" t="str">
        <f t="shared" si="268"/>
        <v/>
      </c>
      <c r="U935" s="46"/>
      <c r="V935" s="47"/>
      <c r="W935" s="48" t="e">
        <f t="shared" si="269"/>
        <v>#VALUE!</v>
      </c>
      <c r="X935" s="49"/>
      <c r="Y935" s="44" t="e">
        <f>INDEX(VISITORS[INSECT ORDER], MATCH(X935,VISITORS[NAME USED],0))</f>
        <v>#N/A</v>
      </c>
      <c r="Z935" s="44" t="e">
        <f t="shared" si="270"/>
        <v>#N/A</v>
      </c>
      <c r="AA935" s="50" t="e">
        <f>IF(SUM(#REF!,#REF!,#REF!,#REF!,#REF!,#REF!)=S935,,"")</f>
        <v>#REF!</v>
      </c>
      <c r="AB935" s="51" t="str">
        <f t="shared" si="271"/>
        <v/>
      </c>
      <c r="AC935" s="51"/>
      <c r="AD935" s="51"/>
      <c r="AE935" s="51"/>
      <c r="AF935" s="51"/>
      <c r="AG935" s="51"/>
      <c r="AH935" s="51"/>
      <c r="AI935" s="52"/>
      <c r="AJ935" s="52"/>
      <c r="AK935" s="52"/>
      <c r="AL935" s="53"/>
      <c r="AM935" s="54"/>
      <c r="AN935" s="55" t="str">
        <f>IF(P935=1,0,"")</f>
        <v/>
      </c>
      <c r="AO935" s="56" t="str">
        <f>IF(AN935=1,AB935,"")</f>
        <v/>
      </c>
      <c r="AP935" s="55" t="str">
        <f>IF(P935=1,0,"")</f>
        <v/>
      </c>
      <c r="AQ935" s="56" t="str">
        <f>IF(AP935=1,AB935,"")</f>
        <v/>
      </c>
    </row>
    <row r="936" spans="1:43" s="3" customFormat="1" x14ac:dyDescent="0.25">
      <c r="A936" s="67">
        <f t="shared" si="261"/>
        <v>2022</v>
      </c>
      <c r="B936" s="67" t="e">
        <f t="shared" si="262"/>
        <v>#VALUE!</v>
      </c>
      <c r="C936" s="68" t="e">
        <f t="shared" si="272"/>
        <v>#VALUE!</v>
      </c>
      <c r="D936" s="69">
        <f t="shared" si="263"/>
        <v>0</v>
      </c>
      <c r="E936" s="70">
        <f t="shared" si="264"/>
        <v>28</v>
      </c>
      <c r="F936" s="74"/>
      <c r="G936" s="77"/>
      <c r="H936" s="63" t="e">
        <f t="shared" si="273"/>
        <v>#VALUE!</v>
      </c>
      <c r="I936" s="64">
        <f t="shared" si="276"/>
        <v>1</v>
      </c>
      <c r="J936" s="71" t="str">
        <f t="shared" si="276"/>
        <v xml:space="preserve">Tolpis </v>
      </c>
      <c r="K936" s="71" t="str">
        <f t="shared" si="276"/>
        <v>umbellata</v>
      </c>
      <c r="L936" s="72">
        <f t="shared" si="276"/>
        <v>1</v>
      </c>
      <c r="M936" s="72">
        <f t="shared" si="276"/>
        <v>0</v>
      </c>
      <c r="N936" s="66">
        <f t="shared" si="276"/>
        <v>0</v>
      </c>
      <c r="O936" s="41"/>
      <c r="P936" s="42" t="str">
        <f t="shared" si="265"/>
        <v/>
      </c>
      <c r="Q936" s="43" t="str">
        <f t="shared" si="266"/>
        <v/>
      </c>
      <c r="R936" s="44" t="e">
        <f t="shared" si="267"/>
        <v>#VALUE!</v>
      </c>
      <c r="S936" s="45" t="e">
        <f t="shared" si="260"/>
        <v>#VALUE!</v>
      </c>
      <c r="T936" s="44" t="str">
        <f t="shared" si="268"/>
        <v/>
      </c>
      <c r="U936" s="46"/>
      <c r="V936" s="47"/>
      <c r="W936" s="48" t="e">
        <f t="shared" si="269"/>
        <v>#VALUE!</v>
      </c>
      <c r="X936" s="49"/>
      <c r="Y936" s="44" t="e">
        <f>INDEX(VISITORS[INSECT ORDER], MATCH(X936,VISITORS[NAME USED],0))</f>
        <v>#N/A</v>
      </c>
      <c r="Z936" s="44" t="e">
        <f t="shared" si="270"/>
        <v>#N/A</v>
      </c>
      <c r="AA936" s="50" t="e">
        <f>IF(SUM(#REF!,#REF!,#REF!,#REF!,#REF!,#REF!)=S936,,"")</f>
        <v>#REF!</v>
      </c>
      <c r="AB936" s="51" t="str">
        <f t="shared" si="271"/>
        <v/>
      </c>
      <c r="AC936" s="51"/>
      <c r="AD936" s="51"/>
      <c r="AE936" s="51"/>
      <c r="AF936" s="51"/>
      <c r="AG936" s="51"/>
      <c r="AH936" s="51"/>
      <c r="AI936" s="52"/>
      <c r="AJ936" s="52"/>
      <c r="AK936" s="52"/>
      <c r="AL936" s="53"/>
      <c r="AM936" s="54"/>
      <c r="AN936" s="55" t="str">
        <f>IF(P936=1,0,"")</f>
        <v/>
      </c>
      <c r="AO936" s="56" t="str">
        <f>IF(AN936=1,AB936,"")</f>
        <v/>
      </c>
      <c r="AP936" s="55" t="str">
        <f>IF(P936=1,0,"")</f>
        <v/>
      </c>
      <c r="AQ936" s="56" t="str">
        <f>IF(AP936=1,AB936,"")</f>
        <v/>
      </c>
    </row>
    <row r="937" spans="1:43" s="3" customFormat="1" x14ac:dyDescent="0.25">
      <c r="A937" s="67">
        <f t="shared" si="261"/>
        <v>2022</v>
      </c>
      <c r="B937" s="67" t="e">
        <f t="shared" si="262"/>
        <v>#VALUE!</v>
      </c>
      <c r="C937" s="68" t="e">
        <f t="shared" si="272"/>
        <v>#VALUE!</v>
      </c>
      <c r="D937" s="69">
        <f t="shared" si="263"/>
        <v>0</v>
      </c>
      <c r="E937" s="70">
        <f t="shared" si="264"/>
        <v>29</v>
      </c>
      <c r="F937" s="74"/>
      <c r="G937" s="77"/>
      <c r="H937" s="63" t="e">
        <f t="shared" si="273"/>
        <v>#VALUE!</v>
      </c>
      <c r="I937" s="64">
        <f t="shared" si="276"/>
        <v>1</v>
      </c>
      <c r="J937" s="71" t="str">
        <f t="shared" si="276"/>
        <v xml:space="preserve">Tolpis </v>
      </c>
      <c r="K937" s="71" t="str">
        <f t="shared" si="276"/>
        <v>umbellata</v>
      </c>
      <c r="L937" s="72">
        <f t="shared" si="276"/>
        <v>1</v>
      </c>
      <c r="M937" s="72">
        <f t="shared" si="276"/>
        <v>0</v>
      </c>
      <c r="N937" s="66">
        <f t="shared" si="276"/>
        <v>0</v>
      </c>
      <c r="O937" s="41"/>
      <c r="P937" s="42" t="str">
        <f t="shared" si="265"/>
        <v/>
      </c>
      <c r="Q937" s="43" t="str">
        <f t="shared" si="266"/>
        <v/>
      </c>
      <c r="R937" s="44" t="e">
        <f t="shared" si="267"/>
        <v>#VALUE!</v>
      </c>
      <c r="S937" s="45" t="e">
        <f t="shared" si="260"/>
        <v>#VALUE!</v>
      </c>
      <c r="T937" s="44" t="str">
        <f t="shared" si="268"/>
        <v/>
      </c>
      <c r="U937" s="46"/>
      <c r="V937" s="47"/>
      <c r="W937" s="48" t="e">
        <f t="shared" si="269"/>
        <v>#VALUE!</v>
      </c>
      <c r="X937" s="49"/>
      <c r="Y937" s="44" t="e">
        <f>INDEX(VISITORS[INSECT ORDER], MATCH(X937,VISITORS[NAME USED],0))</f>
        <v>#N/A</v>
      </c>
      <c r="Z937" s="44" t="e">
        <f t="shared" si="270"/>
        <v>#N/A</v>
      </c>
      <c r="AA937" s="50" t="e">
        <f>IF(SUM(#REF!,#REF!,#REF!,#REF!,#REF!,#REF!)=S937,,"")</f>
        <v>#REF!</v>
      </c>
      <c r="AB937" s="51" t="str">
        <f t="shared" si="271"/>
        <v/>
      </c>
      <c r="AC937" s="51"/>
      <c r="AD937" s="51"/>
      <c r="AE937" s="51"/>
      <c r="AF937" s="51"/>
      <c r="AG937" s="51"/>
      <c r="AH937" s="51"/>
      <c r="AI937" s="52"/>
      <c r="AJ937" s="52"/>
      <c r="AK937" s="52"/>
      <c r="AL937" s="53"/>
      <c r="AM937" s="54"/>
      <c r="AN937" s="55" t="str">
        <f>IF(P937=1,0,"")</f>
        <v/>
      </c>
      <c r="AO937" s="56" t="str">
        <f>IF(AN937=1,AB937,"")</f>
        <v/>
      </c>
      <c r="AP937" s="55" t="str">
        <f>IF(P937=1,0,"")</f>
        <v/>
      </c>
      <c r="AQ937" s="56" t="str">
        <f>IF(AP937=1,AB937,"")</f>
        <v/>
      </c>
    </row>
    <row r="938" spans="1:43" s="3" customFormat="1" x14ac:dyDescent="0.25">
      <c r="A938" s="67">
        <f t="shared" si="261"/>
        <v>2022</v>
      </c>
      <c r="B938" s="67" t="e">
        <f t="shared" si="262"/>
        <v>#VALUE!</v>
      </c>
      <c r="C938" s="68" t="e">
        <f t="shared" si="272"/>
        <v>#VALUE!</v>
      </c>
      <c r="D938" s="69">
        <f t="shared" si="263"/>
        <v>0</v>
      </c>
      <c r="E938" s="70">
        <f t="shared" si="264"/>
        <v>30</v>
      </c>
      <c r="F938" s="74"/>
      <c r="G938" s="77"/>
      <c r="H938" s="63" t="e">
        <f t="shared" si="273"/>
        <v>#VALUE!</v>
      </c>
      <c r="I938" s="64">
        <f t="shared" si="276"/>
        <v>1</v>
      </c>
      <c r="J938" s="71" t="str">
        <f t="shared" si="276"/>
        <v xml:space="preserve">Tolpis </v>
      </c>
      <c r="K938" s="71" t="str">
        <f t="shared" si="276"/>
        <v>umbellata</v>
      </c>
      <c r="L938" s="72">
        <f t="shared" si="276"/>
        <v>1</v>
      </c>
      <c r="M938" s="72">
        <f t="shared" si="276"/>
        <v>0</v>
      </c>
      <c r="N938" s="66">
        <f t="shared" si="276"/>
        <v>0</v>
      </c>
      <c r="O938" s="41"/>
      <c r="P938" s="42" t="str">
        <f t="shared" si="265"/>
        <v/>
      </c>
      <c r="Q938" s="43" t="str">
        <f t="shared" si="266"/>
        <v/>
      </c>
      <c r="R938" s="44" t="e">
        <f t="shared" si="267"/>
        <v>#VALUE!</v>
      </c>
      <c r="S938" s="45" t="e">
        <f t="shared" si="260"/>
        <v>#VALUE!</v>
      </c>
      <c r="T938" s="44" t="str">
        <f t="shared" si="268"/>
        <v/>
      </c>
      <c r="U938" s="46"/>
      <c r="V938" s="47"/>
      <c r="W938" s="48" t="e">
        <f t="shared" si="269"/>
        <v>#VALUE!</v>
      </c>
      <c r="X938" s="49"/>
      <c r="Y938" s="44" t="e">
        <f>INDEX(VISITORS[INSECT ORDER], MATCH(X938,VISITORS[NAME USED],0))</f>
        <v>#N/A</v>
      </c>
      <c r="Z938" s="44" t="e">
        <f t="shared" si="270"/>
        <v>#N/A</v>
      </c>
      <c r="AA938" s="50" t="e">
        <f>IF(SUM(#REF!,#REF!,#REF!,#REF!,#REF!,#REF!)=S938,,"")</f>
        <v>#REF!</v>
      </c>
      <c r="AB938" s="51" t="str">
        <f t="shared" si="271"/>
        <v/>
      </c>
      <c r="AC938" s="51"/>
      <c r="AD938" s="51"/>
      <c r="AE938" s="51"/>
      <c r="AF938" s="51"/>
      <c r="AG938" s="51"/>
      <c r="AH938" s="51"/>
      <c r="AI938" s="52"/>
      <c r="AJ938" s="52"/>
      <c r="AK938" s="52"/>
      <c r="AL938" s="53"/>
      <c r="AM938" s="54"/>
      <c r="AN938" s="55" t="str">
        <f>IF(P938=1,0,"")</f>
        <v/>
      </c>
      <c r="AO938" s="56" t="str">
        <f>IF(AN938=1,AB938,"")</f>
        <v/>
      </c>
      <c r="AP938" s="55" t="str">
        <f>IF(P938=1,0,"")</f>
        <v/>
      </c>
      <c r="AQ938" s="56" t="str">
        <f>IF(AP938=1,AB938,"")</f>
        <v/>
      </c>
    </row>
    <row r="939" spans="1:43" s="3" customFormat="1" x14ac:dyDescent="0.25">
      <c r="A939" s="67">
        <f t="shared" si="261"/>
        <v>2022</v>
      </c>
      <c r="B939" s="67" t="e">
        <f t="shared" si="262"/>
        <v>#VALUE!</v>
      </c>
      <c r="C939" s="68" t="e">
        <f t="shared" si="272"/>
        <v>#VALUE!</v>
      </c>
      <c r="D939" s="69">
        <f t="shared" si="263"/>
        <v>0</v>
      </c>
      <c r="E939" s="70">
        <f t="shared" si="264"/>
        <v>31</v>
      </c>
      <c r="F939" s="74"/>
      <c r="G939" s="77"/>
      <c r="H939" s="63" t="e">
        <f t="shared" si="273"/>
        <v>#VALUE!</v>
      </c>
      <c r="I939" s="64">
        <f t="shared" si="276"/>
        <v>1</v>
      </c>
      <c r="J939" s="71" t="str">
        <f t="shared" si="276"/>
        <v xml:space="preserve">Tolpis </v>
      </c>
      <c r="K939" s="71" t="str">
        <f t="shared" si="276"/>
        <v>umbellata</v>
      </c>
      <c r="L939" s="72">
        <f t="shared" si="276"/>
        <v>1</v>
      </c>
      <c r="M939" s="72">
        <f t="shared" si="276"/>
        <v>0</v>
      </c>
      <c r="N939" s="66">
        <f t="shared" si="276"/>
        <v>0</v>
      </c>
      <c r="O939" s="41"/>
      <c r="P939" s="42" t="str">
        <f t="shared" si="265"/>
        <v/>
      </c>
      <c r="Q939" s="43" t="str">
        <f t="shared" si="266"/>
        <v/>
      </c>
      <c r="R939" s="44" t="e">
        <f t="shared" si="267"/>
        <v>#VALUE!</v>
      </c>
      <c r="S939" s="45" t="e">
        <f t="shared" si="260"/>
        <v>#VALUE!</v>
      </c>
      <c r="T939" s="44" t="str">
        <f t="shared" si="268"/>
        <v/>
      </c>
      <c r="U939" s="46"/>
      <c r="V939" s="47"/>
      <c r="W939" s="48" t="e">
        <f t="shared" si="269"/>
        <v>#VALUE!</v>
      </c>
      <c r="X939" s="49"/>
      <c r="Y939" s="44" t="e">
        <f>INDEX(VISITORS[INSECT ORDER], MATCH(X939,VISITORS[NAME USED],0))</f>
        <v>#N/A</v>
      </c>
      <c r="Z939" s="44" t="e">
        <f t="shared" si="270"/>
        <v>#N/A</v>
      </c>
      <c r="AA939" s="50" t="e">
        <f>IF(SUM(#REF!,#REF!,#REF!,#REF!,#REF!,#REF!)=S939,,"")</f>
        <v>#REF!</v>
      </c>
      <c r="AB939" s="51" t="str">
        <f t="shared" si="271"/>
        <v/>
      </c>
      <c r="AC939" s="51"/>
      <c r="AD939" s="51"/>
      <c r="AE939" s="51"/>
      <c r="AF939" s="51"/>
      <c r="AG939" s="51"/>
      <c r="AH939" s="51"/>
      <c r="AI939" s="52"/>
      <c r="AJ939" s="52"/>
      <c r="AK939" s="52"/>
      <c r="AL939" s="53"/>
      <c r="AM939" s="54"/>
      <c r="AN939" s="55" t="str">
        <f>IF(P939=1,0,"")</f>
        <v/>
      </c>
      <c r="AO939" s="56" t="str">
        <f>IF(AN939=1,AB939,"")</f>
        <v/>
      </c>
      <c r="AP939" s="55" t="str">
        <f>IF(P939=1,0,"")</f>
        <v/>
      </c>
      <c r="AQ939" s="56" t="str">
        <f>IF(AP939=1,AB939,"")</f>
        <v/>
      </c>
    </row>
    <row r="940" spans="1:43" s="3" customFormat="1" x14ac:dyDescent="0.25">
      <c r="A940" s="67">
        <f t="shared" si="261"/>
        <v>2022</v>
      </c>
      <c r="B940" s="67" t="e">
        <f t="shared" si="262"/>
        <v>#VALUE!</v>
      </c>
      <c r="C940" s="68" t="e">
        <f t="shared" si="272"/>
        <v>#VALUE!</v>
      </c>
      <c r="D940" s="69">
        <f t="shared" si="263"/>
        <v>0</v>
      </c>
      <c r="E940" s="70">
        <f t="shared" si="264"/>
        <v>32</v>
      </c>
      <c r="F940" s="74"/>
      <c r="G940" s="77"/>
      <c r="H940" s="63" t="e">
        <f t="shared" si="273"/>
        <v>#VALUE!</v>
      </c>
      <c r="I940" s="64">
        <f t="shared" si="276"/>
        <v>1</v>
      </c>
      <c r="J940" s="71" t="str">
        <f t="shared" si="276"/>
        <v xml:space="preserve">Tolpis </v>
      </c>
      <c r="K940" s="71" t="str">
        <f t="shared" si="276"/>
        <v>umbellata</v>
      </c>
      <c r="L940" s="72">
        <f t="shared" si="276"/>
        <v>1</v>
      </c>
      <c r="M940" s="72">
        <f t="shared" si="276"/>
        <v>0</v>
      </c>
      <c r="N940" s="66">
        <f t="shared" si="276"/>
        <v>0</v>
      </c>
      <c r="O940" s="41"/>
      <c r="P940" s="42" t="str">
        <f t="shared" si="265"/>
        <v/>
      </c>
      <c r="Q940" s="43" t="str">
        <f t="shared" si="266"/>
        <v/>
      </c>
      <c r="R940" s="44" t="e">
        <f t="shared" si="267"/>
        <v>#VALUE!</v>
      </c>
      <c r="S940" s="45" t="e">
        <f t="shared" si="260"/>
        <v>#VALUE!</v>
      </c>
      <c r="T940" s="44" t="str">
        <f t="shared" si="268"/>
        <v/>
      </c>
      <c r="U940" s="46"/>
      <c r="V940" s="47"/>
      <c r="W940" s="48" t="e">
        <f t="shared" si="269"/>
        <v>#VALUE!</v>
      </c>
      <c r="X940" s="49"/>
      <c r="Y940" s="44" t="e">
        <f>INDEX(VISITORS[INSECT ORDER], MATCH(X940,VISITORS[NAME USED],0))</f>
        <v>#N/A</v>
      </c>
      <c r="Z940" s="44" t="e">
        <f t="shared" si="270"/>
        <v>#N/A</v>
      </c>
      <c r="AA940" s="50" t="e">
        <f>IF(SUM(#REF!,#REF!,#REF!,#REF!,#REF!,#REF!)=S940,,"")</f>
        <v>#REF!</v>
      </c>
      <c r="AB940" s="51" t="str">
        <f t="shared" si="271"/>
        <v/>
      </c>
      <c r="AC940" s="51"/>
      <c r="AD940" s="51"/>
      <c r="AE940" s="51"/>
      <c r="AF940" s="51"/>
      <c r="AG940" s="51"/>
      <c r="AH940" s="51"/>
      <c r="AI940" s="52"/>
      <c r="AJ940" s="52"/>
      <c r="AK940" s="52"/>
      <c r="AL940" s="53"/>
      <c r="AM940" s="54"/>
      <c r="AN940" s="55" t="str">
        <f>IF(P940=1,0,"")</f>
        <v/>
      </c>
      <c r="AO940" s="56" t="str">
        <f>IF(AN940=1,AB940,"")</f>
        <v/>
      </c>
      <c r="AP940" s="55" t="str">
        <f>IF(P940=1,0,"")</f>
        <v/>
      </c>
      <c r="AQ940" s="56" t="str">
        <f>IF(AP940=1,AB940,"")</f>
        <v/>
      </c>
    </row>
    <row r="941" spans="1:43" s="3" customFormat="1" x14ac:dyDescent="0.25">
      <c r="A941" s="67">
        <f t="shared" si="261"/>
        <v>2022</v>
      </c>
      <c r="B941" s="67" t="e">
        <f t="shared" si="262"/>
        <v>#VALUE!</v>
      </c>
      <c r="C941" s="68" t="e">
        <f t="shared" si="272"/>
        <v>#VALUE!</v>
      </c>
      <c r="D941" s="69">
        <f t="shared" si="263"/>
        <v>0</v>
      </c>
      <c r="E941" s="70">
        <f t="shared" si="264"/>
        <v>33</v>
      </c>
      <c r="F941" s="74"/>
      <c r="G941" s="77"/>
      <c r="H941" s="63" t="e">
        <f t="shared" si="273"/>
        <v>#VALUE!</v>
      </c>
      <c r="I941" s="64">
        <f t="shared" si="276"/>
        <v>1</v>
      </c>
      <c r="J941" s="71" t="str">
        <f t="shared" si="276"/>
        <v xml:space="preserve">Tolpis </v>
      </c>
      <c r="K941" s="71" t="str">
        <f t="shared" si="276"/>
        <v>umbellata</v>
      </c>
      <c r="L941" s="72">
        <f t="shared" si="276"/>
        <v>1</v>
      </c>
      <c r="M941" s="72">
        <f t="shared" si="276"/>
        <v>0</v>
      </c>
      <c r="N941" s="66">
        <f t="shared" si="276"/>
        <v>0</v>
      </c>
      <c r="O941" s="41"/>
      <c r="P941" s="42" t="str">
        <f t="shared" si="265"/>
        <v/>
      </c>
      <c r="Q941" s="43" t="str">
        <f t="shared" si="266"/>
        <v/>
      </c>
      <c r="R941" s="44" t="e">
        <f t="shared" si="267"/>
        <v>#VALUE!</v>
      </c>
      <c r="S941" s="45" t="e">
        <f t="shared" si="260"/>
        <v>#VALUE!</v>
      </c>
      <c r="T941" s="44" t="str">
        <f t="shared" si="268"/>
        <v/>
      </c>
      <c r="U941" s="46"/>
      <c r="V941" s="47"/>
      <c r="W941" s="48" t="e">
        <f t="shared" si="269"/>
        <v>#VALUE!</v>
      </c>
      <c r="X941" s="49"/>
      <c r="Y941" s="44" t="e">
        <f>INDEX(VISITORS[INSECT ORDER], MATCH(X941,VISITORS[NAME USED],0))</f>
        <v>#N/A</v>
      </c>
      <c r="Z941" s="44" t="e">
        <f t="shared" si="270"/>
        <v>#N/A</v>
      </c>
      <c r="AA941" s="50" t="e">
        <f>IF(SUM(#REF!,#REF!,#REF!,#REF!,#REF!,#REF!)=S941,,"")</f>
        <v>#REF!</v>
      </c>
      <c r="AB941" s="51" t="str">
        <f t="shared" si="271"/>
        <v/>
      </c>
      <c r="AC941" s="51"/>
      <c r="AD941" s="51"/>
      <c r="AE941" s="51"/>
      <c r="AF941" s="51"/>
      <c r="AG941" s="51"/>
      <c r="AH941" s="51"/>
      <c r="AI941" s="52"/>
      <c r="AJ941" s="52"/>
      <c r="AK941" s="52"/>
      <c r="AL941" s="53"/>
      <c r="AM941" s="54"/>
      <c r="AN941" s="55" t="str">
        <f>IF(P941=1,0,"")</f>
        <v/>
      </c>
      <c r="AO941" s="56" t="str">
        <f>IF(AN941=1,AB941,"")</f>
        <v/>
      </c>
      <c r="AP941" s="55" t="str">
        <f>IF(P941=1,0,"")</f>
        <v/>
      </c>
      <c r="AQ941" s="56" t="str">
        <f>IF(AP941=1,AB941,"")</f>
        <v/>
      </c>
    </row>
    <row r="942" spans="1:43" s="3" customFormat="1" x14ac:dyDescent="0.25">
      <c r="A942" s="67">
        <f t="shared" si="261"/>
        <v>2022</v>
      </c>
      <c r="B942" s="67" t="e">
        <f t="shared" si="262"/>
        <v>#VALUE!</v>
      </c>
      <c r="C942" s="68" t="e">
        <f t="shared" si="272"/>
        <v>#VALUE!</v>
      </c>
      <c r="D942" s="69">
        <f t="shared" si="263"/>
        <v>0</v>
      </c>
      <c r="E942" s="70">
        <f t="shared" si="264"/>
        <v>34</v>
      </c>
      <c r="F942" s="74"/>
      <c r="G942" s="77"/>
      <c r="H942" s="63" t="e">
        <f t="shared" si="273"/>
        <v>#VALUE!</v>
      </c>
      <c r="I942" s="64">
        <f t="shared" si="276"/>
        <v>1</v>
      </c>
      <c r="J942" s="71" t="str">
        <f t="shared" si="276"/>
        <v xml:space="preserve">Tolpis </v>
      </c>
      <c r="K942" s="71" t="str">
        <f t="shared" si="276"/>
        <v>umbellata</v>
      </c>
      <c r="L942" s="72">
        <f t="shared" si="276"/>
        <v>1</v>
      </c>
      <c r="M942" s="72">
        <f t="shared" si="276"/>
        <v>0</v>
      </c>
      <c r="N942" s="66">
        <f t="shared" si="276"/>
        <v>0</v>
      </c>
      <c r="O942" s="41"/>
      <c r="P942" s="42" t="str">
        <f t="shared" si="265"/>
        <v/>
      </c>
      <c r="Q942" s="43" t="str">
        <f t="shared" si="266"/>
        <v/>
      </c>
      <c r="R942" s="44" t="e">
        <f t="shared" si="267"/>
        <v>#VALUE!</v>
      </c>
      <c r="S942" s="45" t="e">
        <f t="shared" si="260"/>
        <v>#VALUE!</v>
      </c>
      <c r="T942" s="44" t="str">
        <f t="shared" si="268"/>
        <v/>
      </c>
      <c r="U942" s="46"/>
      <c r="V942" s="47"/>
      <c r="W942" s="48" t="e">
        <f t="shared" si="269"/>
        <v>#VALUE!</v>
      </c>
      <c r="X942" s="49"/>
      <c r="Y942" s="44" t="e">
        <f>INDEX(VISITORS[INSECT ORDER], MATCH(X942,VISITORS[NAME USED],0))</f>
        <v>#N/A</v>
      </c>
      <c r="Z942" s="44" t="e">
        <f t="shared" si="270"/>
        <v>#N/A</v>
      </c>
      <c r="AA942" s="50" t="e">
        <f>IF(SUM(#REF!,#REF!,#REF!,#REF!,#REF!,#REF!)=S942,,"")</f>
        <v>#REF!</v>
      </c>
      <c r="AB942" s="51" t="str">
        <f t="shared" si="271"/>
        <v/>
      </c>
      <c r="AC942" s="51"/>
      <c r="AD942" s="51"/>
      <c r="AE942" s="51"/>
      <c r="AF942" s="51"/>
      <c r="AG942" s="51"/>
      <c r="AH942" s="51"/>
      <c r="AI942" s="52"/>
      <c r="AJ942" s="52"/>
      <c r="AK942" s="52"/>
      <c r="AL942" s="53"/>
      <c r="AM942" s="54"/>
      <c r="AN942" s="55" t="str">
        <f>IF(P942=1,0,"")</f>
        <v/>
      </c>
      <c r="AO942" s="56" t="str">
        <f>IF(AN942=1,AB942,"")</f>
        <v/>
      </c>
      <c r="AP942" s="55" t="str">
        <f>IF(P942=1,0,"")</f>
        <v/>
      </c>
      <c r="AQ942" s="56" t="str">
        <f>IF(AP942=1,AB942,"")</f>
        <v/>
      </c>
    </row>
    <row r="943" spans="1:43" s="3" customFormat="1" x14ac:dyDescent="0.25">
      <c r="A943" s="67">
        <f t="shared" si="261"/>
        <v>2022</v>
      </c>
      <c r="B943" s="67" t="e">
        <f t="shared" si="262"/>
        <v>#VALUE!</v>
      </c>
      <c r="C943" s="68" t="e">
        <f t="shared" si="272"/>
        <v>#VALUE!</v>
      </c>
      <c r="D943" s="69">
        <f t="shared" si="263"/>
        <v>0</v>
      </c>
      <c r="E943" s="70">
        <f t="shared" si="264"/>
        <v>35</v>
      </c>
      <c r="F943" s="74"/>
      <c r="G943" s="77"/>
      <c r="H943" s="63" t="e">
        <f t="shared" si="273"/>
        <v>#VALUE!</v>
      </c>
      <c r="I943" s="64">
        <f t="shared" si="276"/>
        <v>1</v>
      </c>
      <c r="J943" s="71" t="str">
        <f t="shared" si="276"/>
        <v xml:space="preserve">Tolpis </v>
      </c>
      <c r="K943" s="71" t="str">
        <f t="shared" si="276"/>
        <v>umbellata</v>
      </c>
      <c r="L943" s="72">
        <f t="shared" si="276"/>
        <v>1</v>
      </c>
      <c r="M943" s="72">
        <f t="shared" si="276"/>
        <v>0</v>
      </c>
      <c r="N943" s="66">
        <f t="shared" si="276"/>
        <v>0</v>
      </c>
      <c r="O943" s="41"/>
      <c r="P943" s="42" t="str">
        <f t="shared" si="265"/>
        <v/>
      </c>
      <c r="Q943" s="43" t="str">
        <f t="shared" si="266"/>
        <v/>
      </c>
      <c r="R943" s="44" t="e">
        <f t="shared" si="267"/>
        <v>#VALUE!</v>
      </c>
      <c r="S943" s="45" t="e">
        <f t="shared" si="260"/>
        <v>#VALUE!</v>
      </c>
      <c r="T943" s="44" t="str">
        <f t="shared" si="268"/>
        <v/>
      </c>
      <c r="U943" s="46"/>
      <c r="V943" s="47"/>
      <c r="W943" s="48" t="e">
        <f t="shared" si="269"/>
        <v>#VALUE!</v>
      </c>
      <c r="X943" s="49"/>
      <c r="Y943" s="44" t="e">
        <f>INDEX(VISITORS[INSECT ORDER], MATCH(X943,VISITORS[NAME USED],0))</f>
        <v>#N/A</v>
      </c>
      <c r="Z943" s="44" t="e">
        <f t="shared" si="270"/>
        <v>#N/A</v>
      </c>
      <c r="AA943" s="50" t="e">
        <f>IF(SUM(#REF!,#REF!,#REF!,#REF!,#REF!,#REF!)=S943,,"")</f>
        <v>#REF!</v>
      </c>
      <c r="AB943" s="51" t="str">
        <f t="shared" si="271"/>
        <v/>
      </c>
      <c r="AC943" s="51"/>
      <c r="AD943" s="51"/>
      <c r="AE943" s="51"/>
      <c r="AF943" s="51"/>
      <c r="AG943" s="51"/>
      <c r="AH943" s="51"/>
      <c r="AI943" s="52"/>
      <c r="AJ943" s="52"/>
      <c r="AK943" s="52"/>
      <c r="AL943" s="53"/>
      <c r="AM943" s="54"/>
      <c r="AN943" s="55" t="str">
        <f>IF(P943=1,0,"")</f>
        <v/>
      </c>
      <c r="AO943" s="56" t="str">
        <f>IF(AN943=1,AB943,"")</f>
        <v/>
      </c>
      <c r="AP943" s="55" t="str">
        <f>IF(P943=1,0,"")</f>
        <v/>
      </c>
      <c r="AQ943" s="56" t="str">
        <f>IF(AP943=1,AB943,"")</f>
        <v/>
      </c>
    </row>
    <row r="944" spans="1:43" s="3" customFormat="1" x14ac:dyDescent="0.25">
      <c r="A944" s="67">
        <f t="shared" si="261"/>
        <v>2022</v>
      </c>
      <c r="B944" s="67" t="e">
        <f t="shared" si="262"/>
        <v>#VALUE!</v>
      </c>
      <c r="C944" s="68" t="e">
        <f t="shared" si="272"/>
        <v>#VALUE!</v>
      </c>
      <c r="D944" s="69">
        <f t="shared" si="263"/>
        <v>0</v>
      </c>
      <c r="E944" s="70">
        <f t="shared" si="264"/>
        <v>36</v>
      </c>
      <c r="F944" s="74"/>
      <c r="G944" s="77"/>
      <c r="H944" s="63" t="e">
        <f t="shared" si="273"/>
        <v>#VALUE!</v>
      </c>
      <c r="I944" s="64">
        <f t="shared" si="276"/>
        <v>1</v>
      </c>
      <c r="J944" s="71" t="str">
        <f t="shared" si="276"/>
        <v xml:space="preserve">Tolpis </v>
      </c>
      <c r="K944" s="71" t="str">
        <f t="shared" si="276"/>
        <v>umbellata</v>
      </c>
      <c r="L944" s="72">
        <f t="shared" si="276"/>
        <v>1</v>
      </c>
      <c r="M944" s="72">
        <f t="shared" si="276"/>
        <v>0</v>
      </c>
      <c r="N944" s="66">
        <f t="shared" si="276"/>
        <v>0</v>
      </c>
      <c r="O944" s="41"/>
      <c r="P944" s="42" t="str">
        <f t="shared" si="265"/>
        <v/>
      </c>
      <c r="Q944" s="43" t="str">
        <f t="shared" si="266"/>
        <v/>
      </c>
      <c r="R944" s="44" t="e">
        <f t="shared" si="267"/>
        <v>#VALUE!</v>
      </c>
      <c r="S944" s="45" t="e">
        <f t="shared" si="260"/>
        <v>#VALUE!</v>
      </c>
      <c r="T944" s="44" t="str">
        <f t="shared" si="268"/>
        <v/>
      </c>
      <c r="U944" s="46"/>
      <c r="V944" s="47"/>
      <c r="W944" s="48" t="e">
        <f t="shared" si="269"/>
        <v>#VALUE!</v>
      </c>
      <c r="X944" s="49"/>
      <c r="Y944" s="44" t="e">
        <f>INDEX(VISITORS[INSECT ORDER], MATCH(X944,VISITORS[NAME USED],0))</f>
        <v>#N/A</v>
      </c>
      <c r="Z944" s="44" t="e">
        <f t="shared" si="270"/>
        <v>#N/A</v>
      </c>
      <c r="AA944" s="50" t="e">
        <f>IF(SUM(#REF!,#REF!,#REF!,#REF!,#REF!,#REF!)=S944,,"")</f>
        <v>#REF!</v>
      </c>
      <c r="AB944" s="51" t="str">
        <f t="shared" si="271"/>
        <v/>
      </c>
      <c r="AC944" s="51"/>
      <c r="AD944" s="51"/>
      <c r="AE944" s="51"/>
      <c r="AF944" s="51"/>
      <c r="AG944" s="51"/>
      <c r="AH944" s="51"/>
      <c r="AI944" s="52"/>
      <c r="AJ944" s="52"/>
      <c r="AK944" s="52"/>
      <c r="AL944" s="53"/>
      <c r="AM944" s="54"/>
      <c r="AN944" s="55" t="str">
        <f>IF(P944=1,0,"")</f>
        <v/>
      </c>
      <c r="AO944" s="56" t="str">
        <f>IF(AN944=1,AB944,"")</f>
        <v/>
      </c>
      <c r="AP944" s="55" t="str">
        <f>IF(P944=1,0,"")</f>
        <v/>
      </c>
      <c r="AQ944" s="56" t="str">
        <f>IF(AP944=1,AB944,"")</f>
        <v/>
      </c>
    </row>
    <row r="945" spans="1:43" s="3" customFormat="1" x14ac:dyDescent="0.25">
      <c r="A945" s="67">
        <f t="shared" si="261"/>
        <v>2022</v>
      </c>
      <c r="B945" s="67" t="e">
        <f t="shared" si="262"/>
        <v>#VALUE!</v>
      </c>
      <c r="C945" s="68" t="e">
        <f t="shared" si="272"/>
        <v>#VALUE!</v>
      </c>
      <c r="D945" s="69">
        <f t="shared" si="263"/>
        <v>0</v>
      </c>
      <c r="E945" s="70">
        <f t="shared" si="264"/>
        <v>37</v>
      </c>
      <c r="F945" s="74"/>
      <c r="G945" s="77"/>
      <c r="H945" s="63" t="e">
        <f t="shared" si="273"/>
        <v>#VALUE!</v>
      </c>
      <c r="I945" s="64">
        <f t="shared" si="276"/>
        <v>1</v>
      </c>
      <c r="J945" s="71" t="str">
        <f t="shared" si="276"/>
        <v xml:space="preserve">Tolpis </v>
      </c>
      <c r="K945" s="71" t="str">
        <f t="shared" si="276"/>
        <v>umbellata</v>
      </c>
      <c r="L945" s="72">
        <f t="shared" si="276"/>
        <v>1</v>
      </c>
      <c r="M945" s="72">
        <f t="shared" si="276"/>
        <v>0</v>
      </c>
      <c r="N945" s="66">
        <f t="shared" si="276"/>
        <v>0</v>
      </c>
      <c r="O945" s="41"/>
      <c r="P945" s="42" t="str">
        <f t="shared" si="265"/>
        <v/>
      </c>
      <c r="Q945" s="43" t="str">
        <f t="shared" si="266"/>
        <v/>
      </c>
      <c r="R945" s="44" t="e">
        <f t="shared" si="267"/>
        <v>#VALUE!</v>
      </c>
      <c r="S945" s="45" t="e">
        <f t="shared" si="260"/>
        <v>#VALUE!</v>
      </c>
      <c r="T945" s="44" t="str">
        <f t="shared" si="268"/>
        <v/>
      </c>
      <c r="U945" s="46"/>
      <c r="V945" s="47"/>
      <c r="W945" s="48" t="e">
        <f t="shared" si="269"/>
        <v>#VALUE!</v>
      </c>
      <c r="X945" s="49"/>
      <c r="Y945" s="44" t="e">
        <f>INDEX(VISITORS[INSECT ORDER], MATCH(X945,VISITORS[NAME USED],0))</f>
        <v>#N/A</v>
      </c>
      <c r="Z945" s="44" t="e">
        <f t="shared" si="270"/>
        <v>#N/A</v>
      </c>
      <c r="AA945" s="50" t="e">
        <f>IF(SUM(#REF!,#REF!,#REF!,#REF!,#REF!,#REF!)=S945,,"")</f>
        <v>#REF!</v>
      </c>
      <c r="AB945" s="51" t="str">
        <f t="shared" si="271"/>
        <v/>
      </c>
      <c r="AC945" s="51"/>
      <c r="AD945" s="51"/>
      <c r="AE945" s="51"/>
      <c r="AF945" s="51"/>
      <c r="AG945" s="51"/>
      <c r="AH945" s="51"/>
      <c r="AI945" s="52"/>
      <c r="AJ945" s="52"/>
      <c r="AK945" s="52"/>
      <c r="AL945" s="53"/>
      <c r="AM945" s="54"/>
      <c r="AN945" s="55" t="str">
        <f>IF(P945=1,0,"")</f>
        <v/>
      </c>
      <c r="AO945" s="56" t="str">
        <f>IF(AN945=1,AB945,"")</f>
        <v/>
      </c>
      <c r="AP945" s="55" t="str">
        <f>IF(P945=1,0,"")</f>
        <v/>
      </c>
      <c r="AQ945" s="56" t="str">
        <f>IF(AP945=1,AB945,"")</f>
        <v/>
      </c>
    </row>
    <row r="946" spans="1:43" s="3" customFormat="1" x14ac:dyDescent="0.25">
      <c r="A946" s="67">
        <f t="shared" si="261"/>
        <v>2022</v>
      </c>
      <c r="B946" s="67" t="e">
        <f t="shared" si="262"/>
        <v>#VALUE!</v>
      </c>
      <c r="C946" s="68" t="e">
        <f t="shared" si="272"/>
        <v>#VALUE!</v>
      </c>
      <c r="D946" s="69">
        <f t="shared" si="263"/>
        <v>0</v>
      </c>
      <c r="E946" s="70">
        <f t="shared" si="264"/>
        <v>38</v>
      </c>
      <c r="F946" s="74"/>
      <c r="G946" s="77"/>
      <c r="H946" s="63" t="e">
        <f t="shared" si="273"/>
        <v>#VALUE!</v>
      </c>
      <c r="I946" s="64">
        <f t="shared" si="276"/>
        <v>1</v>
      </c>
      <c r="J946" s="71" t="str">
        <f t="shared" si="276"/>
        <v xml:space="preserve">Tolpis </v>
      </c>
      <c r="K946" s="71" t="str">
        <f t="shared" si="276"/>
        <v>umbellata</v>
      </c>
      <c r="L946" s="72">
        <f t="shared" si="276"/>
        <v>1</v>
      </c>
      <c r="M946" s="72">
        <f t="shared" si="276"/>
        <v>0</v>
      </c>
      <c r="N946" s="66">
        <f t="shared" si="276"/>
        <v>0</v>
      </c>
      <c r="O946" s="41"/>
      <c r="P946" s="42" t="str">
        <f t="shared" si="265"/>
        <v/>
      </c>
      <c r="Q946" s="43" t="str">
        <f t="shared" si="266"/>
        <v/>
      </c>
      <c r="R946" s="44" t="e">
        <f t="shared" si="267"/>
        <v>#VALUE!</v>
      </c>
      <c r="S946" s="45" t="e">
        <f t="shared" si="260"/>
        <v>#VALUE!</v>
      </c>
      <c r="T946" s="44" t="str">
        <f t="shared" si="268"/>
        <v/>
      </c>
      <c r="U946" s="46"/>
      <c r="V946" s="47"/>
      <c r="W946" s="48" t="e">
        <f t="shared" si="269"/>
        <v>#VALUE!</v>
      </c>
      <c r="X946" s="49"/>
      <c r="Y946" s="44" t="e">
        <f>INDEX(VISITORS[INSECT ORDER], MATCH(X946,VISITORS[NAME USED],0))</f>
        <v>#N/A</v>
      </c>
      <c r="Z946" s="44" t="e">
        <f t="shared" si="270"/>
        <v>#N/A</v>
      </c>
      <c r="AA946" s="50" t="e">
        <f>IF(SUM(#REF!,#REF!,#REF!,#REF!,#REF!,#REF!)=S946,,"")</f>
        <v>#REF!</v>
      </c>
      <c r="AB946" s="51" t="str">
        <f t="shared" si="271"/>
        <v/>
      </c>
      <c r="AC946" s="51"/>
      <c r="AD946" s="51"/>
      <c r="AE946" s="51"/>
      <c r="AF946" s="51"/>
      <c r="AG946" s="51"/>
      <c r="AH946" s="51"/>
      <c r="AI946" s="52"/>
      <c r="AJ946" s="52"/>
      <c r="AK946" s="52"/>
      <c r="AL946" s="53"/>
      <c r="AM946" s="54"/>
      <c r="AN946" s="55" t="str">
        <f>IF(P946=1,0,"")</f>
        <v/>
      </c>
      <c r="AO946" s="56" t="str">
        <f>IF(AN946=1,AB946,"")</f>
        <v/>
      </c>
      <c r="AP946" s="55" t="str">
        <f>IF(P946=1,0,"")</f>
        <v/>
      </c>
      <c r="AQ946" s="56" t="str">
        <f>IF(AP946=1,AB946,"")</f>
        <v/>
      </c>
    </row>
    <row r="947" spans="1:43" s="3" customFormat="1" x14ac:dyDescent="0.25">
      <c r="A947" s="67">
        <f t="shared" si="261"/>
        <v>2022</v>
      </c>
      <c r="B947" s="67" t="e">
        <f t="shared" si="262"/>
        <v>#VALUE!</v>
      </c>
      <c r="C947" s="68" t="e">
        <f t="shared" si="272"/>
        <v>#VALUE!</v>
      </c>
      <c r="D947" s="69">
        <f t="shared" si="263"/>
        <v>0</v>
      </c>
      <c r="E947" s="70">
        <f t="shared" si="264"/>
        <v>39</v>
      </c>
      <c r="F947" s="74"/>
      <c r="G947" s="77"/>
      <c r="H947" s="63" t="e">
        <f t="shared" si="273"/>
        <v>#VALUE!</v>
      </c>
      <c r="I947" s="64">
        <f t="shared" si="276"/>
        <v>1</v>
      </c>
      <c r="J947" s="71" t="str">
        <f t="shared" si="276"/>
        <v xml:space="preserve">Tolpis </v>
      </c>
      <c r="K947" s="71" t="str">
        <f t="shared" si="276"/>
        <v>umbellata</v>
      </c>
      <c r="L947" s="72">
        <f t="shared" si="276"/>
        <v>1</v>
      </c>
      <c r="M947" s="72">
        <f t="shared" si="276"/>
        <v>0</v>
      </c>
      <c r="N947" s="66">
        <f t="shared" si="276"/>
        <v>0</v>
      </c>
      <c r="O947" s="41"/>
      <c r="P947" s="42" t="str">
        <f t="shared" si="265"/>
        <v/>
      </c>
      <c r="Q947" s="43" t="str">
        <f t="shared" si="266"/>
        <v/>
      </c>
      <c r="R947" s="44" t="e">
        <f t="shared" si="267"/>
        <v>#VALUE!</v>
      </c>
      <c r="S947" s="45" t="e">
        <f t="shared" si="260"/>
        <v>#VALUE!</v>
      </c>
      <c r="T947" s="44" t="str">
        <f t="shared" si="268"/>
        <v/>
      </c>
      <c r="U947" s="46"/>
      <c r="V947" s="47"/>
      <c r="W947" s="48" t="e">
        <f t="shared" si="269"/>
        <v>#VALUE!</v>
      </c>
      <c r="X947" s="49"/>
      <c r="Y947" s="44" t="e">
        <f>INDEX(VISITORS[INSECT ORDER], MATCH(X947,VISITORS[NAME USED],0))</f>
        <v>#N/A</v>
      </c>
      <c r="Z947" s="44" t="e">
        <f t="shared" si="270"/>
        <v>#N/A</v>
      </c>
      <c r="AA947" s="50" t="e">
        <f>IF(SUM(#REF!,#REF!,#REF!,#REF!,#REF!,#REF!)=S947,,"")</f>
        <v>#REF!</v>
      </c>
      <c r="AB947" s="51" t="str">
        <f t="shared" si="271"/>
        <v/>
      </c>
      <c r="AC947" s="51"/>
      <c r="AD947" s="51"/>
      <c r="AE947" s="51"/>
      <c r="AF947" s="51"/>
      <c r="AG947" s="51"/>
      <c r="AH947" s="51"/>
      <c r="AI947" s="52"/>
      <c r="AJ947" s="52"/>
      <c r="AK947" s="52"/>
      <c r="AL947" s="53"/>
      <c r="AM947" s="54"/>
      <c r="AN947" s="55" t="str">
        <f>IF(P947=1,0,"")</f>
        <v/>
      </c>
      <c r="AO947" s="56" t="str">
        <f>IF(AN947=1,AB947,"")</f>
        <v/>
      </c>
      <c r="AP947" s="55" t="str">
        <f>IF(P947=1,0,"")</f>
        <v/>
      </c>
      <c r="AQ947" s="56" t="str">
        <f>IF(AP947=1,AB947,"")</f>
        <v/>
      </c>
    </row>
    <row r="948" spans="1:43" s="3" customFormat="1" x14ac:dyDescent="0.25">
      <c r="A948" s="67">
        <f t="shared" si="261"/>
        <v>2022</v>
      </c>
      <c r="B948" s="67" t="e">
        <f t="shared" si="262"/>
        <v>#VALUE!</v>
      </c>
      <c r="C948" s="68" t="e">
        <f t="shared" si="272"/>
        <v>#VALUE!</v>
      </c>
      <c r="D948" s="69">
        <f t="shared" si="263"/>
        <v>0</v>
      </c>
      <c r="E948" s="70">
        <f t="shared" si="264"/>
        <v>40</v>
      </c>
      <c r="F948" s="74"/>
      <c r="G948" s="77"/>
      <c r="H948" s="63" t="e">
        <f t="shared" si="273"/>
        <v>#VALUE!</v>
      </c>
      <c r="I948" s="64">
        <f t="shared" si="276"/>
        <v>1</v>
      </c>
      <c r="J948" s="71" t="str">
        <f t="shared" si="276"/>
        <v xml:space="preserve">Tolpis </v>
      </c>
      <c r="K948" s="71" t="str">
        <f t="shared" si="276"/>
        <v>umbellata</v>
      </c>
      <c r="L948" s="72">
        <f t="shared" si="276"/>
        <v>1</v>
      </c>
      <c r="M948" s="72">
        <f t="shared" si="276"/>
        <v>0</v>
      </c>
      <c r="N948" s="66">
        <f t="shared" si="276"/>
        <v>0</v>
      </c>
      <c r="O948" s="41"/>
      <c r="P948" s="42" t="str">
        <f t="shared" si="265"/>
        <v/>
      </c>
      <c r="Q948" s="43" t="str">
        <f t="shared" si="266"/>
        <v/>
      </c>
      <c r="R948" s="44" t="e">
        <f t="shared" si="267"/>
        <v>#VALUE!</v>
      </c>
      <c r="S948" s="45" t="e">
        <f t="shared" si="260"/>
        <v>#VALUE!</v>
      </c>
      <c r="T948" s="44" t="str">
        <f t="shared" si="268"/>
        <v/>
      </c>
      <c r="U948" s="46"/>
      <c r="V948" s="47"/>
      <c r="W948" s="48" t="e">
        <f t="shared" si="269"/>
        <v>#VALUE!</v>
      </c>
      <c r="X948" s="49"/>
      <c r="Y948" s="44" t="e">
        <f>INDEX(VISITORS[INSECT ORDER], MATCH(X948,VISITORS[NAME USED],0))</f>
        <v>#N/A</v>
      </c>
      <c r="Z948" s="44" t="e">
        <f t="shared" si="270"/>
        <v>#N/A</v>
      </c>
      <c r="AA948" s="50" t="e">
        <f>IF(SUM(#REF!,#REF!,#REF!,#REF!,#REF!,#REF!)=S948,,"")</f>
        <v>#REF!</v>
      </c>
      <c r="AB948" s="51" t="str">
        <f t="shared" si="271"/>
        <v/>
      </c>
      <c r="AC948" s="51"/>
      <c r="AD948" s="51"/>
      <c r="AE948" s="51"/>
      <c r="AF948" s="51"/>
      <c r="AG948" s="51"/>
      <c r="AH948" s="51"/>
      <c r="AI948" s="52"/>
      <c r="AJ948" s="52"/>
      <c r="AK948" s="52"/>
      <c r="AL948" s="53"/>
      <c r="AM948" s="54"/>
      <c r="AN948" s="55" t="str">
        <f>IF(P948=1,0,"")</f>
        <v/>
      </c>
      <c r="AO948" s="56" t="str">
        <f>IF(AN948=1,AB948,"")</f>
        <v/>
      </c>
      <c r="AP948" s="55" t="str">
        <f>IF(P948=1,0,"")</f>
        <v/>
      </c>
      <c r="AQ948" s="56" t="str">
        <f>IF(AP948=1,AB948,"")</f>
        <v/>
      </c>
    </row>
    <row r="949" spans="1:43" s="3" customFormat="1" x14ac:dyDescent="0.25">
      <c r="A949" s="67">
        <f t="shared" si="261"/>
        <v>2022</v>
      </c>
      <c r="B949" s="67" t="e">
        <f t="shared" si="262"/>
        <v>#VALUE!</v>
      </c>
      <c r="C949" s="68" t="e">
        <f t="shared" si="272"/>
        <v>#VALUE!</v>
      </c>
      <c r="D949" s="69">
        <f t="shared" si="263"/>
        <v>0</v>
      </c>
      <c r="E949" s="70">
        <f t="shared" si="264"/>
        <v>41</v>
      </c>
      <c r="F949" s="74"/>
      <c r="G949" s="77"/>
      <c r="H949" s="63" t="e">
        <f t="shared" si="273"/>
        <v>#VALUE!</v>
      </c>
      <c r="I949" s="64">
        <f t="shared" ref="I949:N964" si="277">I948</f>
        <v>1</v>
      </c>
      <c r="J949" s="71" t="str">
        <f t="shared" si="277"/>
        <v xml:space="preserve">Tolpis </v>
      </c>
      <c r="K949" s="71" t="str">
        <f t="shared" si="277"/>
        <v>umbellata</v>
      </c>
      <c r="L949" s="72">
        <f t="shared" si="277"/>
        <v>1</v>
      </c>
      <c r="M949" s="72">
        <f t="shared" si="277"/>
        <v>0</v>
      </c>
      <c r="N949" s="66">
        <f t="shared" si="277"/>
        <v>0</v>
      </c>
      <c r="O949" s="41"/>
      <c r="P949" s="42" t="str">
        <f t="shared" si="265"/>
        <v/>
      </c>
      <c r="Q949" s="43" t="str">
        <f t="shared" si="266"/>
        <v/>
      </c>
      <c r="R949" s="44" t="e">
        <f t="shared" si="267"/>
        <v>#VALUE!</v>
      </c>
      <c r="S949" s="45" t="e">
        <f t="shared" si="260"/>
        <v>#VALUE!</v>
      </c>
      <c r="T949" s="44" t="str">
        <f t="shared" si="268"/>
        <v/>
      </c>
      <c r="U949" s="46"/>
      <c r="V949" s="47"/>
      <c r="W949" s="48" t="e">
        <f t="shared" si="269"/>
        <v>#VALUE!</v>
      </c>
      <c r="X949" s="49"/>
      <c r="Y949" s="44" t="e">
        <f>INDEX(VISITORS[INSECT ORDER], MATCH(X949,VISITORS[NAME USED],0))</f>
        <v>#N/A</v>
      </c>
      <c r="Z949" s="44" t="e">
        <f t="shared" si="270"/>
        <v>#N/A</v>
      </c>
      <c r="AA949" s="50" t="e">
        <f>IF(SUM(#REF!,#REF!,#REF!,#REF!,#REF!,#REF!)=S949,,"")</f>
        <v>#REF!</v>
      </c>
      <c r="AB949" s="51" t="str">
        <f t="shared" si="271"/>
        <v/>
      </c>
      <c r="AC949" s="51"/>
      <c r="AD949" s="51"/>
      <c r="AE949" s="51"/>
      <c r="AF949" s="51"/>
      <c r="AG949" s="51"/>
      <c r="AH949" s="51"/>
      <c r="AI949" s="52"/>
      <c r="AJ949" s="52"/>
      <c r="AK949" s="52"/>
      <c r="AL949" s="53"/>
      <c r="AM949" s="54"/>
      <c r="AN949" s="55" t="str">
        <f>IF(P949=1,0,"")</f>
        <v/>
      </c>
      <c r="AO949" s="56" t="str">
        <f>IF(AN949=1,AB949,"")</f>
        <v/>
      </c>
      <c r="AP949" s="55" t="str">
        <f>IF(P949=1,0,"")</f>
        <v/>
      </c>
      <c r="AQ949" s="56" t="str">
        <f>IF(AP949=1,AB949,"")</f>
        <v/>
      </c>
    </row>
    <row r="950" spans="1:43" s="3" customFormat="1" x14ac:dyDescent="0.25">
      <c r="A950" s="67">
        <f t="shared" si="261"/>
        <v>2022</v>
      </c>
      <c r="B950" s="67" t="e">
        <f t="shared" si="262"/>
        <v>#VALUE!</v>
      </c>
      <c r="C950" s="68" t="e">
        <f t="shared" si="272"/>
        <v>#VALUE!</v>
      </c>
      <c r="D950" s="69">
        <f t="shared" si="263"/>
        <v>0</v>
      </c>
      <c r="E950" s="70">
        <f t="shared" si="264"/>
        <v>42</v>
      </c>
      <c r="F950" s="74"/>
      <c r="G950" s="77"/>
      <c r="H950" s="63" t="e">
        <f t="shared" si="273"/>
        <v>#VALUE!</v>
      </c>
      <c r="I950" s="64">
        <f t="shared" si="277"/>
        <v>1</v>
      </c>
      <c r="J950" s="71" t="str">
        <f t="shared" si="277"/>
        <v xml:space="preserve">Tolpis </v>
      </c>
      <c r="K950" s="71" t="str">
        <f t="shared" si="277"/>
        <v>umbellata</v>
      </c>
      <c r="L950" s="72">
        <f t="shared" si="277"/>
        <v>1</v>
      </c>
      <c r="M950" s="72">
        <f t="shared" si="277"/>
        <v>0</v>
      </c>
      <c r="N950" s="66">
        <f t="shared" si="277"/>
        <v>0</v>
      </c>
      <c r="O950" s="41"/>
      <c r="P950" s="42" t="str">
        <f t="shared" si="265"/>
        <v/>
      </c>
      <c r="Q950" s="43" t="str">
        <f t="shared" si="266"/>
        <v/>
      </c>
      <c r="R950" s="44" t="e">
        <f t="shared" si="267"/>
        <v>#VALUE!</v>
      </c>
      <c r="S950" s="45" t="e">
        <f t="shared" si="260"/>
        <v>#VALUE!</v>
      </c>
      <c r="T950" s="44" t="str">
        <f t="shared" si="268"/>
        <v/>
      </c>
      <c r="U950" s="46"/>
      <c r="V950" s="47"/>
      <c r="W950" s="48" t="e">
        <f t="shared" si="269"/>
        <v>#VALUE!</v>
      </c>
      <c r="X950" s="49"/>
      <c r="Y950" s="44" t="e">
        <f>INDEX(VISITORS[INSECT ORDER], MATCH(X950,VISITORS[NAME USED],0))</f>
        <v>#N/A</v>
      </c>
      <c r="Z950" s="44" t="e">
        <f t="shared" si="270"/>
        <v>#N/A</v>
      </c>
      <c r="AA950" s="50" t="e">
        <f>IF(SUM(#REF!,#REF!,#REF!,#REF!,#REF!,#REF!)=S950,,"")</f>
        <v>#REF!</v>
      </c>
      <c r="AB950" s="51" t="str">
        <f t="shared" si="271"/>
        <v/>
      </c>
      <c r="AC950" s="51"/>
      <c r="AD950" s="51"/>
      <c r="AE950" s="51"/>
      <c r="AF950" s="51"/>
      <c r="AG950" s="51"/>
      <c r="AH950" s="51"/>
      <c r="AI950" s="52"/>
      <c r="AJ950" s="52"/>
      <c r="AK950" s="52"/>
      <c r="AL950" s="53"/>
      <c r="AM950" s="54"/>
      <c r="AN950" s="55" t="str">
        <f>IF(P950=1,0,"")</f>
        <v/>
      </c>
      <c r="AO950" s="56" t="str">
        <f>IF(AN950=1,AB950,"")</f>
        <v/>
      </c>
      <c r="AP950" s="55" t="str">
        <f>IF(P950=1,0,"")</f>
        <v/>
      </c>
      <c r="AQ950" s="56" t="str">
        <f>IF(AP950=1,AB950,"")</f>
        <v/>
      </c>
    </row>
    <row r="951" spans="1:43" s="3" customFormat="1" x14ac:dyDescent="0.25">
      <c r="A951" s="67">
        <f t="shared" si="261"/>
        <v>2022</v>
      </c>
      <c r="B951" s="67" t="e">
        <f t="shared" si="262"/>
        <v>#VALUE!</v>
      </c>
      <c r="C951" s="68" t="e">
        <f t="shared" si="272"/>
        <v>#VALUE!</v>
      </c>
      <c r="D951" s="69">
        <f t="shared" si="263"/>
        <v>0</v>
      </c>
      <c r="E951" s="70">
        <f t="shared" si="264"/>
        <v>43</v>
      </c>
      <c r="F951" s="74"/>
      <c r="G951" s="77"/>
      <c r="H951" s="63" t="e">
        <f t="shared" si="273"/>
        <v>#VALUE!</v>
      </c>
      <c r="I951" s="64">
        <f t="shared" si="277"/>
        <v>1</v>
      </c>
      <c r="J951" s="71" t="str">
        <f t="shared" si="277"/>
        <v xml:space="preserve">Tolpis </v>
      </c>
      <c r="K951" s="71" t="str">
        <f t="shared" si="277"/>
        <v>umbellata</v>
      </c>
      <c r="L951" s="72">
        <f t="shared" si="277"/>
        <v>1</v>
      </c>
      <c r="M951" s="72">
        <f t="shared" si="277"/>
        <v>0</v>
      </c>
      <c r="N951" s="66">
        <f t="shared" si="277"/>
        <v>0</v>
      </c>
      <c r="O951" s="41"/>
      <c r="P951" s="42" t="str">
        <f t="shared" si="265"/>
        <v/>
      </c>
      <c r="Q951" s="43" t="str">
        <f t="shared" si="266"/>
        <v/>
      </c>
      <c r="R951" s="44" t="e">
        <f t="shared" si="267"/>
        <v>#VALUE!</v>
      </c>
      <c r="S951" s="45" t="e">
        <f t="shared" si="260"/>
        <v>#VALUE!</v>
      </c>
      <c r="T951" s="44" t="str">
        <f t="shared" si="268"/>
        <v/>
      </c>
      <c r="U951" s="46"/>
      <c r="V951" s="47"/>
      <c r="W951" s="48" t="e">
        <f t="shared" si="269"/>
        <v>#VALUE!</v>
      </c>
      <c r="X951" s="49"/>
      <c r="Y951" s="44" t="e">
        <f>INDEX(VISITORS[INSECT ORDER], MATCH(X951,VISITORS[NAME USED],0))</f>
        <v>#N/A</v>
      </c>
      <c r="Z951" s="44" t="e">
        <f t="shared" si="270"/>
        <v>#N/A</v>
      </c>
      <c r="AA951" s="50" t="e">
        <f>IF(SUM(#REF!,#REF!,#REF!,#REF!,#REF!,#REF!)=S951,,"")</f>
        <v>#REF!</v>
      </c>
      <c r="AB951" s="51" t="str">
        <f t="shared" si="271"/>
        <v/>
      </c>
      <c r="AC951" s="51"/>
      <c r="AD951" s="51"/>
      <c r="AE951" s="51"/>
      <c r="AF951" s="51"/>
      <c r="AG951" s="51"/>
      <c r="AH951" s="51"/>
      <c r="AI951" s="52"/>
      <c r="AJ951" s="52"/>
      <c r="AK951" s="52"/>
      <c r="AL951" s="53"/>
      <c r="AM951" s="54"/>
      <c r="AN951" s="55" t="str">
        <f>IF(P951=1,0,"")</f>
        <v/>
      </c>
      <c r="AO951" s="56" t="str">
        <f>IF(AN951=1,AB951,"")</f>
        <v/>
      </c>
      <c r="AP951" s="55" t="str">
        <f>IF(P951=1,0,"")</f>
        <v/>
      </c>
      <c r="AQ951" s="56" t="str">
        <f>IF(AP951=1,AB951,"")</f>
        <v/>
      </c>
    </row>
    <row r="952" spans="1:43" s="3" customFormat="1" x14ac:dyDescent="0.25">
      <c r="A952" s="67">
        <f t="shared" si="261"/>
        <v>2022</v>
      </c>
      <c r="B952" s="67" t="e">
        <f t="shared" si="262"/>
        <v>#VALUE!</v>
      </c>
      <c r="C952" s="68" t="e">
        <f t="shared" si="272"/>
        <v>#VALUE!</v>
      </c>
      <c r="D952" s="69">
        <f t="shared" si="263"/>
        <v>0</v>
      </c>
      <c r="E952" s="70">
        <f t="shared" si="264"/>
        <v>44</v>
      </c>
      <c r="F952" s="74"/>
      <c r="G952" s="77"/>
      <c r="H952" s="63" t="e">
        <f t="shared" si="273"/>
        <v>#VALUE!</v>
      </c>
      <c r="I952" s="64">
        <f t="shared" si="277"/>
        <v>1</v>
      </c>
      <c r="J952" s="71" t="str">
        <f t="shared" si="277"/>
        <v xml:space="preserve">Tolpis </v>
      </c>
      <c r="K952" s="71" t="str">
        <f t="shared" si="277"/>
        <v>umbellata</v>
      </c>
      <c r="L952" s="72">
        <f t="shared" si="277"/>
        <v>1</v>
      </c>
      <c r="M952" s="72">
        <f t="shared" si="277"/>
        <v>0</v>
      </c>
      <c r="N952" s="66">
        <f t="shared" si="277"/>
        <v>0</v>
      </c>
      <c r="O952" s="41"/>
      <c r="P952" s="42" t="str">
        <f t="shared" si="265"/>
        <v/>
      </c>
      <c r="Q952" s="43" t="str">
        <f t="shared" si="266"/>
        <v/>
      </c>
      <c r="R952" s="44" t="e">
        <f t="shared" si="267"/>
        <v>#VALUE!</v>
      </c>
      <c r="S952" s="45" t="e">
        <f t="shared" si="260"/>
        <v>#VALUE!</v>
      </c>
      <c r="T952" s="44" t="str">
        <f t="shared" si="268"/>
        <v/>
      </c>
      <c r="U952" s="46"/>
      <c r="V952" s="47"/>
      <c r="W952" s="48" t="e">
        <f t="shared" si="269"/>
        <v>#VALUE!</v>
      </c>
      <c r="X952" s="49"/>
      <c r="Y952" s="44" t="e">
        <f>INDEX(VISITORS[INSECT ORDER], MATCH(X952,VISITORS[NAME USED],0))</f>
        <v>#N/A</v>
      </c>
      <c r="Z952" s="44" t="e">
        <f t="shared" si="270"/>
        <v>#N/A</v>
      </c>
      <c r="AA952" s="50" t="e">
        <f>IF(SUM(#REF!,#REF!,#REF!,#REF!,#REF!,#REF!)=S952,,"")</f>
        <v>#REF!</v>
      </c>
      <c r="AB952" s="51" t="str">
        <f t="shared" si="271"/>
        <v/>
      </c>
      <c r="AC952" s="51"/>
      <c r="AD952" s="51"/>
      <c r="AE952" s="51"/>
      <c r="AF952" s="51"/>
      <c r="AG952" s="51"/>
      <c r="AH952" s="51"/>
      <c r="AI952" s="52"/>
      <c r="AJ952" s="52"/>
      <c r="AK952" s="52"/>
      <c r="AL952" s="53"/>
      <c r="AM952" s="54"/>
      <c r="AN952" s="55" t="str">
        <f>IF(P952=1,0,"")</f>
        <v/>
      </c>
      <c r="AO952" s="56" t="str">
        <f>IF(AN952=1,AB952,"")</f>
        <v/>
      </c>
      <c r="AP952" s="55" t="str">
        <f>IF(P952=1,0,"")</f>
        <v/>
      </c>
      <c r="AQ952" s="56" t="str">
        <f>IF(AP952=1,AB952,"")</f>
        <v/>
      </c>
    </row>
    <row r="953" spans="1:43" s="3" customFormat="1" x14ac:dyDescent="0.25">
      <c r="A953" s="67">
        <f t="shared" si="261"/>
        <v>2022</v>
      </c>
      <c r="B953" s="67" t="e">
        <f t="shared" si="262"/>
        <v>#VALUE!</v>
      </c>
      <c r="C953" s="68" t="e">
        <f t="shared" si="272"/>
        <v>#VALUE!</v>
      </c>
      <c r="D953" s="69">
        <f t="shared" si="263"/>
        <v>0</v>
      </c>
      <c r="E953" s="70">
        <f t="shared" si="264"/>
        <v>45</v>
      </c>
      <c r="F953" s="74"/>
      <c r="G953" s="77"/>
      <c r="H953" s="63" t="e">
        <f t="shared" si="273"/>
        <v>#VALUE!</v>
      </c>
      <c r="I953" s="64">
        <f t="shared" si="277"/>
        <v>1</v>
      </c>
      <c r="J953" s="71" t="str">
        <f t="shared" si="277"/>
        <v xml:space="preserve">Tolpis </v>
      </c>
      <c r="K953" s="71" t="str">
        <f t="shared" si="277"/>
        <v>umbellata</v>
      </c>
      <c r="L953" s="72">
        <f t="shared" si="277"/>
        <v>1</v>
      </c>
      <c r="M953" s="72">
        <f t="shared" si="277"/>
        <v>0</v>
      </c>
      <c r="N953" s="66">
        <f t="shared" si="277"/>
        <v>0</v>
      </c>
      <c r="O953" s="41"/>
      <c r="P953" s="42" t="str">
        <f t="shared" si="265"/>
        <v/>
      </c>
      <c r="Q953" s="43" t="str">
        <f t="shared" si="266"/>
        <v/>
      </c>
      <c r="R953" s="44" t="e">
        <f t="shared" si="267"/>
        <v>#VALUE!</v>
      </c>
      <c r="S953" s="45" t="e">
        <f t="shared" si="260"/>
        <v>#VALUE!</v>
      </c>
      <c r="T953" s="44" t="str">
        <f t="shared" si="268"/>
        <v/>
      </c>
      <c r="U953" s="46"/>
      <c r="V953" s="47"/>
      <c r="W953" s="48" t="e">
        <f t="shared" si="269"/>
        <v>#VALUE!</v>
      </c>
      <c r="X953" s="49"/>
      <c r="Y953" s="44" t="e">
        <f>INDEX(VISITORS[INSECT ORDER], MATCH(X953,VISITORS[NAME USED],0))</f>
        <v>#N/A</v>
      </c>
      <c r="Z953" s="44" t="e">
        <f t="shared" si="270"/>
        <v>#N/A</v>
      </c>
      <c r="AA953" s="50" t="e">
        <f>IF(SUM(#REF!,#REF!,#REF!,#REF!,#REF!,#REF!)=S953,,"")</f>
        <v>#REF!</v>
      </c>
      <c r="AB953" s="51" t="str">
        <f t="shared" si="271"/>
        <v/>
      </c>
      <c r="AC953" s="51"/>
      <c r="AD953" s="51"/>
      <c r="AE953" s="51"/>
      <c r="AF953" s="51"/>
      <c r="AG953" s="51"/>
      <c r="AH953" s="51"/>
      <c r="AI953" s="52"/>
      <c r="AJ953" s="52"/>
      <c r="AK953" s="52"/>
      <c r="AL953" s="53"/>
      <c r="AM953" s="54"/>
      <c r="AN953" s="55" t="str">
        <f>IF(P953=1,0,"")</f>
        <v/>
      </c>
      <c r="AO953" s="56" t="str">
        <f>IF(AN953=1,AB953,"")</f>
        <v/>
      </c>
      <c r="AP953" s="55" t="str">
        <f>IF(P953=1,0,"")</f>
        <v/>
      </c>
      <c r="AQ953" s="56" t="str">
        <f>IF(AP953=1,AB953,"")</f>
        <v/>
      </c>
    </row>
    <row r="954" spans="1:43" s="3" customFormat="1" x14ac:dyDescent="0.25">
      <c r="A954" s="67">
        <f t="shared" si="261"/>
        <v>2022</v>
      </c>
      <c r="B954" s="67" t="e">
        <f t="shared" si="262"/>
        <v>#VALUE!</v>
      </c>
      <c r="C954" s="68" t="e">
        <f t="shared" si="272"/>
        <v>#VALUE!</v>
      </c>
      <c r="D954" s="69">
        <f t="shared" si="263"/>
        <v>0</v>
      </c>
      <c r="E954" s="70">
        <f t="shared" si="264"/>
        <v>46</v>
      </c>
      <c r="F954" s="74"/>
      <c r="G954" s="77"/>
      <c r="H954" s="63" t="e">
        <f t="shared" si="273"/>
        <v>#VALUE!</v>
      </c>
      <c r="I954" s="64">
        <f t="shared" si="277"/>
        <v>1</v>
      </c>
      <c r="J954" s="71" t="str">
        <f t="shared" si="277"/>
        <v xml:space="preserve">Tolpis </v>
      </c>
      <c r="K954" s="71" t="str">
        <f t="shared" si="277"/>
        <v>umbellata</v>
      </c>
      <c r="L954" s="72">
        <f t="shared" si="277"/>
        <v>1</v>
      </c>
      <c r="M954" s="72">
        <f t="shared" si="277"/>
        <v>0</v>
      </c>
      <c r="N954" s="66">
        <f t="shared" si="277"/>
        <v>0</v>
      </c>
      <c r="O954" s="41"/>
      <c r="P954" s="42" t="str">
        <f t="shared" si="265"/>
        <v/>
      </c>
      <c r="Q954" s="43" t="str">
        <f t="shared" si="266"/>
        <v/>
      </c>
      <c r="R954" s="44" t="e">
        <f t="shared" si="267"/>
        <v>#VALUE!</v>
      </c>
      <c r="S954" s="45" t="e">
        <f t="shared" si="260"/>
        <v>#VALUE!</v>
      </c>
      <c r="T954" s="44" t="str">
        <f t="shared" si="268"/>
        <v/>
      </c>
      <c r="U954" s="46"/>
      <c r="V954" s="47"/>
      <c r="W954" s="48" t="e">
        <f t="shared" si="269"/>
        <v>#VALUE!</v>
      </c>
      <c r="X954" s="49"/>
      <c r="Y954" s="44" t="e">
        <f>INDEX(VISITORS[INSECT ORDER], MATCH(X954,VISITORS[NAME USED],0))</f>
        <v>#N/A</v>
      </c>
      <c r="Z954" s="44" t="e">
        <f t="shared" si="270"/>
        <v>#N/A</v>
      </c>
      <c r="AA954" s="50" t="e">
        <f>IF(SUM(#REF!,#REF!,#REF!,#REF!,#REF!,#REF!)=S954,,"")</f>
        <v>#REF!</v>
      </c>
      <c r="AB954" s="51" t="str">
        <f t="shared" si="271"/>
        <v/>
      </c>
      <c r="AC954" s="51"/>
      <c r="AD954" s="51"/>
      <c r="AE954" s="51"/>
      <c r="AF954" s="51"/>
      <c r="AG954" s="51"/>
      <c r="AH954" s="51"/>
      <c r="AI954" s="52"/>
      <c r="AJ954" s="52"/>
      <c r="AK954" s="52"/>
      <c r="AL954" s="53"/>
      <c r="AM954" s="54"/>
      <c r="AN954" s="55" t="str">
        <f>IF(P954=1,0,"")</f>
        <v/>
      </c>
      <c r="AO954" s="56" t="str">
        <f>IF(AN954=1,AB954,"")</f>
        <v/>
      </c>
      <c r="AP954" s="55" t="str">
        <f>IF(P954=1,0,"")</f>
        <v/>
      </c>
      <c r="AQ954" s="56" t="str">
        <f>IF(AP954=1,AB954,"")</f>
        <v/>
      </c>
    </row>
    <row r="955" spans="1:43" s="3" customFormat="1" x14ac:dyDescent="0.25">
      <c r="A955" s="67">
        <f t="shared" si="261"/>
        <v>2022</v>
      </c>
      <c r="B955" s="67" t="e">
        <f t="shared" si="262"/>
        <v>#VALUE!</v>
      </c>
      <c r="C955" s="68" t="e">
        <f t="shared" si="272"/>
        <v>#VALUE!</v>
      </c>
      <c r="D955" s="69">
        <f t="shared" si="263"/>
        <v>0</v>
      </c>
      <c r="E955" s="70">
        <f t="shared" si="264"/>
        <v>47</v>
      </c>
      <c r="F955" s="74"/>
      <c r="G955" s="77"/>
      <c r="H955" s="63" t="e">
        <f t="shared" si="273"/>
        <v>#VALUE!</v>
      </c>
      <c r="I955" s="64">
        <f t="shared" si="277"/>
        <v>1</v>
      </c>
      <c r="J955" s="71" t="str">
        <f t="shared" si="277"/>
        <v xml:space="preserve">Tolpis </v>
      </c>
      <c r="K955" s="71" t="str">
        <f t="shared" si="277"/>
        <v>umbellata</v>
      </c>
      <c r="L955" s="72">
        <f t="shared" si="277"/>
        <v>1</v>
      </c>
      <c r="M955" s="72">
        <f t="shared" si="277"/>
        <v>0</v>
      </c>
      <c r="N955" s="66">
        <f t="shared" si="277"/>
        <v>0</v>
      </c>
      <c r="O955" s="41"/>
      <c r="P955" s="42" t="str">
        <f t="shared" si="265"/>
        <v/>
      </c>
      <c r="Q955" s="43" t="str">
        <f t="shared" si="266"/>
        <v/>
      </c>
      <c r="R955" s="44" t="e">
        <f t="shared" si="267"/>
        <v>#VALUE!</v>
      </c>
      <c r="S955" s="45" t="e">
        <f t="shared" si="260"/>
        <v>#VALUE!</v>
      </c>
      <c r="T955" s="44" t="str">
        <f t="shared" si="268"/>
        <v/>
      </c>
      <c r="U955" s="46"/>
      <c r="V955" s="47"/>
      <c r="W955" s="48" t="e">
        <f t="shared" si="269"/>
        <v>#VALUE!</v>
      </c>
      <c r="X955" s="49"/>
      <c r="Y955" s="44" t="e">
        <f>INDEX(VISITORS[INSECT ORDER], MATCH(X955,VISITORS[NAME USED],0))</f>
        <v>#N/A</v>
      </c>
      <c r="Z955" s="44" t="e">
        <f t="shared" si="270"/>
        <v>#N/A</v>
      </c>
      <c r="AA955" s="50" t="e">
        <f>IF(SUM(#REF!,#REF!,#REF!,#REF!,#REF!,#REF!)=S955,,"")</f>
        <v>#REF!</v>
      </c>
      <c r="AB955" s="51" t="str">
        <f t="shared" si="271"/>
        <v/>
      </c>
      <c r="AC955" s="51"/>
      <c r="AD955" s="51"/>
      <c r="AE955" s="51"/>
      <c r="AF955" s="51"/>
      <c r="AG955" s="51"/>
      <c r="AH955" s="51"/>
      <c r="AI955" s="52"/>
      <c r="AJ955" s="52"/>
      <c r="AK955" s="52"/>
      <c r="AL955" s="53"/>
      <c r="AM955" s="54"/>
      <c r="AN955" s="55" t="str">
        <f>IF(P955=1,0,"")</f>
        <v/>
      </c>
      <c r="AO955" s="56" t="str">
        <f>IF(AN955=1,AB955,"")</f>
        <v/>
      </c>
      <c r="AP955" s="55" t="str">
        <f>IF(P955=1,0,"")</f>
        <v/>
      </c>
      <c r="AQ955" s="56" t="str">
        <f>IF(AP955=1,AB955,"")</f>
        <v/>
      </c>
    </row>
    <row r="956" spans="1:43" s="3" customFormat="1" x14ac:dyDescent="0.25">
      <c r="A956" s="67">
        <f t="shared" si="261"/>
        <v>2022</v>
      </c>
      <c r="B956" s="67" t="e">
        <f t="shared" si="262"/>
        <v>#VALUE!</v>
      </c>
      <c r="C956" s="68" t="e">
        <f t="shared" si="272"/>
        <v>#VALUE!</v>
      </c>
      <c r="D956" s="69">
        <f t="shared" si="263"/>
        <v>0</v>
      </c>
      <c r="E956" s="70">
        <f t="shared" si="264"/>
        <v>48</v>
      </c>
      <c r="F956" s="74"/>
      <c r="G956" s="77"/>
      <c r="H956" s="63" t="e">
        <f t="shared" si="273"/>
        <v>#VALUE!</v>
      </c>
      <c r="I956" s="64">
        <f t="shared" si="277"/>
        <v>1</v>
      </c>
      <c r="J956" s="71" t="str">
        <f t="shared" si="277"/>
        <v xml:space="preserve">Tolpis </v>
      </c>
      <c r="K956" s="71" t="str">
        <f t="shared" si="277"/>
        <v>umbellata</v>
      </c>
      <c r="L956" s="72">
        <f t="shared" si="277"/>
        <v>1</v>
      </c>
      <c r="M956" s="72">
        <f t="shared" si="277"/>
        <v>0</v>
      </c>
      <c r="N956" s="66">
        <f t="shared" si="277"/>
        <v>0</v>
      </c>
      <c r="O956" s="41"/>
      <c r="P956" s="42" t="str">
        <f t="shared" si="265"/>
        <v/>
      </c>
      <c r="Q956" s="43" t="str">
        <f t="shared" si="266"/>
        <v/>
      </c>
      <c r="R956" s="44" t="e">
        <f t="shared" si="267"/>
        <v>#VALUE!</v>
      </c>
      <c r="S956" s="45" t="e">
        <f t="shared" si="260"/>
        <v>#VALUE!</v>
      </c>
      <c r="T956" s="44" t="str">
        <f t="shared" si="268"/>
        <v/>
      </c>
      <c r="U956" s="46"/>
      <c r="V956" s="47"/>
      <c r="W956" s="48" t="e">
        <f t="shared" si="269"/>
        <v>#VALUE!</v>
      </c>
      <c r="X956" s="49"/>
      <c r="Y956" s="44" t="e">
        <f>INDEX(VISITORS[INSECT ORDER], MATCH(X956,VISITORS[NAME USED],0))</f>
        <v>#N/A</v>
      </c>
      <c r="Z956" s="44" t="e">
        <f t="shared" si="270"/>
        <v>#N/A</v>
      </c>
      <c r="AA956" s="50" t="e">
        <f>IF(SUM(#REF!,#REF!,#REF!,#REF!,#REF!,#REF!)=S956,,"")</f>
        <v>#REF!</v>
      </c>
      <c r="AB956" s="51" t="str">
        <f t="shared" si="271"/>
        <v/>
      </c>
      <c r="AC956" s="51"/>
      <c r="AD956" s="51"/>
      <c r="AE956" s="51"/>
      <c r="AF956" s="51"/>
      <c r="AG956" s="51"/>
      <c r="AH956" s="51"/>
      <c r="AI956" s="52"/>
      <c r="AJ956" s="52"/>
      <c r="AK956" s="52"/>
      <c r="AL956" s="53"/>
      <c r="AM956" s="54"/>
      <c r="AN956" s="55" t="str">
        <f>IF(P956=1,0,"")</f>
        <v/>
      </c>
      <c r="AO956" s="56" t="str">
        <f>IF(AN956=1,AB956,"")</f>
        <v/>
      </c>
      <c r="AP956" s="55" t="str">
        <f>IF(P956=1,0,"")</f>
        <v/>
      </c>
      <c r="AQ956" s="56" t="str">
        <f>IF(AP956=1,AB956,"")</f>
        <v/>
      </c>
    </row>
    <row r="957" spans="1:43" s="3" customFormat="1" x14ac:dyDescent="0.25">
      <c r="A957" s="67">
        <f t="shared" si="261"/>
        <v>2022</v>
      </c>
      <c r="B957" s="67" t="e">
        <f t="shared" si="262"/>
        <v>#VALUE!</v>
      </c>
      <c r="C957" s="68" t="e">
        <f t="shared" si="272"/>
        <v>#VALUE!</v>
      </c>
      <c r="D957" s="69">
        <f t="shared" si="263"/>
        <v>0</v>
      </c>
      <c r="E957" s="70">
        <f t="shared" si="264"/>
        <v>49</v>
      </c>
      <c r="F957" s="74"/>
      <c r="G957" s="77"/>
      <c r="H957" s="63" t="e">
        <f t="shared" si="273"/>
        <v>#VALUE!</v>
      </c>
      <c r="I957" s="64">
        <f t="shared" si="277"/>
        <v>1</v>
      </c>
      <c r="J957" s="71" t="str">
        <f t="shared" si="277"/>
        <v xml:space="preserve">Tolpis </v>
      </c>
      <c r="K957" s="71" t="str">
        <f t="shared" si="277"/>
        <v>umbellata</v>
      </c>
      <c r="L957" s="72">
        <f t="shared" si="277"/>
        <v>1</v>
      </c>
      <c r="M957" s="72">
        <f t="shared" si="277"/>
        <v>0</v>
      </c>
      <c r="N957" s="66">
        <f t="shared" si="277"/>
        <v>0</v>
      </c>
      <c r="O957" s="41"/>
      <c r="P957" s="42" t="str">
        <f t="shared" si="265"/>
        <v/>
      </c>
      <c r="Q957" s="43" t="str">
        <f t="shared" si="266"/>
        <v/>
      </c>
      <c r="R957" s="44" t="e">
        <f t="shared" si="267"/>
        <v>#VALUE!</v>
      </c>
      <c r="S957" s="45" t="e">
        <f t="shared" si="260"/>
        <v>#VALUE!</v>
      </c>
      <c r="T957" s="44" t="str">
        <f t="shared" si="268"/>
        <v/>
      </c>
      <c r="U957" s="46"/>
      <c r="V957" s="47"/>
      <c r="W957" s="48" t="e">
        <f t="shared" si="269"/>
        <v>#VALUE!</v>
      </c>
      <c r="X957" s="49"/>
      <c r="Y957" s="44" t="e">
        <f>INDEX(VISITORS[INSECT ORDER], MATCH(X957,VISITORS[NAME USED],0))</f>
        <v>#N/A</v>
      </c>
      <c r="Z957" s="44" t="e">
        <f t="shared" si="270"/>
        <v>#N/A</v>
      </c>
      <c r="AA957" s="50" t="e">
        <f>IF(SUM(#REF!,#REF!,#REF!,#REF!,#REF!,#REF!)=S957,,"")</f>
        <v>#REF!</v>
      </c>
      <c r="AB957" s="51" t="str">
        <f t="shared" si="271"/>
        <v/>
      </c>
      <c r="AC957" s="51"/>
      <c r="AD957" s="51"/>
      <c r="AE957" s="51"/>
      <c r="AF957" s="51"/>
      <c r="AG957" s="51"/>
      <c r="AH957" s="51"/>
      <c r="AI957" s="52"/>
      <c r="AJ957" s="52"/>
      <c r="AK957" s="52"/>
      <c r="AL957" s="53"/>
      <c r="AM957" s="54"/>
      <c r="AN957" s="55" t="str">
        <f>IF(P957=1,0,"")</f>
        <v/>
      </c>
      <c r="AO957" s="56" t="str">
        <f>IF(AN957=1,AB957,"")</f>
        <v/>
      </c>
      <c r="AP957" s="55" t="str">
        <f>IF(P957=1,0,"")</f>
        <v/>
      </c>
      <c r="AQ957" s="56" t="str">
        <f>IF(AP957=1,AB957,"")</f>
        <v/>
      </c>
    </row>
    <row r="958" spans="1:43" s="3" customFormat="1" x14ac:dyDescent="0.25">
      <c r="A958" s="67">
        <f t="shared" si="261"/>
        <v>2022</v>
      </c>
      <c r="B958" s="67" t="e">
        <f t="shared" si="262"/>
        <v>#VALUE!</v>
      </c>
      <c r="C958" s="68" t="e">
        <f t="shared" si="272"/>
        <v>#VALUE!</v>
      </c>
      <c r="D958" s="69">
        <f t="shared" si="263"/>
        <v>0</v>
      </c>
      <c r="E958" s="70">
        <f t="shared" si="264"/>
        <v>50</v>
      </c>
      <c r="F958" s="74"/>
      <c r="G958" s="77"/>
      <c r="H958" s="63" t="e">
        <f t="shared" si="273"/>
        <v>#VALUE!</v>
      </c>
      <c r="I958" s="64">
        <f t="shared" si="277"/>
        <v>1</v>
      </c>
      <c r="J958" s="71" t="str">
        <f t="shared" si="277"/>
        <v xml:space="preserve">Tolpis </v>
      </c>
      <c r="K958" s="71" t="str">
        <f t="shared" si="277"/>
        <v>umbellata</v>
      </c>
      <c r="L958" s="72">
        <f t="shared" si="277"/>
        <v>1</v>
      </c>
      <c r="M958" s="72">
        <f t="shared" si="277"/>
        <v>0</v>
      </c>
      <c r="N958" s="66">
        <f t="shared" si="277"/>
        <v>0</v>
      </c>
      <c r="O958" s="41"/>
      <c r="P958" s="42" t="str">
        <f t="shared" si="265"/>
        <v/>
      </c>
      <c r="Q958" s="43" t="str">
        <f t="shared" si="266"/>
        <v/>
      </c>
      <c r="R958" s="44" t="e">
        <f t="shared" si="267"/>
        <v>#VALUE!</v>
      </c>
      <c r="S958" s="45" t="e">
        <f t="shared" si="260"/>
        <v>#VALUE!</v>
      </c>
      <c r="T958" s="44" t="str">
        <f t="shared" si="268"/>
        <v/>
      </c>
      <c r="U958" s="46"/>
      <c r="V958" s="47"/>
      <c r="W958" s="48" t="e">
        <f t="shared" si="269"/>
        <v>#VALUE!</v>
      </c>
      <c r="X958" s="49"/>
      <c r="Y958" s="44" t="e">
        <f>INDEX(VISITORS[INSECT ORDER], MATCH(X958,VISITORS[NAME USED],0))</f>
        <v>#N/A</v>
      </c>
      <c r="Z958" s="44" t="e">
        <f t="shared" si="270"/>
        <v>#N/A</v>
      </c>
      <c r="AA958" s="50" t="e">
        <f>IF(SUM(#REF!,#REF!,#REF!,#REF!,#REF!,#REF!)=S958,,"")</f>
        <v>#REF!</v>
      </c>
      <c r="AB958" s="51" t="str">
        <f t="shared" si="271"/>
        <v/>
      </c>
      <c r="AC958" s="51"/>
      <c r="AD958" s="51"/>
      <c r="AE958" s="51"/>
      <c r="AF958" s="51"/>
      <c r="AG958" s="51"/>
      <c r="AH958" s="51"/>
      <c r="AI958" s="52"/>
      <c r="AJ958" s="52"/>
      <c r="AK958" s="52"/>
      <c r="AL958" s="53"/>
      <c r="AM958" s="54"/>
      <c r="AN958" s="55" t="str">
        <f>IF(P958=1,0,"")</f>
        <v/>
      </c>
      <c r="AO958" s="56" t="str">
        <f>IF(AN958=1,AB958,"")</f>
        <v/>
      </c>
      <c r="AP958" s="55" t="str">
        <f>IF(P958=1,0,"")</f>
        <v/>
      </c>
      <c r="AQ958" s="56" t="str">
        <f>IF(AP958=1,AB958,"")</f>
        <v/>
      </c>
    </row>
    <row r="959" spans="1:43" s="3" customFormat="1" x14ac:dyDescent="0.25">
      <c r="A959" s="67">
        <f t="shared" si="261"/>
        <v>2022</v>
      </c>
      <c r="B959" s="67" t="e">
        <f t="shared" si="262"/>
        <v>#VALUE!</v>
      </c>
      <c r="C959" s="68" t="e">
        <f t="shared" si="272"/>
        <v>#VALUE!</v>
      </c>
      <c r="D959" s="69">
        <f t="shared" si="263"/>
        <v>0</v>
      </c>
      <c r="E959" s="70">
        <f t="shared" si="264"/>
        <v>51</v>
      </c>
      <c r="F959" s="74"/>
      <c r="G959" s="77"/>
      <c r="H959" s="63" t="e">
        <f t="shared" si="273"/>
        <v>#VALUE!</v>
      </c>
      <c r="I959" s="64">
        <f t="shared" si="277"/>
        <v>1</v>
      </c>
      <c r="J959" s="71" t="str">
        <f t="shared" si="277"/>
        <v xml:space="preserve">Tolpis </v>
      </c>
      <c r="K959" s="71" t="str">
        <f t="shared" si="277"/>
        <v>umbellata</v>
      </c>
      <c r="L959" s="72">
        <f t="shared" si="277"/>
        <v>1</v>
      </c>
      <c r="M959" s="72">
        <f t="shared" si="277"/>
        <v>0</v>
      </c>
      <c r="N959" s="66">
        <f t="shared" si="277"/>
        <v>0</v>
      </c>
      <c r="O959" s="41"/>
      <c r="P959" s="42" t="str">
        <f t="shared" si="265"/>
        <v/>
      </c>
      <c r="Q959" s="43" t="str">
        <f t="shared" si="266"/>
        <v/>
      </c>
      <c r="R959" s="44" t="e">
        <f t="shared" si="267"/>
        <v>#VALUE!</v>
      </c>
      <c r="S959" s="45" t="e">
        <f t="shared" si="260"/>
        <v>#VALUE!</v>
      </c>
      <c r="T959" s="44" t="str">
        <f t="shared" si="268"/>
        <v/>
      </c>
      <c r="U959" s="46"/>
      <c r="V959" s="47"/>
      <c r="W959" s="48" t="e">
        <f t="shared" si="269"/>
        <v>#VALUE!</v>
      </c>
      <c r="X959" s="49"/>
      <c r="Y959" s="44" t="e">
        <f>INDEX(VISITORS[INSECT ORDER], MATCH(X959,VISITORS[NAME USED],0))</f>
        <v>#N/A</v>
      </c>
      <c r="Z959" s="44" t="e">
        <f t="shared" si="270"/>
        <v>#N/A</v>
      </c>
      <c r="AA959" s="50" t="e">
        <f>IF(SUM(#REF!,#REF!,#REF!,#REF!,#REF!,#REF!)=S959,,"")</f>
        <v>#REF!</v>
      </c>
      <c r="AB959" s="51" t="str">
        <f t="shared" si="271"/>
        <v/>
      </c>
      <c r="AC959" s="51"/>
      <c r="AD959" s="51"/>
      <c r="AE959" s="51"/>
      <c r="AF959" s="51"/>
      <c r="AG959" s="51"/>
      <c r="AH959" s="51"/>
      <c r="AI959" s="52"/>
      <c r="AJ959" s="52"/>
      <c r="AK959" s="52"/>
      <c r="AL959" s="53"/>
      <c r="AM959" s="54"/>
      <c r="AN959" s="55" t="str">
        <f>IF(P959=1,0,"")</f>
        <v/>
      </c>
      <c r="AO959" s="56" t="str">
        <f>IF(AN959=1,AB959,"")</f>
        <v/>
      </c>
      <c r="AP959" s="55" t="str">
        <f>IF(P959=1,0,"")</f>
        <v/>
      </c>
      <c r="AQ959" s="56" t="str">
        <f>IF(AP959=1,AB959,"")</f>
        <v/>
      </c>
    </row>
    <row r="960" spans="1:43" s="3" customFormat="1" x14ac:dyDescent="0.25">
      <c r="A960" s="67">
        <f t="shared" si="261"/>
        <v>2022</v>
      </c>
      <c r="B960" s="67" t="e">
        <f t="shared" si="262"/>
        <v>#VALUE!</v>
      </c>
      <c r="C960" s="68" t="e">
        <f t="shared" si="272"/>
        <v>#VALUE!</v>
      </c>
      <c r="D960" s="69">
        <f t="shared" si="263"/>
        <v>0</v>
      </c>
      <c r="E960" s="70">
        <f t="shared" si="264"/>
        <v>52</v>
      </c>
      <c r="F960" s="74"/>
      <c r="G960" s="77"/>
      <c r="H960" s="63" t="e">
        <f t="shared" si="273"/>
        <v>#VALUE!</v>
      </c>
      <c r="I960" s="64">
        <f t="shared" si="277"/>
        <v>1</v>
      </c>
      <c r="J960" s="71" t="str">
        <f t="shared" si="277"/>
        <v xml:space="preserve">Tolpis </v>
      </c>
      <c r="K960" s="71" t="str">
        <f t="shared" si="277"/>
        <v>umbellata</v>
      </c>
      <c r="L960" s="72">
        <f t="shared" si="277"/>
        <v>1</v>
      </c>
      <c r="M960" s="72">
        <f t="shared" si="277"/>
        <v>0</v>
      </c>
      <c r="N960" s="66">
        <f t="shared" si="277"/>
        <v>0</v>
      </c>
      <c r="O960" s="41"/>
      <c r="P960" s="42" t="str">
        <f t="shared" si="265"/>
        <v/>
      </c>
      <c r="Q960" s="43" t="str">
        <f t="shared" si="266"/>
        <v/>
      </c>
      <c r="R960" s="44" t="e">
        <f t="shared" si="267"/>
        <v>#VALUE!</v>
      </c>
      <c r="S960" s="45" t="e">
        <f t="shared" si="260"/>
        <v>#VALUE!</v>
      </c>
      <c r="T960" s="44" t="str">
        <f t="shared" si="268"/>
        <v/>
      </c>
      <c r="U960" s="46"/>
      <c r="V960" s="47"/>
      <c r="W960" s="48" t="e">
        <f t="shared" si="269"/>
        <v>#VALUE!</v>
      </c>
      <c r="X960" s="49"/>
      <c r="Y960" s="44" t="e">
        <f>INDEX(VISITORS[INSECT ORDER], MATCH(X960,VISITORS[NAME USED],0))</f>
        <v>#N/A</v>
      </c>
      <c r="Z960" s="44" t="e">
        <f t="shared" si="270"/>
        <v>#N/A</v>
      </c>
      <c r="AA960" s="50" t="e">
        <f>IF(SUM(#REF!,#REF!,#REF!,#REF!,#REF!,#REF!)=S960,,"")</f>
        <v>#REF!</v>
      </c>
      <c r="AB960" s="51" t="str">
        <f t="shared" si="271"/>
        <v/>
      </c>
      <c r="AC960" s="51"/>
      <c r="AD960" s="51"/>
      <c r="AE960" s="51"/>
      <c r="AF960" s="51"/>
      <c r="AG960" s="51"/>
      <c r="AH960" s="51"/>
      <c r="AI960" s="52"/>
      <c r="AJ960" s="52"/>
      <c r="AK960" s="52"/>
      <c r="AL960" s="53"/>
      <c r="AM960" s="54"/>
      <c r="AN960" s="55" t="str">
        <f>IF(P960=1,0,"")</f>
        <v/>
      </c>
      <c r="AO960" s="56" t="str">
        <f>IF(AN960=1,AB960,"")</f>
        <v/>
      </c>
      <c r="AP960" s="55" t="str">
        <f>IF(P960=1,0,"")</f>
        <v/>
      </c>
      <c r="AQ960" s="56" t="str">
        <f>IF(AP960=1,AB960,"")</f>
        <v/>
      </c>
    </row>
    <row r="961" spans="1:43" s="3" customFormat="1" x14ac:dyDescent="0.25">
      <c r="A961" s="67">
        <f t="shared" si="261"/>
        <v>2022</v>
      </c>
      <c r="B961" s="67" t="e">
        <f t="shared" si="262"/>
        <v>#VALUE!</v>
      </c>
      <c r="C961" s="68" t="e">
        <f t="shared" si="272"/>
        <v>#VALUE!</v>
      </c>
      <c r="D961" s="69">
        <f t="shared" si="263"/>
        <v>0</v>
      </c>
      <c r="E961" s="70">
        <f t="shared" si="264"/>
        <v>53</v>
      </c>
      <c r="F961" s="74"/>
      <c r="G961" s="77"/>
      <c r="H961" s="63" t="e">
        <f t="shared" si="273"/>
        <v>#VALUE!</v>
      </c>
      <c r="I961" s="64">
        <f t="shared" si="277"/>
        <v>1</v>
      </c>
      <c r="J961" s="71" t="str">
        <f t="shared" si="277"/>
        <v xml:space="preserve">Tolpis </v>
      </c>
      <c r="K961" s="71" t="str">
        <f t="shared" si="277"/>
        <v>umbellata</v>
      </c>
      <c r="L961" s="72">
        <f t="shared" si="277"/>
        <v>1</v>
      </c>
      <c r="M961" s="72">
        <f t="shared" si="277"/>
        <v>0</v>
      </c>
      <c r="N961" s="66">
        <f t="shared" si="277"/>
        <v>0</v>
      </c>
      <c r="O961" s="41"/>
      <c r="P961" s="42" t="str">
        <f t="shared" si="265"/>
        <v/>
      </c>
      <c r="Q961" s="43" t="str">
        <f t="shared" si="266"/>
        <v/>
      </c>
      <c r="R961" s="44" t="e">
        <f t="shared" si="267"/>
        <v>#VALUE!</v>
      </c>
      <c r="S961" s="45" t="e">
        <f t="shared" si="260"/>
        <v>#VALUE!</v>
      </c>
      <c r="T961" s="44" t="str">
        <f t="shared" si="268"/>
        <v/>
      </c>
      <c r="U961" s="46"/>
      <c r="V961" s="47"/>
      <c r="W961" s="48" t="e">
        <f t="shared" si="269"/>
        <v>#VALUE!</v>
      </c>
      <c r="X961" s="49"/>
      <c r="Y961" s="44" t="e">
        <f>INDEX(VISITORS[INSECT ORDER], MATCH(X961,VISITORS[NAME USED],0))</f>
        <v>#N/A</v>
      </c>
      <c r="Z961" s="44" t="e">
        <f t="shared" si="270"/>
        <v>#N/A</v>
      </c>
      <c r="AA961" s="50" t="e">
        <f>IF(SUM(#REF!,#REF!,#REF!,#REF!,#REF!,#REF!)=S961,,"")</f>
        <v>#REF!</v>
      </c>
      <c r="AB961" s="51" t="str">
        <f t="shared" si="271"/>
        <v/>
      </c>
      <c r="AC961" s="51"/>
      <c r="AD961" s="51"/>
      <c r="AE961" s="51"/>
      <c r="AF961" s="51"/>
      <c r="AG961" s="51"/>
      <c r="AH961" s="51"/>
      <c r="AI961" s="52"/>
      <c r="AJ961" s="52"/>
      <c r="AK961" s="52"/>
      <c r="AL961" s="53"/>
      <c r="AM961" s="54"/>
      <c r="AN961" s="55" t="str">
        <f>IF(P961=1,0,"")</f>
        <v/>
      </c>
      <c r="AO961" s="56" t="str">
        <f>IF(AN961=1,AB961,"")</f>
        <v/>
      </c>
      <c r="AP961" s="55" t="str">
        <f>IF(P961=1,0,"")</f>
        <v/>
      </c>
      <c r="AQ961" s="56" t="str">
        <f>IF(AP961=1,AB961,"")</f>
        <v/>
      </c>
    </row>
    <row r="962" spans="1:43" s="3" customFormat="1" x14ac:dyDescent="0.25">
      <c r="A962" s="67">
        <f t="shared" si="261"/>
        <v>2022</v>
      </c>
      <c r="B962" s="67" t="e">
        <f t="shared" si="262"/>
        <v>#VALUE!</v>
      </c>
      <c r="C962" s="68" t="e">
        <f t="shared" si="272"/>
        <v>#VALUE!</v>
      </c>
      <c r="D962" s="69">
        <f t="shared" si="263"/>
        <v>0</v>
      </c>
      <c r="E962" s="70">
        <f t="shared" si="264"/>
        <v>54</v>
      </c>
      <c r="F962" s="74"/>
      <c r="G962" s="77"/>
      <c r="H962" s="63" t="e">
        <f t="shared" si="273"/>
        <v>#VALUE!</v>
      </c>
      <c r="I962" s="64">
        <f t="shared" si="277"/>
        <v>1</v>
      </c>
      <c r="J962" s="71" t="str">
        <f t="shared" si="277"/>
        <v xml:space="preserve">Tolpis </v>
      </c>
      <c r="K962" s="71" t="str">
        <f t="shared" si="277"/>
        <v>umbellata</v>
      </c>
      <c r="L962" s="72">
        <f t="shared" si="277"/>
        <v>1</v>
      </c>
      <c r="M962" s="72">
        <f t="shared" si="277"/>
        <v>0</v>
      </c>
      <c r="N962" s="66">
        <f t="shared" si="277"/>
        <v>0</v>
      </c>
      <c r="O962" s="41"/>
      <c r="P962" s="42" t="str">
        <f t="shared" si="265"/>
        <v/>
      </c>
      <c r="Q962" s="43" t="str">
        <f t="shared" si="266"/>
        <v/>
      </c>
      <c r="R962" s="44" t="e">
        <f t="shared" si="267"/>
        <v>#VALUE!</v>
      </c>
      <c r="S962" s="45" t="e">
        <f t="shared" si="260"/>
        <v>#VALUE!</v>
      </c>
      <c r="T962" s="44" t="str">
        <f t="shared" si="268"/>
        <v/>
      </c>
      <c r="U962" s="46"/>
      <c r="V962" s="47"/>
      <c r="W962" s="48" t="e">
        <f t="shared" si="269"/>
        <v>#VALUE!</v>
      </c>
      <c r="X962" s="49"/>
      <c r="Y962" s="44" t="e">
        <f>INDEX(VISITORS[INSECT ORDER], MATCH(X962,VISITORS[NAME USED],0))</f>
        <v>#N/A</v>
      </c>
      <c r="Z962" s="44" t="e">
        <f t="shared" si="270"/>
        <v>#N/A</v>
      </c>
      <c r="AA962" s="50" t="e">
        <f>IF(SUM(#REF!,#REF!,#REF!,#REF!,#REF!,#REF!)=S962,,"")</f>
        <v>#REF!</v>
      </c>
      <c r="AB962" s="51" t="str">
        <f t="shared" si="271"/>
        <v/>
      </c>
      <c r="AC962" s="51"/>
      <c r="AD962" s="51"/>
      <c r="AE962" s="51"/>
      <c r="AF962" s="51"/>
      <c r="AG962" s="51"/>
      <c r="AH962" s="51"/>
      <c r="AI962" s="52"/>
      <c r="AJ962" s="52"/>
      <c r="AK962" s="52"/>
      <c r="AL962" s="53"/>
      <c r="AM962" s="54"/>
      <c r="AN962" s="55" t="str">
        <f>IF(P962=1,0,"")</f>
        <v/>
      </c>
      <c r="AO962" s="56" t="str">
        <f>IF(AN962=1,AB962,"")</f>
        <v/>
      </c>
      <c r="AP962" s="55" t="str">
        <f>IF(P962=1,0,"")</f>
        <v/>
      </c>
      <c r="AQ962" s="56" t="str">
        <f>IF(AP962=1,AB962,"")</f>
        <v/>
      </c>
    </row>
    <row r="963" spans="1:43" s="3" customFormat="1" x14ac:dyDescent="0.25">
      <c r="A963" s="67">
        <f t="shared" si="261"/>
        <v>2022</v>
      </c>
      <c r="B963" s="67" t="e">
        <f t="shared" si="262"/>
        <v>#VALUE!</v>
      </c>
      <c r="C963" s="68" t="e">
        <f t="shared" si="272"/>
        <v>#VALUE!</v>
      </c>
      <c r="D963" s="69">
        <f t="shared" si="263"/>
        <v>0</v>
      </c>
      <c r="E963" s="70">
        <f t="shared" si="264"/>
        <v>55</v>
      </c>
      <c r="F963" s="74"/>
      <c r="G963" s="77"/>
      <c r="H963" s="63" t="e">
        <f t="shared" si="273"/>
        <v>#VALUE!</v>
      </c>
      <c r="I963" s="64">
        <f t="shared" si="277"/>
        <v>1</v>
      </c>
      <c r="J963" s="71" t="str">
        <f t="shared" si="277"/>
        <v xml:space="preserve">Tolpis </v>
      </c>
      <c r="K963" s="71" t="str">
        <f t="shared" si="277"/>
        <v>umbellata</v>
      </c>
      <c r="L963" s="72">
        <f t="shared" si="277"/>
        <v>1</v>
      </c>
      <c r="M963" s="72">
        <f t="shared" si="277"/>
        <v>0</v>
      </c>
      <c r="N963" s="66">
        <f t="shared" si="277"/>
        <v>0</v>
      </c>
      <c r="O963" s="41"/>
      <c r="P963" s="42" t="str">
        <f t="shared" si="265"/>
        <v/>
      </c>
      <c r="Q963" s="43" t="str">
        <f t="shared" si="266"/>
        <v/>
      </c>
      <c r="R963" s="44" t="e">
        <f t="shared" si="267"/>
        <v>#VALUE!</v>
      </c>
      <c r="S963" s="45" t="e">
        <f t="shared" ref="S963:S1026" si="278">IF(T963&lt;D963, (T963*3600+U963*60+V963)+((23*3600+59*60+60)-(D963*3600+E963*60+LEFT(F963,2))), (T963*3600+U963*60+V963)-(D963*3600+E963*60+LEFT(F963,2)))</f>
        <v>#VALUE!</v>
      </c>
      <c r="T963" s="44" t="str">
        <f t="shared" si="268"/>
        <v/>
      </c>
      <c r="U963" s="46"/>
      <c r="V963" s="47"/>
      <c r="W963" s="48" t="e">
        <f t="shared" si="269"/>
        <v>#VALUE!</v>
      </c>
      <c r="X963" s="49"/>
      <c r="Y963" s="44" t="e">
        <f>INDEX(VISITORS[INSECT ORDER], MATCH(X963,VISITORS[NAME USED],0))</f>
        <v>#N/A</v>
      </c>
      <c r="Z963" s="44" t="e">
        <f t="shared" si="270"/>
        <v>#N/A</v>
      </c>
      <c r="AA963" s="50" t="e">
        <f>IF(SUM(#REF!,#REF!,#REF!,#REF!,#REF!,#REF!)=S963,,"")</f>
        <v>#REF!</v>
      </c>
      <c r="AB963" s="51" t="str">
        <f t="shared" si="271"/>
        <v/>
      </c>
      <c r="AC963" s="51"/>
      <c r="AD963" s="51"/>
      <c r="AE963" s="51"/>
      <c r="AF963" s="51"/>
      <c r="AG963" s="51"/>
      <c r="AH963" s="51"/>
      <c r="AI963" s="52"/>
      <c r="AJ963" s="52"/>
      <c r="AK963" s="52"/>
      <c r="AL963" s="53"/>
      <c r="AM963" s="54"/>
      <c r="AN963" s="55" t="str">
        <f>IF(P963=1,0,"")</f>
        <v/>
      </c>
      <c r="AO963" s="56" t="str">
        <f>IF(AN963=1,AB963,"")</f>
        <v/>
      </c>
      <c r="AP963" s="55" t="str">
        <f>IF(P963=1,0,"")</f>
        <v/>
      </c>
      <c r="AQ963" s="56" t="str">
        <f>IF(AP963=1,AB963,"")</f>
        <v/>
      </c>
    </row>
    <row r="964" spans="1:43" s="3" customFormat="1" x14ac:dyDescent="0.25">
      <c r="A964" s="67">
        <f t="shared" ref="A964:A1027" si="279">A963</f>
        <v>2022</v>
      </c>
      <c r="B964" s="67" t="e">
        <f t="shared" ref="B964:B1027" si="280">IF(C963-C964&gt;0, TEXT(DATE(2016,(MONTH(DATEVALUE(B963&amp;"1"))+1),1),"mmm"), B963)</f>
        <v>#VALUE!</v>
      </c>
      <c r="C964" s="68" t="e">
        <f t="shared" si="272"/>
        <v>#VALUE!</v>
      </c>
      <c r="D964" s="69">
        <f t="shared" ref="D964:D1027" si="281">IF(IF(E963=59,D963+1,D963)=24,0,IF(E963=59,D963+1,D963))</f>
        <v>0</v>
      </c>
      <c r="E964" s="70">
        <f t="shared" ref="E964:E1027" si="282">IF(E963&lt;59,E963+1,0)</f>
        <v>56</v>
      </c>
      <c r="F964" s="74"/>
      <c r="G964" s="77"/>
      <c r="H964" s="63" t="e">
        <f t="shared" si="273"/>
        <v>#VALUE!</v>
      </c>
      <c r="I964" s="64">
        <f t="shared" si="277"/>
        <v>1</v>
      </c>
      <c r="J964" s="71" t="str">
        <f t="shared" si="277"/>
        <v xml:space="preserve">Tolpis </v>
      </c>
      <c r="K964" s="71" t="str">
        <f t="shared" si="277"/>
        <v>umbellata</v>
      </c>
      <c r="L964" s="72">
        <f t="shared" si="277"/>
        <v>1</v>
      </c>
      <c r="M964" s="72">
        <f t="shared" si="277"/>
        <v>0</v>
      </c>
      <c r="N964" s="66">
        <f t="shared" si="277"/>
        <v>0</v>
      </c>
      <c r="O964" s="41"/>
      <c r="P964" s="42" t="str">
        <f t="shared" ref="P964:P1027" si="283">IF(F964="","",1)</f>
        <v/>
      </c>
      <c r="Q964" s="43" t="str">
        <f t="shared" ref="Q964:Q1027" si="284">TEXT(IF(P964=1,CONCATENATE($D964,":",$E964,":",(LEFT($F964,2))),""),"hh:mm:ss")</f>
        <v/>
      </c>
      <c r="R964" s="44" t="e">
        <f t="shared" ref="R964:R1027" si="285">TEXT(Q964-TIME(0,RIGHT($H964,2),$G$9)+(Q964&gt;TIME(0,RIGHT($H964,2),$G$9)),"mm:ss")</f>
        <v>#VALUE!</v>
      </c>
      <c r="S964" s="45" t="e">
        <f t="shared" si="278"/>
        <v>#VALUE!</v>
      </c>
      <c r="T964" s="44" t="str">
        <f t="shared" ref="T964:T1027" si="286">TEXT(IF(P964=1,D964,""),"00")</f>
        <v/>
      </c>
      <c r="U964" s="46"/>
      <c r="V964" s="47"/>
      <c r="W964" s="48" t="e">
        <f t="shared" ref="W964:W1027" si="287">IF(O964=0,TEXT(TIME(T964,U964,V964)-TIME(D964,E964,RIGHT(F964,2))+TIME(0,LEFT(R964,2),RIGHT(R964,2)),"mm:ss"),TEXT(TIME(T964,U964,V964)-TIME(D964,E964,RIGHT(F964,2))+TIME(0,LEFT(R964,2),RIGHT(R964,2))-TIME(0,($G$10*O964),0),"mm:ss"))</f>
        <v>#VALUE!</v>
      </c>
      <c r="X964" s="49"/>
      <c r="Y964" s="44" t="e">
        <f>INDEX(VISITORS[INSECT ORDER], MATCH(X964,VISITORS[NAME USED],0))</f>
        <v>#N/A</v>
      </c>
      <c r="Z964" s="44" t="e">
        <f t="shared" ref="Z964:Z1027" si="288">IF(Y964&lt;&gt;0,"NA","")</f>
        <v>#N/A</v>
      </c>
      <c r="AA964" s="50" t="e">
        <f>IF(SUM(#REF!,#REF!,#REF!,#REF!,#REF!,#REF!)=S964,,"")</f>
        <v>#REF!</v>
      </c>
      <c r="AB964" s="51" t="str">
        <f t="shared" ref="AB964:AB1027" si="289">IF(P964=1,1,"")</f>
        <v/>
      </c>
      <c r="AC964" s="51"/>
      <c r="AD964" s="51"/>
      <c r="AE964" s="51"/>
      <c r="AF964" s="51"/>
      <c r="AG964" s="51"/>
      <c r="AH964" s="51"/>
      <c r="AI964" s="52"/>
      <c r="AJ964" s="52"/>
      <c r="AK964" s="52"/>
      <c r="AL964" s="53"/>
      <c r="AM964" s="54"/>
      <c r="AN964" s="55" t="str">
        <f>IF(P964=1,0,"")</f>
        <v/>
      </c>
      <c r="AO964" s="56" t="str">
        <f>IF(AN964=1,AB964,"")</f>
        <v/>
      </c>
      <c r="AP964" s="55" t="str">
        <f>IF(P964=1,0,"")</f>
        <v/>
      </c>
      <c r="AQ964" s="56" t="str">
        <f>IF(AP964=1,AB964,"")</f>
        <v/>
      </c>
    </row>
    <row r="965" spans="1:43" s="3" customFormat="1" x14ac:dyDescent="0.25">
      <c r="A965" s="67">
        <f t="shared" si="279"/>
        <v>2022</v>
      </c>
      <c r="B965" s="67" t="e">
        <f t="shared" si="280"/>
        <v>#VALUE!</v>
      </c>
      <c r="C965" s="68" t="e">
        <f t="shared" ref="C965:C1028" si="290">IF(AND(D965=0, E965=0), IF(TEXT(C964,"dd")=TEXT(EOMONTH(DATE(A964,MONTH(DATEVALUE(B964&amp;"1")),C964),0), "dd"), 1, C964+1), C964)</f>
        <v>#VALUE!</v>
      </c>
      <c r="D965" s="69">
        <f t="shared" si="281"/>
        <v>0</v>
      </c>
      <c r="E965" s="70">
        <f t="shared" si="282"/>
        <v>57</v>
      </c>
      <c r="F965" s="74"/>
      <c r="G965" s="77"/>
      <c r="H965" s="63" t="e">
        <f t="shared" ref="H965:H1028" si="291">IF(AND(OR(E964=$G$3,E964=$G$4,E964=$G$5,E964=$G$6,E964=$G$7,E964=$G$8),E964&lt;&gt;RIGHT(H964,2)),CONCATENATE(LEFT(J965,3),LEFT(K965,3),L965,"_",A965,TEXT(MONTH(DATEVALUE(B965&amp;"1")),"00"),TEXT(C965,"00"),"_",TEXT(D965,"00"),"_",TEXT(E964,"00")),IF(AND(OR(E965=$G$3,E965=$G$4,E965=$G$5,E965=$G$6,E965=$G$7,E965=$G$8),OR(F965="",F965&gt;$G$9-1)),CONCATENATE(LEFT(J965,3),LEFT(K965,3),L965,"_",A965,TEXT(MONTH(DATEVALUE(B965&amp;"1")),"00"),TEXT(C965,"00"),"_",TEXT(D965,"00"),"_",TEXT(E965,"00")),H964))</f>
        <v>#VALUE!</v>
      </c>
      <c r="I965" s="64">
        <f t="shared" ref="I965:N980" si="292">I964</f>
        <v>1</v>
      </c>
      <c r="J965" s="71" t="str">
        <f t="shared" si="292"/>
        <v xml:space="preserve">Tolpis </v>
      </c>
      <c r="K965" s="71" t="str">
        <f t="shared" si="292"/>
        <v>umbellata</v>
      </c>
      <c r="L965" s="72">
        <f t="shared" si="292"/>
        <v>1</v>
      </c>
      <c r="M965" s="72">
        <f t="shared" si="292"/>
        <v>0</v>
      </c>
      <c r="N965" s="66">
        <f t="shared" si="292"/>
        <v>0</v>
      </c>
      <c r="O965" s="41"/>
      <c r="P965" s="42" t="str">
        <f t="shared" si="283"/>
        <v/>
      </c>
      <c r="Q965" s="43" t="str">
        <f t="shared" si="284"/>
        <v/>
      </c>
      <c r="R965" s="44" t="e">
        <f t="shared" si="285"/>
        <v>#VALUE!</v>
      </c>
      <c r="S965" s="45" t="e">
        <f t="shared" si="278"/>
        <v>#VALUE!</v>
      </c>
      <c r="T965" s="44" t="str">
        <f t="shared" si="286"/>
        <v/>
      </c>
      <c r="U965" s="46"/>
      <c r="V965" s="47"/>
      <c r="W965" s="48" t="e">
        <f t="shared" si="287"/>
        <v>#VALUE!</v>
      </c>
      <c r="X965" s="49"/>
      <c r="Y965" s="44" t="e">
        <f>INDEX(VISITORS[INSECT ORDER], MATCH(X965,VISITORS[NAME USED],0))</f>
        <v>#N/A</v>
      </c>
      <c r="Z965" s="44" t="e">
        <f t="shared" si="288"/>
        <v>#N/A</v>
      </c>
      <c r="AA965" s="50" t="e">
        <f>IF(SUM(#REF!,#REF!,#REF!,#REF!,#REF!,#REF!)=S965,,"")</f>
        <v>#REF!</v>
      </c>
      <c r="AB965" s="51" t="str">
        <f t="shared" si="289"/>
        <v/>
      </c>
      <c r="AC965" s="51"/>
      <c r="AD965" s="51"/>
      <c r="AE965" s="51"/>
      <c r="AF965" s="51"/>
      <c r="AG965" s="51"/>
      <c r="AH965" s="51"/>
      <c r="AI965" s="52"/>
      <c r="AJ965" s="52"/>
      <c r="AK965" s="52"/>
      <c r="AL965" s="53"/>
      <c r="AM965" s="54"/>
      <c r="AN965" s="55" t="str">
        <f>IF(P965=1,0,"")</f>
        <v/>
      </c>
      <c r="AO965" s="56" t="str">
        <f>IF(AN965=1,AB965,"")</f>
        <v/>
      </c>
      <c r="AP965" s="55" t="str">
        <f>IF(P965=1,0,"")</f>
        <v/>
      </c>
      <c r="AQ965" s="56" t="str">
        <f>IF(AP965=1,AB965,"")</f>
        <v/>
      </c>
    </row>
    <row r="966" spans="1:43" s="3" customFormat="1" x14ac:dyDescent="0.25">
      <c r="A966" s="67">
        <f t="shared" si="279"/>
        <v>2022</v>
      </c>
      <c r="B966" s="67" t="e">
        <f t="shared" si="280"/>
        <v>#VALUE!</v>
      </c>
      <c r="C966" s="68" t="e">
        <f t="shared" si="290"/>
        <v>#VALUE!</v>
      </c>
      <c r="D966" s="69">
        <f t="shared" si="281"/>
        <v>0</v>
      </c>
      <c r="E966" s="70">
        <f t="shared" si="282"/>
        <v>58</v>
      </c>
      <c r="F966" s="74"/>
      <c r="G966" s="77"/>
      <c r="H966" s="63" t="e">
        <f t="shared" si="291"/>
        <v>#VALUE!</v>
      </c>
      <c r="I966" s="64">
        <f t="shared" si="292"/>
        <v>1</v>
      </c>
      <c r="J966" s="71" t="str">
        <f t="shared" si="292"/>
        <v xml:space="preserve">Tolpis </v>
      </c>
      <c r="K966" s="71" t="str">
        <f t="shared" si="292"/>
        <v>umbellata</v>
      </c>
      <c r="L966" s="72">
        <f t="shared" si="292"/>
        <v>1</v>
      </c>
      <c r="M966" s="72">
        <f t="shared" si="292"/>
        <v>0</v>
      </c>
      <c r="N966" s="66">
        <f t="shared" si="292"/>
        <v>0</v>
      </c>
      <c r="O966" s="41"/>
      <c r="P966" s="42" t="str">
        <f t="shared" si="283"/>
        <v/>
      </c>
      <c r="Q966" s="43" t="str">
        <f t="shared" si="284"/>
        <v/>
      </c>
      <c r="R966" s="44" t="e">
        <f t="shared" si="285"/>
        <v>#VALUE!</v>
      </c>
      <c r="S966" s="45" t="e">
        <f t="shared" si="278"/>
        <v>#VALUE!</v>
      </c>
      <c r="T966" s="44" t="str">
        <f t="shared" si="286"/>
        <v/>
      </c>
      <c r="U966" s="46"/>
      <c r="V966" s="47"/>
      <c r="W966" s="48" t="e">
        <f t="shared" si="287"/>
        <v>#VALUE!</v>
      </c>
      <c r="X966" s="49"/>
      <c r="Y966" s="44" t="e">
        <f>INDEX(VISITORS[INSECT ORDER], MATCH(X966,VISITORS[NAME USED],0))</f>
        <v>#N/A</v>
      </c>
      <c r="Z966" s="44" t="e">
        <f t="shared" si="288"/>
        <v>#N/A</v>
      </c>
      <c r="AA966" s="50" t="e">
        <f>IF(SUM(#REF!,#REF!,#REF!,#REF!,#REF!,#REF!)=S966,,"")</f>
        <v>#REF!</v>
      </c>
      <c r="AB966" s="51" t="str">
        <f t="shared" si="289"/>
        <v/>
      </c>
      <c r="AC966" s="51"/>
      <c r="AD966" s="51"/>
      <c r="AE966" s="51"/>
      <c r="AF966" s="51"/>
      <c r="AG966" s="51"/>
      <c r="AH966" s="51"/>
      <c r="AI966" s="52"/>
      <c r="AJ966" s="52"/>
      <c r="AK966" s="52"/>
      <c r="AL966" s="53"/>
      <c r="AM966" s="54"/>
      <c r="AN966" s="55" t="str">
        <f>IF(P966=1,0,"")</f>
        <v/>
      </c>
      <c r="AO966" s="56" t="str">
        <f>IF(AN966=1,AB966,"")</f>
        <v/>
      </c>
      <c r="AP966" s="55" t="str">
        <f>IF(P966=1,0,"")</f>
        <v/>
      </c>
      <c r="AQ966" s="56" t="str">
        <f>IF(AP966=1,AB966,"")</f>
        <v/>
      </c>
    </row>
    <row r="967" spans="1:43" s="3" customFormat="1" x14ac:dyDescent="0.25">
      <c r="A967" s="67">
        <f t="shared" si="279"/>
        <v>2022</v>
      </c>
      <c r="B967" s="67" t="e">
        <f t="shared" si="280"/>
        <v>#VALUE!</v>
      </c>
      <c r="C967" s="68" t="e">
        <f t="shared" si="290"/>
        <v>#VALUE!</v>
      </c>
      <c r="D967" s="69">
        <f t="shared" si="281"/>
        <v>0</v>
      </c>
      <c r="E967" s="70">
        <f t="shared" si="282"/>
        <v>59</v>
      </c>
      <c r="F967" s="74"/>
      <c r="G967" s="77"/>
      <c r="H967" s="63" t="e">
        <f t="shared" si="291"/>
        <v>#VALUE!</v>
      </c>
      <c r="I967" s="64">
        <f t="shared" si="292"/>
        <v>1</v>
      </c>
      <c r="J967" s="71" t="str">
        <f t="shared" si="292"/>
        <v xml:space="preserve">Tolpis </v>
      </c>
      <c r="K967" s="71" t="str">
        <f t="shared" si="292"/>
        <v>umbellata</v>
      </c>
      <c r="L967" s="72">
        <f t="shared" si="292"/>
        <v>1</v>
      </c>
      <c r="M967" s="72">
        <f t="shared" si="292"/>
        <v>0</v>
      </c>
      <c r="N967" s="66">
        <f t="shared" si="292"/>
        <v>0</v>
      </c>
      <c r="O967" s="41"/>
      <c r="P967" s="42" t="str">
        <f t="shared" si="283"/>
        <v/>
      </c>
      <c r="Q967" s="43" t="str">
        <f t="shared" si="284"/>
        <v/>
      </c>
      <c r="R967" s="44" t="e">
        <f t="shared" si="285"/>
        <v>#VALUE!</v>
      </c>
      <c r="S967" s="45" t="e">
        <f t="shared" si="278"/>
        <v>#VALUE!</v>
      </c>
      <c r="T967" s="44" t="str">
        <f t="shared" si="286"/>
        <v/>
      </c>
      <c r="U967" s="46"/>
      <c r="V967" s="47"/>
      <c r="W967" s="48" t="e">
        <f t="shared" si="287"/>
        <v>#VALUE!</v>
      </c>
      <c r="X967" s="49"/>
      <c r="Y967" s="44" t="e">
        <f>INDEX(VISITORS[INSECT ORDER], MATCH(X967,VISITORS[NAME USED],0))</f>
        <v>#N/A</v>
      </c>
      <c r="Z967" s="44" t="e">
        <f t="shared" si="288"/>
        <v>#N/A</v>
      </c>
      <c r="AA967" s="50" t="e">
        <f>IF(SUM(#REF!,#REF!,#REF!,#REF!,#REF!,#REF!)=S967,,"")</f>
        <v>#REF!</v>
      </c>
      <c r="AB967" s="51" t="str">
        <f t="shared" si="289"/>
        <v/>
      </c>
      <c r="AC967" s="51"/>
      <c r="AD967" s="51"/>
      <c r="AE967" s="51"/>
      <c r="AF967" s="51"/>
      <c r="AG967" s="51"/>
      <c r="AH967" s="51"/>
      <c r="AI967" s="52"/>
      <c r="AJ967" s="52"/>
      <c r="AK967" s="52"/>
      <c r="AL967" s="53"/>
      <c r="AM967" s="54"/>
      <c r="AN967" s="55" t="str">
        <f>IF(P967=1,0,"")</f>
        <v/>
      </c>
      <c r="AO967" s="56" t="str">
        <f>IF(AN967=1,AB967,"")</f>
        <v/>
      </c>
      <c r="AP967" s="55" t="str">
        <f>IF(P967=1,0,"")</f>
        <v/>
      </c>
      <c r="AQ967" s="56" t="str">
        <f>IF(AP967=1,AB967,"")</f>
        <v/>
      </c>
    </row>
    <row r="968" spans="1:43" s="3" customFormat="1" x14ac:dyDescent="0.25">
      <c r="A968" s="67">
        <f t="shared" si="279"/>
        <v>2022</v>
      </c>
      <c r="B968" s="67" t="e">
        <f t="shared" si="280"/>
        <v>#VALUE!</v>
      </c>
      <c r="C968" s="68" t="e">
        <f t="shared" si="290"/>
        <v>#VALUE!</v>
      </c>
      <c r="D968" s="69">
        <f t="shared" si="281"/>
        <v>1</v>
      </c>
      <c r="E968" s="70">
        <f t="shared" si="282"/>
        <v>0</v>
      </c>
      <c r="F968" s="74"/>
      <c r="G968" s="77"/>
      <c r="H968" s="63" t="e">
        <f t="shared" si="291"/>
        <v>#VALUE!</v>
      </c>
      <c r="I968" s="64">
        <f t="shared" si="292"/>
        <v>1</v>
      </c>
      <c r="J968" s="71" t="str">
        <f t="shared" si="292"/>
        <v xml:space="preserve">Tolpis </v>
      </c>
      <c r="K968" s="71" t="str">
        <f t="shared" si="292"/>
        <v>umbellata</v>
      </c>
      <c r="L968" s="72">
        <f t="shared" si="292"/>
        <v>1</v>
      </c>
      <c r="M968" s="72">
        <f t="shared" si="292"/>
        <v>0</v>
      </c>
      <c r="N968" s="66">
        <f t="shared" si="292"/>
        <v>0</v>
      </c>
      <c r="O968" s="41"/>
      <c r="P968" s="42" t="str">
        <f t="shared" si="283"/>
        <v/>
      </c>
      <c r="Q968" s="43" t="str">
        <f t="shared" si="284"/>
        <v/>
      </c>
      <c r="R968" s="44" t="e">
        <f t="shared" si="285"/>
        <v>#VALUE!</v>
      </c>
      <c r="S968" s="45" t="e">
        <f t="shared" si="278"/>
        <v>#VALUE!</v>
      </c>
      <c r="T968" s="44" t="str">
        <f t="shared" si="286"/>
        <v/>
      </c>
      <c r="U968" s="46"/>
      <c r="V968" s="47"/>
      <c r="W968" s="48" t="e">
        <f t="shared" si="287"/>
        <v>#VALUE!</v>
      </c>
      <c r="X968" s="49"/>
      <c r="Y968" s="44" t="e">
        <f>INDEX(VISITORS[INSECT ORDER], MATCH(X968,VISITORS[NAME USED],0))</f>
        <v>#N/A</v>
      </c>
      <c r="Z968" s="44" t="e">
        <f t="shared" si="288"/>
        <v>#N/A</v>
      </c>
      <c r="AA968" s="50" t="e">
        <f>IF(SUM(#REF!,#REF!,#REF!,#REF!,#REF!,#REF!)=S968,,"")</f>
        <v>#REF!</v>
      </c>
      <c r="AB968" s="51" t="str">
        <f t="shared" si="289"/>
        <v/>
      </c>
      <c r="AC968" s="51"/>
      <c r="AD968" s="51"/>
      <c r="AE968" s="51"/>
      <c r="AF968" s="51"/>
      <c r="AG968" s="51"/>
      <c r="AH968" s="51"/>
      <c r="AI968" s="52"/>
      <c r="AJ968" s="52"/>
      <c r="AK968" s="52"/>
      <c r="AL968" s="53"/>
      <c r="AM968" s="54"/>
      <c r="AN968" s="55" t="str">
        <f>IF(P968=1,0,"")</f>
        <v/>
      </c>
      <c r="AO968" s="56" t="str">
        <f>IF(AN968=1,AB968,"")</f>
        <v/>
      </c>
      <c r="AP968" s="55" t="str">
        <f>IF(P968=1,0,"")</f>
        <v/>
      </c>
      <c r="AQ968" s="56" t="str">
        <f>IF(AP968=1,AB968,"")</f>
        <v/>
      </c>
    </row>
    <row r="969" spans="1:43" s="3" customFormat="1" x14ac:dyDescent="0.25">
      <c r="A969" s="67">
        <f t="shared" si="279"/>
        <v>2022</v>
      </c>
      <c r="B969" s="67" t="e">
        <f t="shared" si="280"/>
        <v>#VALUE!</v>
      </c>
      <c r="C969" s="68" t="e">
        <f t="shared" si="290"/>
        <v>#VALUE!</v>
      </c>
      <c r="D969" s="69">
        <f t="shared" si="281"/>
        <v>1</v>
      </c>
      <c r="E969" s="70">
        <f t="shared" si="282"/>
        <v>1</v>
      </c>
      <c r="F969" s="74"/>
      <c r="G969" s="77"/>
      <c r="H969" s="63" t="e">
        <f t="shared" si="291"/>
        <v>#VALUE!</v>
      </c>
      <c r="I969" s="64">
        <f t="shared" si="292"/>
        <v>1</v>
      </c>
      <c r="J969" s="71" t="str">
        <f t="shared" si="292"/>
        <v xml:space="preserve">Tolpis </v>
      </c>
      <c r="K969" s="71" t="str">
        <f t="shared" si="292"/>
        <v>umbellata</v>
      </c>
      <c r="L969" s="72">
        <f t="shared" si="292"/>
        <v>1</v>
      </c>
      <c r="M969" s="72">
        <f t="shared" si="292"/>
        <v>0</v>
      </c>
      <c r="N969" s="66">
        <f t="shared" si="292"/>
        <v>0</v>
      </c>
      <c r="O969" s="41"/>
      <c r="P969" s="42" t="str">
        <f t="shared" si="283"/>
        <v/>
      </c>
      <c r="Q969" s="43" t="str">
        <f t="shared" si="284"/>
        <v/>
      </c>
      <c r="R969" s="44" t="e">
        <f t="shared" si="285"/>
        <v>#VALUE!</v>
      </c>
      <c r="S969" s="45" t="e">
        <f t="shared" si="278"/>
        <v>#VALUE!</v>
      </c>
      <c r="T969" s="44" t="str">
        <f t="shared" si="286"/>
        <v/>
      </c>
      <c r="U969" s="46"/>
      <c r="V969" s="47"/>
      <c r="W969" s="48" t="e">
        <f t="shared" si="287"/>
        <v>#VALUE!</v>
      </c>
      <c r="X969" s="49"/>
      <c r="Y969" s="44" t="e">
        <f>INDEX(VISITORS[INSECT ORDER], MATCH(X969,VISITORS[NAME USED],0))</f>
        <v>#N/A</v>
      </c>
      <c r="Z969" s="44" t="e">
        <f t="shared" si="288"/>
        <v>#N/A</v>
      </c>
      <c r="AA969" s="50" t="e">
        <f>IF(SUM(#REF!,#REF!,#REF!,#REF!,#REF!,#REF!)=S969,,"")</f>
        <v>#REF!</v>
      </c>
      <c r="AB969" s="51" t="str">
        <f t="shared" si="289"/>
        <v/>
      </c>
      <c r="AC969" s="51"/>
      <c r="AD969" s="51"/>
      <c r="AE969" s="51"/>
      <c r="AF969" s="51"/>
      <c r="AG969" s="51"/>
      <c r="AH969" s="51"/>
      <c r="AI969" s="52"/>
      <c r="AJ969" s="52"/>
      <c r="AK969" s="52"/>
      <c r="AL969" s="53"/>
      <c r="AM969" s="54"/>
      <c r="AN969" s="55" t="str">
        <f>IF(P969=1,0,"")</f>
        <v/>
      </c>
      <c r="AO969" s="56" t="str">
        <f>IF(AN969=1,AB969,"")</f>
        <v/>
      </c>
      <c r="AP969" s="55" t="str">
        <f>IF(P969=1,0,"")</f>
        <v/>
      </c>
      <c r="AQ969" s="56" t="str">
        <f>IF(AP969=1,AB969,"")</f>
        <v/>
      </c>
    </row>
    <row r="970" spans="1:43" s="3" customFormat="1" x14ac:dyDescent="0.25">
      <c r="A970" s="67">
        <f t="shared" si="279"/>
        <v>2022</v>
      </c>
      <c r="B970" s="67" t="e">
        <f t="shared" si="280"/>
        <v>#VALUE!</v>
      </c>
      <c r="C970" s="68" t="e">
        <f t="shared" si="290"/>
        <v>#VALUE!</v>
      </c>
      <c r="D970" s="69">
        <f t="shared" si="281"/>
        <v>1</v>
      </c>
      <c r="E970" s="70">
        <f t="shared" si="282"/>
        <v>2</v>
      </c>
      <c r="F970" s="74"/>
      <c r="G970" s="77"/>
      <c r="H970" s="63" t="e">
        <f t="shared" si="291"/>
        <v>#VALUE!</v>
      </c>
      <c r="I970" s="64">
        <f t="shared" si="292"/>
        <v>1</v>
      </c>
      <c r="J970" s="71" t="str">
        <f t="shared" si="292"/>
        <v xml:space="preserve">Tolpis </v>
      </c>
      <c r="K970" s="71" t="str">
        <f t="shared" si="292"/>
        <v>umbellata</v>
      </c>
      <c r="L970" s="72">
        <f t="shared" si="292"/>
        <v>1</v>
      </c>
      <c r="M970" s="72">
        <f t="shared" si="292"/>
        <v>0</v>
      </c>
      <c r="N970" s="66">
        <f t="shared" si="292"/>
        <v>0</v>
      </c>
      <c r="O970" s="41"/>
      <c r="P970" s="42" t="str">
        <f t="shared" si="283"/>
        <v/>
      </c>
      <c r="Q970" s="43" t="str">
        <f t="shared" si="284"/>
        <v/>
      </c>
      <c r="R970" s="44" t="e">
        <f t="shared" si="285"/>
        <v>#VALUE!</v>
      </c>
      <c r="S970" s="45" t="e">
        <f t="shared" si="278"/>
        <v>#VALUE!</v>
      </c>
      <c r="T970" s="44" t="str">
        <f t="shared" si="286"/>
        <v/>
      </c>
      <c r="U970" s="46"/>
      <c r="V970" s="47"/>
      <c r="W970" s="48" t="e">
        <f t="shared" si="287"/>
        <v>#VALUE!</v>
      </c>
      <c r="X970" s="49"/>
      <c r="Y970" s="44" t="e">
        <f>INDEX(VISITORS[INSECT ORDER], MATCH(X970,VISITORS[NAME USED],0))</f>
        <v>#N/A</v>
      </c>
      <c r="Z970" s="44" t="e">
        <f t="shared" si="288"/>
        <v>#N/A</v>
      </c>
      <c r="AA970" s="50" t="e">
        <f>IF(SUM(#REF!,#REF!,#REF!,#REF!,#REF!,#REF!)=S970,,"")</f>
        <v>#REF!</v>
      </c>
      <c r="AB970" s="51" t="str">
        <f t="shared" si="289"/>
        <v/>
      </c>
      <c r="AC970" s="51"/>
      <c r="AD970" s="51"/>
      <c r="AE970" s="51"/>
      <c r="AF970" s="51"/>
      <c r="AG970" s="51"/>
      <c r="AH970" s="51"/>
      <c r="AI970" s="52"/>
      <c r="AJ970" s="52"/>
      <c r="AK970" s="52"/>
      <c r="AL970" s="53"/>
      <c r="AM970" s="54"/>
      <c r="AN970" s="55" t="str">
        <f>IF(P970=1,0,"")</f>
        <v/>
      </c>
      <c r="AO970" s="56" t="str">
        <f>IF(AN970=1,AB970,"")</f>
        <v/>
      </c>
      <c r="AP970" s="55" t="str">
        <f>IF(P970=1,0,"")</f>
        <v/>
      </c>
      <c r="AQ970" s="56" t="str">
        <f>IF(AP970=1,AB970,"")</f>
        <v/>
      </c>
    </row>
    <row r="971" spans="1:43" s="3" customFormat="1" x14ac:dyDescent="0.25">
      <c r="A971" s="67">
        <f t="shared" si="279"/>
        <v>2022</v>
      </c>
      <c r="B971" s="67" t="e">
        <f t="shared" si="280"/>
        <v>#VALUE!</v>
      </c>
      <c r="C971" s="68" t="e">
        <f t="shared" si="290"/>
        <v>#VALUE!</v>
      </c>
      <c r="D971" s="69">
        <f t="shared" si="281"/>
        <v>1</v>
      </c>
      <c r="E971" s="70">
        <f t="shared" si="282"/>
        <v>3</v>
      </c>
      <c r="F971" s="74"/>
      <c r="G971" s="77"/>
      <c r="H971" s="63" t="e">
        <f t="shared" si="291"/>
        <v>#VALUE!</v>
      </c>
      <c r="I971" s="64">
        <f t="shared" si="292"/>
        <v>1</v>
      </c>
      <c r="J971" s="71" t="str">
        <f t="shared" si="292"/>
        <v xml:space="preserve">Tolpis </v>
      </c>
      <c r="K971" s="71" t="str">
        <f t="shared" si="292"/>
        <v>umbellata</v>
      </c>
      <c r="L971" s="72">
        <f t="shared" si="292"/>
        <v>1</v>
      </c>
      <c r="M971" s="72">
        <f t="shared" si="292"/>
        <v>0</v>
      </c>
      <c r="N971" s="66">
        <f t="shared" si="292"/>
        <v>0</v>
      </c>
      <c r="O971" s="41"/>
      <c r="P971" s="42" t="str">
        <f t="shared" si="283"/>
        <v/>
      </c>
      <c r="Q971" s="43" t="str">
        <f t="shared" si="284"/>
        <v/>
      </c>
      <c r="R971" s="44" t="e">
        <f t="shared" si="285"/>
        <v>#VALUE!</v>
      </c>
      <c r="S971" s="45" t="e">
        <f t="shared" si="278"/>
        <v>#VALUE!</v>
      </c>
      <c r="T971" s="44" t="str">
        <f t="shared" si="286"/>
        <v/>
      </c>
      <c r="U971" s="46"/>
      <c r="V971" s="47"/>
      <c r="W971" s="48" t="e">
        <f t="shared" si="287"/>
        <v>#VALUE!</v>
      </c>
      <c r="X971" s="49"/>
      <c r="Y971" s="44" t="e">
        <f>INDEX(VISITORS[INSECT ORDER], MATCH(X971,VISITORS[NAME USED],0))</f>
        <v>#N/A</v>
      </c>
      <c r="Z971" s="44" t="e">
        <f t="shared" si="288"/>
        <v>#N/A</v>
      </c>
      <c r="AA971" s="50" t="e">
        <f>IF(SUM(#REF!,#REF!,#REF!,#REF!,#REF!,#REF!)=S971,,"")</f>
        <v>#REF!</v>
      </c>
      <c r="AB971" s="51" t="str">
        <f t="shared" si="289"/>
        <v/>
      </c>
      <c r="AC971" s="51"/>
      <c r="AD971" s="51"/>
      <c r="AE971" s="51"/>
      <c r="AF971" s="51"/>
      <c r="AG971" s="51"/>
      <c r="AH971" s="51"/>
      <c r="AI971" s="52"/>
      <c r="AJ971" s="52"/>
      <c r="AK971" s="52"/>
      <c r="AL971" s="53"/>
      <c r="AM971" s="54"/>
      <c r="AN971" s="55" t="str">
        <f>IF(P971=1,0,"")</f>
        <v/>
      </c>
      <c r="AO971" s="56" t="str">
        <f>IF(AN971=1,AB971,"")</f>
        <v/>
      </c>
      <c r="AP971" s="55" t="str">
        <f>IF(P971=1,0,"")</f>
        <v/>
      </c>
      <c r="AQ971" s="56" t="str">
        <f>IF(AP971=1,AB971,"")</f>
        <v/>
      </c>
    </row>
    <row r="972" spans="1:43" s="3" customFormat="1" x14ac:dyDescent="0.25">
      <c r="A972" s="67">
        <f t="shared" si="279"/>
        <v>2022</v>
      </c>
      <c r="B972" s="67" t="e">
        <f t="shared" si="280"/>
        <v>#VALUE!</v>
      </c>
      <c r="C972" s="68" t="e">
        <f t="shared" si="290"/>
        <v>#VALUE!</v>
      </c>
      <c r="D972" s="69">
        <f t="shared" si="281"/>
        <v>1</v>
      </c>
      <c r="E972" s="70">
        <f t="shared" si="282"/>
        <v>4</v>
      </c>
      <c r="F972" s="74"/>
      <c r="G972" s="77"/>
      <c r="H972" s="63" t="e">
        <f t="shared" si="291"/>
        <v>#VALUE!</v>
      </c>
      <c r="I972" s="64">
        <f t="shared" si="292"/>
        <v>1</v>
      </c>
      <c r="J972" s="71" t="str">
        <f t="shared" si="292"/>
        <v xml:space="preserve">Tolpis </v>
      </c>
      <c r="K972" s="71" t="str">
        <f t="shared" si="292"/>
        <v>umbellata</v>
      </c>
      <c r="L972" s="72">
        <f t="shared" si="292"/>
        <v>1</v>
      </c>
      <c r="M972" s="72">
        <f t="shared" si="292"/>
        <v>0</v>
      </c>
      <c r="N972" s="66">
        <f t="shared" si="292"/>
        <v>0</v>
      </c>
      <c r="O972" s="41"/>
      <c r="P972" s="42" t="str">
        <f t="shared" si="283"/>
        <v/>
      </c>
      <c r="Q972" s="43" t="str">
        <f t="shared" si="284"/>
        <v/>
      </c>
      <c r="R972" s="44" t="e">
        <f t="shared" si="285"/>
        <v>#VALUE!</v>
      </c>
      <c r="S972" s="45" t="e">
        <f t="shared" si="278"/>
        <v>#VALUE!</v>
      </c>
      <c r="T972" s="44" t="str">
        <f t="shared" si="286"/>
        <v/>
      </c>
      <c r="U972" s="46"/>
      <c r="V972" s="47"/>
      <c r="W972" s="48" t="e">
        <f t="shared" si="287"/>
        <v>#VALUE!</v>
      </c>
      <c r="X972" s="49"/>
      <c r="Y972" s="44" t="e">
        <f>INDEX(VISITORS[INSECT ORDER], MATCH(X972,VISITORS[NAME USED],0))</f>
        <v>#N/A</v>
      </c>
      <c r="Z972" s="44" t="e">
        <f t="shared" si="288"/>
        <v>#N/A</v>
      </c>
      <c r="AA972" s="50" t="e">
        <f>IF(SUM(#REF!,#REF!,#REF!,#REF!,#REF!,#REF!)=S972,,"")</f>
        <v>#REF!</v>
      </c>
      <c r="AB972" s="51" t="str">
        <f t="shared" si="289"/>
        <v/>
      </c>
      <c r="AC972" s="51"/>
      <c r="AD972" s="51"/>
      <c r="AE972" s="51"/>
      <c r="AF972" s="51"/>
      <c r="AG972" s="51"/>
      <c r="AH972" s="51"/>
      <c r="AI972" s="52"/>
      <c r="AJ972" s="52"/>
      <c r="AK972" s="52"/>
      <c r="AL972" s="53"/>
      <c r="AM972" s="54"/>
      <c r="AN972" s="55" t="str">
        <f>IF(P972=1,0,"")</f>
        <v/>
      </c>
      <c r="AO972" s="56" t="str">
        <f>IF(AN972=1,AB972,"")</f>
        <v/>
      </c>
      <c r="AP972" s="55" t="str">
        <f>IF(P972=1,0,"")</f>
        <v/>
      </c>
      <c r="AQ972" s="56" t="str">
        <f>IF(AP972=1,AB972,"")</f>
        <v/>
      </c>
    </row>
    <row r="973" spans="1:43" s="3" customFormat="1" x14ac:dyDescent="0.25">
      <c r="A973" s="67">
        <f t="shared" si="279"/>
        <v>2022</v>
      </c>
      <c r="B973" s="67" t="e">
        <f t="shared" si="280"/>
        <v>#VALUE!</v>
      </c>
      <c r="C973" s="68" t="e">
        <f t="shared" si="290"/>
        <v>#VALUE!</v>
      </c>
      <c r="D973" s="69">
        <f t="shared" si="281"/>
        <v>1</v>
      </c>
      <c r="E973" s="70">
        <f t="shared" si="282"/>
        <v>5</v>
      </c>
      <c r="F973" s="74"/>
      <c r="G973" s="77"/>
      <c r="H973" s="63" t="e">
        <f t="shared" si="291"/>
        <v>#VALUE!</v>
      </c>
      <c r="I973" s="64">
        <f t="shared" si="292"/>
        <v>1</v>
      </c>
      <c r="J973" s="71" t="str">
        <f t="shared" si="292"/>
        <v xml:space="preserve">Tolpis </v>
      </c>
      <c r="K973" s="71" t="str">
        <f t="shared" si="292"/>
        <v>umbellata</v>
      </c>
      <c r="L973" s="72">
        <f t="shared" si="292"/>
        <v>1</v>
      </c>
      <c r="M973" s="72">
        <f t="shared" si="292"/>
        <v>0</v>
      </c>
      <c r="N973" s="66">
        <f t="shared" si="292"/>
        <v>0</v>
      </c>
      <c r="O973" s="41"/>
      <c r="P973" s="42" t="str">
        <f t="shared" si="283"/>
        <v/>
      </c>
      <c r="Q973" s="43" t="str">
        <f t="shared" si="284"/>
        <v/>
      </c>
      <c r="R973" s="44" t="e">
        <f t="shared" si="285"/>
        <v>#VALUE!</v>
      </c>
      <c r="S973" s="45" t="e">
        <f t="shared" si="278"/>
        <v>#VALUE!</v>
      </c>
      <c r="T973" s="44" t="str">
        <f t="shared" si="286"/>
        <v/>
      </c>
      <c r="U973" s="46"/>
      <c r="V973" s="47"/>
      <c r="W973" s="48" t="e">
        <f t="shared" si="287"/>
        <v>#VALUE!</v>
      </c>
      <c r="X973" s="49"/>
      <c r="Y973" s="44" t="e">
        <f>INDEX(VISITORS[INSECT ORDER], MATCH(X973,VISITORS[NAME USED],0))</f>
        <v>#N/A</v>
      </c>
      <c r="Z973" s="44" t="e">
        <f t="shared" si="288"/>
        <v>#N/A</v>
      </c>
      <c r="AA973" s="50" t="e">
        <f>IF(SUM(#REF!,#REF!,#REF!,#REF!,#REF!,#REF!)=S973,,"")</f>
        <v>#REF!</v>
      </c>
      <c r="AB973" s="51" t="str">
        <f t="shared" si="289"/>
        <v/>
      </c>
      <c r="AC973" s="51"/>
      <c r="AD973" s="51"/>
      <c r="AE973" s="51"/>
      <c r="AF973" s="51"/>
      <c r="AG973" s="51"/>
      <c r="AH973" s="51"/>
      <c r="AI973" s="52"/>
      <c r="AJ973" s="52"/>
      <c r="AK973" s="52"/>
      <c r="AL973" s="53"/>
      <c r="AM973" s="54"/>
      <c r="AN973" s="55" t="str">
        <f>IF(P973=1,0,"")</f>
        <v/>
      </c>
      <c r="AO973" s="56" t="str">
        <f>IF(AN973=1,AB973,"")</f>
        <v/>
      </c>
      <c r="AP973" s="55" t="str">
        <f>IF(P973=1,0,"")</f>
        <v/>
      </c>
      <c r="AQ973" s="56" t="str">
        <f>IF(AP973=1,AB973,"")</f>
        <v/>
      </c>
    </row>
    <row r="974" spans="1:43" s="3" customFormat="1" x14ac:dyDescent="0.25">
      <c r="A974" s="67">
        <f t="shared" si="279"/>
        <v>2022</v>
      </c>
      <c r="B974" s="67" t="e">
        <f t="shared" si="280"/>
        <v>#VALUE!</v>
      </c>
      <c r="C974" s="68" t="e">
        <f t="shared" si="290"/>
        <v>#VALUE!</v>
      </c>
      <c r="D974" s="69">
        <f t="shared" si="281"/>
        <v>1</v>
      </c>
      <c r="E974" s="70">
        <f t="shared" si="282"/>
        <v>6</v>
      </c>
      <c r="F974" s="74"/>
      <c r="G974" s="77"/>
      <c r="H974" s="63" t="e">
        <f t="shared" si="291"/>
        <v>#VALUE!</v>
      </c>
      <c r="I974" s="64">
        <f t="shared" si="292"/>
        <v>1</v>
      </c>
      <c r="J974" s="71" t="str">
        <f t="shared" si="292"/>
        <v xml:space="preserve">Tolpis </v>
      </c>
      <c r="K974" s="71" t="str">
        <f t="shared" si="292"/>
        <v>umbellata</v>
      </c>
      <c r="L974" s="72">
        <f t="shared" si="292"/>
        <v>1</v>
      </c>
      <c r="M974" s="72">
        <f t="shared" si="292"/>
        <v>0</v>
      </c>
      <c r="N974" s="66">
        <f t="shared" si="292"/>
        <v>0</v>
      </c>
      <c r="O974" s="41"/>
      <c r="P974" s="42" t="str">
        <f t="shared" si="283"/>
        <v/>
      </c>
      <c r="Q974" s="43" t="str">
        <f t="shared" si="284"/>
        <v/>
      </c>
      <c r="R974" s="44" t="e">
        <f t="shared" si="285"/>
        <v>#VALUE!</v>
      </c>
      <c r="S974" s="45" t="e">
        <f t="shared" si="278"/>
        <v>#VALUE!</v>
      </c>
      <c r="T974" s="44" t="str">
        <f t="shared" si="286"/>
        <v/>
      </c>
      <c r="U974" s="46"/>
      <c r="V974" s="47"/>
      <c r="W974" s="48" t="e">
        <f t="shared" si="287"/>
        <v>#VALUE!</v>
      </c>
      <c r="X974" s="49"/>
      <c r="Y974" s="44" t="e">
        <f>INDEX(VISITORS[INSECT ORDER], MATCH(X974,VISITORS[NAME USED],0))</f>
        <v>#N/A</v>
      </c>
      <c r="Z974" s="44" t="e">
        <f t="shared" si="288"/>
        <v>#N/A</v>
      </c>
      <c r="AA974" s="50" t="e">
        <f>IF(SUM(#REF!,#REF!,#REF!,#REF!,#REF!,#REF!)=S974,,"")</f>
        <v>#REF!</v>
      </c>
      <c r="AB974" s="51" t="str">
        <f t="shared" si="289"/>
        <v/>
      </c>
      <c r="AC974" s="51"/>
      <c r="AD974" s="51"/>
      <c r="AE974" s="51"/>
      <c r="AF974" s="51"/>
      <c r="AG974" s="51"/>
      <c r="AH974" s="51"/>
      <c r="AI974" s="52"/>
      <c r="AJ974" s="52"/>
      <c r="AK974" s="52"/>
      <c r="AL974" s="53"/>
      <c r="AM974" s="54"/>
      <c r="AN974" s="55" t="str">
        <f>IF(P974=1,0,"")</f>
        <v/>
      </c>
      <c r="AO974" s="56" t="str">
        <f>IF(AN974=1,AB974,"")</f>
        <v/>
      </c>
      <c r="AP974" s="55" t="str">
        <f>IF(P974=1,0,"")</f>
        <v/>
      </c>
      <c r="AQ974" s="56" t="str">
        <f>IF(AP974=1,AB974,"")</f>
        <v/>
      </c>
    </row>
    <row r="975" spans="1:43" s="3" customFormat="1" x14ac:dyDescent="0.25">
      <c r="A975" s="67">
        <f t="shared" si="279"/>
        <v>2022</v>
      </c>
      <c r="B975" s="67" t="e">
        <f t="shared" si="280"/>
        <v>#VALUE!</v>
      </c>
      <c r="C975" s="68" t="e">
        <f t="shared" si="290"/>
        <v>#VALUE!</v>
      </c>
      <c r="D975" s="69">
        <f t="shared" si="281"/>
        <v>1</v>
      </c>
      <c r="E975" s="70">
        <f t="shared" si="282"/>
        <v>7</v>
      </c>
      <c r="F975" s="74"/>
      <c r="G975" s="77"/>
      <c r="H975" s="63" t="e">
        <f t="shared" si="291"/>
        <v>#VALUE!</v>
      </c>
      <c r="I975" s="64">
        <f t="shared" si="292"/>
        <v>1</v>
      </c>
      <c r="J975" s="71" t="str">
        <f t="shared" si="292"/>
        <v xml:space="preserve">Tolpis </v>
      </c>
      <c r="K975" s="71" t="str">
        <f t="shared" si="292"/>
        <v>umbellata</v>
      </c>
      <c r="L975" s="72">
        <f t="shared" si="292"/>
        <v>1</v>
      </c>
      <c r="M975" s="72">
        <f t="shared" si="292"/>
        <v>0</v>
      </c>
      <c r="N975" s="66">
        <f t="shared" si="292"/>
        <v>0</v>
      </c>
      <c r="O975" s="41"/>
      <c r="P975" s="42" t="str">
        <f t="shared" si="283"/>
        <v/>
      </c>
      <c r="Q975" s="43" t="str">
        <f t="shared" si="284"/>
        <v/>
      </c>
      <c r="R975" s="44" t="e">
        <f t="shared" si="285"/>
        <v>#VALUE!</v>
      </c>
      <c r="S975" s="45" t="e">
        <f t="shared" si="278"/>
        <v>#VALUE!</v>
      </c>
      <c r="T975" s="44" t="str">
        <f t="shared" si="286"/>
        <v/>
      </c>
      <c r="U975" s="46"/>
      <c r="V975" s="47"/>
      <c r="W975" s="48" t="e">
        <f t="shared" si="287"/>
        <v>#VALUE!</v>
      </c>
      <c r="X975" s="49"/>
      <c r="Y975" s="44" t="e">
        <f>INDEX(VISITORS[INSECT ORDER], MATCH(X975,VISITORS[NAME USED],0))</f>
        <v>#N/A</v>
      </c>
      <c r="Z975" s="44" t="e">
        <f t="shared" si="288"/>
        <v>#N/A</v>
      </c>
      <c r="AA975" s="50" t="e">
        <f>IF(SUM(#REF!,#REF!,#REF!,#REF!,#REF!,#REF!)=S975,,"")</f>
        <v>#REF!</v>
      </c>
      <c r="AB975" s="51" t="str">
        <f t="shared" si="289"/>
        <v/>
      </c>
      <c r="AC975" s="51"/>
      <c r="AD975" s="51"/>
      <c r="AE975" s="51"/>
      <c r="AF975" s="51"/>
      <c r="AG975" s="51"/>
      <c r="AH975" s="51"/>
      <c r="AI975" s="52"/>
      <c r="AJ975" s="52"/>
      <c r="AK975" s="52"/>
      <c r="AL975" s="53"/>
      <c r="AM975" s="54"/>
      <c r="AN975" s="55" t="str">
        <f>IF(P975=1,0,"")</f>
        <v/>
      </c>
      <c r="AO975" s="56" t="str">
        <f>IF(AN975=1,AB975,"")</f>
        <v/>
      </c>
      <c r="AP975" s="55" t="str">
        <f>IF(P975=1,0,"")</f>
        <v/>
      </c>
      <c r="AQ975" s="56" t="str">
        <f>IF(AP975=1,AB975,"")</f>
        <v/>
      </c>
    </row>
    <row r="976" spans="1:43" s="3" customFormat="1" x14ac:dyDescent="0.25">
      <c r="A976" s="67">
        <f t="shared" si="279"/>
        <v>2022</v>
      </c>
      <c r="B976" s="67" t="e">
        <f t="shared" si="280"/>
        <v>#VALUE!</v>
      </c>
      <c r="C976" s="68" t="e">
        <f t="shared" si="290"/>
        <v>#VALUE!</v>
      </c>
      <c r="D976" s="69">
        <f t="shared" si="281"/>
        <v>1</v>
      </c>
      <c r="E976" s="70">
        <f t="shared" si="282"/>
        <v>8</v>
      </c>
      <c r="F976" s="74"/>
      <c r="G976" s="77"/>
      <c r="H976" s="63" t="e">
        <f t="shared" si="291"/>
        <v>#VALUE!</v>
      </c>
      <c r="I976" s="64">
        <f t="shared" si="292"/>
        <v>1</v>
      </c>
      <c r="J976" s="71" t="str">
        <f t="shared" si="292"/>
        <v xml:space="preserve">Tolpis </v>
      </c>
      <c r="K976" s="71" t="str">
        <f t="shared" si="292"/>
        <v>umbellata</v>
      </c>
      <c r="L976" s="72">
        <f t="shared" si="292"/>
        <v>1</v>
      </c>
      <c r="M976" s="72">
        <f t="shared" si="292"/>
        <v>0</v>
      </c>
      <c r="N976" s="66">
        <f t="shared" si="292"/>
        <v>0</v>
      </c>
      <c r="O976" s="41"/>
      <c r="P976" s="42" t="str">
        <f t="shared" si="283"/>
        <v/>
      </c>
      <c r="Q976" s="43" t="str">
        <f t="shared" si="284"/>
        <v/>
      </c>
      <c r="R976" s="44" t="e">
        <f t="shared" si="285"/>
        <v>#VALUE!</v>
      </c>
      <c r="S976" s="45" t="e">
        <f t="shared" si="278"/>
        <v>#VALUE!</v>
      </c>
      <c r="T976" s="44" t="str">
        <f t="shared" si="286"/>
        <v/>
      </c>
      <c r="U976" s="46"/>
      <c r="V976" s="47"/>
      <c r="W976" s="48" t="e">
        <f t="shared" si="287"/>
        <v>#VALUE!</v>
      </c>
      <c r="X976" s="49"/>
      <c r="Y976" s="44" t="e">
        <f>INDEX(VISITORS[INSECT ORDER], MATCH(X976,VISITORS[NAME USED],0))</f>
        <v>#N/A</v>
      </c>
      <c r="Z976" s="44" t="e">
        <f t="shared" si="288"/>
        <v>#N/A</v>
      </c>
      <c r="AA976" s="50" t="e">
        <f>IF(SUM(#REF!,#REF!,#REF!,#REF!,#REF!,#REF!)=S976,,"")</f>
        <v>#REF!</v>
      </c>
      <c r="AB976" s="51" t="str">
        <f t="shared" si="289"/>
        <v/>
      </c>
      <c r="AC976" s="51"/>
      <c r="AD976" s="51"/>
      <c r="AE976" s="51"/>
      <c r="AF976" s="51"/>
      <c r="AG976" s="51"/>
      <c r="AH976" s="51"/>
      <c r="AI976" s="52"/>
      <c r="AJ976" s="52"/>
      <c r="AK976" s="52"/>
      <c r="AL976" s="53"/>
      <c r="AM976" s="54"/>
      <c r="AN976" s="55" t="str">
        <f>IF(P976=1,0,"")</f>
        <v/>
      </c>
      <c r="AO976" s="56" t="str">
        <f>IF(AN976=1,AB976,"")</f>
        <v/>
      </c>
      <c r="AP976" s="55" t="str">
        <f>IF(P976=1,0,"")</f>
        <v/>
      </c>
      <c r="AQ976" s="56" t="str">
        <f>IF(AP976=1,AB976,"")</f>
        <v/>
      </c>
    </row>
    <row r="977" spans="1:43" s="3" customFormat="1" x14ac:dyDescent="0.25">
      <c r="A977" s="67">
        <f t="shared" si="279"/>
        <v>2022</v>
      </c>
      <c r="B977" s="67" t="e">
        <f t="shared" si="280"/>
        <v>#VALUE!</v>
      </c>
      <c r="C977" s="68" t="e">
        <f t="shared" si="290"/>
        <v>#VALUE!</v>
      </c>
      <c r="D977" s="69">
        <f t="shared" si="281"/>
        <v>1</v>
      </c>
      <c r="E977" s="70">
        <f t="shared" si="282"/>
        <v>9</v>
      </c>
      <c r="F977" s="74"/>
      <c r="G977" s="77"/>
      <c r="H977" s="63" t="e">
        <f t="shared" si="291"/>
        <v>#VALUE!</v>
      </c>
      <c r="I977" s="64">
        <f t="shared" si="292"/>
        <v>1</v>
      </c>
      <c r="J977" s="71" t="str">
        <f t="shared" si="292"/>
        <v xml:space="preserve">Tolpis </v>
      </c>
      <c r="K977" s="71" t="str">
        <f t="shared" si="292"/>
        <v>umbellata</v>
      </c>
      <c r="L977" s="72">
        <f t="shared" si="292"/>
        <v>1</v>
      </c>
      <c r="M977" s="72">
        <f t="shared" si="292"/>
        <v>0</v>
      </c>
      <c r="N977" s="66">
        <f t="shared" si="292"/>
        <v>0</v>
      </c>
      <c r="O977" s="41"/>
      <c r="P977" s="42" t="str">
        <f t="shared" si="283"/>
        <v/>
      </c>
      <c r="Q977" s="43" t="str">
        <f t="shared" si="284"/>
        <v/>
      </c>
      <c r="R977" s="44" t="e">
        <f t="shared" si="285"/>
        <v>#VALUE!</v>
      </c>
      <c r="S977" s="45" t="e">
        <f t="shared" si="278"/>
        <v>#VALUE!</v>
      </c>
      <c r="T977" s="44" t="str">
        <f t="shared" si="286"/>
        <v/>
      </c>
      <c r="U977" s="46"/>
      <c r="V977" s="47"/>
      <c r="W977" s="48" t="e">
        <f t="shared" si="287"/>
        <v>#VALUE!</v>
      </c>
      <c r="X977" s="49"/>
      <c r="Y977" s="44" t="e">
        <f>INDEX(VISITORS[INSECT ORDER], MATCH(X977,VISITORS[NAME USED],0))</f>
        <v>#N/A</v>
      </c>
      <c r="Z977" s="44" t="e">
        <f t="shared" si="288"/>
        <v>#N/A</v>
      </c>
      <c r="AA977" s="50" t="e">
        <f>IF(SUM(#REF!,#REF!,#REF!,#REF!,#REF!,#REF!)=S977,,"")</f>
        <v>#REF!</v>
      </c>
      <c r="AB977" s="51" t="str">
        <f t="shared" si="289"/>
        <v/>
      </c>
      <c r="AC977" s="51"/>
      <c r="AD977" s="51"/>
      <c r="AE977" s="51"/>
      <c r="AF977" s="51"/>
      <c r="AG977" s="51"/>
      <c r="AH977" s="51"/>
      <c r="AI977" s="52"/>
      <c r="AJ977" s="52"/>
      <c r="AK977" s="52"/>
      <c r="AL977" s="53"/>
      <c r="AM977" s="54"/>
      <c r="AN977" s="55" t="str">
        <f>IF(P977=1,0,"")</f>
        <v/>
      </c>
      <c r="AO977" s="56" t="str">
        <f>IF(AN977=1,AB977,"")</f>
        <v/>
      </c>
      <c r="AP977" s="55" t="str">
        <f>IF(P977=1,0,"")</f>
        <v/>
      </c>
      <c r="AQ977" s="56" t="str">
        <f>IF(AP977=1,AB977,"")</f>
        <v/>
      </c>
    </row>
    <row r="978" spans="1:43" s="3" customFormat="1" x14ac:dyDescent="0.25">
      <c r="A978" s="67">
        <f t="shared" si="279"/>
        <v>2022</v>
      </c>
      <c r="B978" s="67" t="e">
        <f t="shared" si="280"/>
        <v>#VALUE!</v>
      </c>
      <c r="C978" s="68" t="e">
        <f t="shared" si="290"/>
        <v>#VALUE!</v>
      </c>
      <c r="D978" s="69">
        <f t="shared" si="281"/>
        <v>1</v>
      </c>
      <c r="E978" s="70">
        <f t="shared" si="282"/>
        <v>10</v>
      </c>
      <c r="F978" s="74"/>
      <c r="G978" s="77"/>
      <c r="H978" s="63" t="e">
        <f t="shared" si="291"/>
        <v>#VALUE!</v>
      </c>
      <c r="I978" s="64">
        <f t="shared" si="292"/>
        <v>1</v>
      </c>
      <c r="J978" s="71" t="str">
        <f t="shared" si="292"/>
        <v xml:space="preserve">Tolpis </v>
      </c>
      <c r="K978" s="71" t="str">
        <f t="shared" si="292"/>
        <v>umbellata</v>
      </c>
      <c r="L978" s="72">
        <f t="shared" si="292"/>
        <v>1</v>
      </c>
      <c r="M978" s="72">
        <f t="shared" si="292"/>
        <v>0</v>
      </c>
      <c r="N978" s="66">
        <f t="shared" si="292"/>
        <v>0</v>
      </c>
      <c r="O978" s="41"/>
      <c r="P978" s="42" t="str">
        <f t="shared" si="283"/>
        <v/>
      </c>
      <c r="Q978" s="43" t="str">
        <f t="shared" si="284"/>
        <v/>
      </c>
      <c r="R978" s="44" t="e">
        <f t="shared" si="285"/>
        <v>#VALUE!</v>
      </c>
      <c r="S978" s="45" t="e">
        <f t="shared" si="278"/>
        <v>#VALUE!</v>
      </c>
      <c r="T978" s="44" t="str">
        <f t="shared" si="286"/>
        <v/>
      </c>
      <c r="U978" s="46"/>
      <c r="V978" s="47"/>
      <c r="W978" s="48" t="e">
        <f t="shared" si="287"/>
        <v>#VALUE!</v>
      </c>
      <c r="X978" s="49"/>
      <c r="Y978" s="44" t="e">
        <f>INDEX(VISITORS[INSECT ORDER], MATCH(X978,VISITORS[NAME USED],0))</f>
        <v>#N/A</v>
      </c>
      <c r="Z978" s="44" t="e">
        <f t="shared" si="288"/>
        <v>#N/A</v>
      </c>
      <c r="AA978" s="50" t="e">
        <f>IF(SUM(#REF!,#REF!,#REF!,#REF!,#REF!,#REF!)=S978,,"")</f>
        <v>#REF!</v>
      </c>
      <c r="AB978" s="51" t="str">
        <f t="shared" si="289"/>
        <v/>
      </c>
      <c r="AC978" s="51"/>
      <c r="AD978" s="51"/>
      <c r="AE978" s="51"/>
      <c r="AF978" s="51"/>
      <c r="AG978" s="51"/>
      <c r="AH978" s="51"/>
      <c r="AI978" s="52"/>
      <c r="AJ978" s="52"/>
      <c r="AK978" s="52"/>
      <c r="AL978" s="53"/>
      <c r="AM978" s="54"/>
      <c r="AN978" s="55" t="str">
        <f>IF(P978=1,0,"")</f>
        <v/>
      </c>
      <c r="AO978" s="56" t="str">
        <f>IF(AN978=1,AB978,"")</f>
        <v/>
      </c>
      <c r="AP978" s="55" t="str">
        <f>IF(P978=1,0,"")</f>
        <v/>
      </c>
      <c r="AQ978" s="56" t="str">
        <f>IF(AP978=1,AB978,"")</f>
        <v/>
      </c>
    </row>
    <row r="979" spans="1:43" s="3" customFormat="1" x14ac:dyDescent="0.25">
      <c r="A979" s="67">
        <f t="shared" si="279"/>
        <v>2022</v>
      </c>
      <c r="B979" s="67" t="e">
        <f t="shared" si="280"/>
        <v>#VALUE!</v>
      </c>
      <c r="C979" s="68" t="e">
        <f t="shared" si="290"/>
        <v>#VALUE!</v>
      </c>
      <c r="D979" s="69">
        <f t="shared" si="281"/>
        <v>1</v>
      </c>
      <c r="E979" s="70">
        <f t="shared" si="282"/>
        <v>11</v>
      </c>
      <c r="F979" s="74"/>
      <c r="G979" s="77"/>
      <c r="H979" s="63" t="e">
        <f t="shared" si="291"/>
        <v>#VALUE!</v>
      </c>
      <c r="I979" s="64">
        <f t="shared" si="292"/>
        <v>1</v>
      </c>
      <c r="J979" s="71" t="str">
        <f t="shared" si="292"/>
        <v xml:space="preserve">Tolpis </v>
      </c>
      <c r="K979" s="71" t="str">
        <f t="shared" si="292"/>
        <v>umbellata</v>
      </c>
      <c r="L979" s="72">
        <f t="shared" si="292"/>
        <v>1</v>
      </c>
      <c r="M979" s="72">
        <f t="shared" si="292"/>
        <v>0</v>
      </c>
      <c r="N979" s="66">
        <f t="shared" si="292"/>
        <v>0</v>
      </c>
      <c r="O979" s="41"/>
      <c r="P979" s="42" t="str">
        <f t="shared" si="283"/>
        <v/>
      </c>
      <c r="Q979" s="43" t="str">
        <f t="shared" si="284"/>
        <v/>
      </c>
      <c r="R979" s="44" t="e">
        <f t="shared" si="285"/>
        <v>#VALUE!</v>
      </c>
      <c r="S979" s="45" t="e">
        <f t="shared" si="278"/>
        <v>#VALUE!</v>
      </c>
      <c r="T979" s="44" t="str">
        <f t="shared" si="286"/>
        <v/>
      </c>
      <c r="U979" s="46"/>
      <c r="V979" s="47"/>
      <c r="W979" s="48" t="e">
        <f t="shared" si="287"/>
        <v>#VALUE!</v>
      </c>
      <c r="X979" s="49"/>
      <c r="Y979" s="44" t="e">
        <f>INDEX(VISITORS[INSECT ORDER], MATCH(X979,VISITORS[NAME USED],0))</f>
        <v>#N/A</v>
      </c>
      <c r="Z979" s="44" t="e">
        <f t="shared" si="288"/>
        <v>#N/A</v>
      </c>
      <c r="AA979" s="50" t="e">
        <f>IF(SUM(#REF!,#REF!,#REF!,#REF!,#REF!,#REF!)=S979,,"")</f>
        <v>#REF!</v>
      </c>
      <c r="AB979" s="51" t="str">
        <f t="shared" si="289"/>
        <v/>
      </c>
      <c r="AC979" s="51"/>
      <c r="AD979" s="51"/>
      <c r="AE979" s="51"/>
      <c r="AF979" s="51"/>
      <c r="AG979" s="51"/>
      <c r="AH979" s="51"/>
      <c r="AI979" s="52"/>
      <c r="AJ979" s="52"/>
      <c r="AK979" s="52"/>
      <c r="AL979" s="53"/>
      <c r="AM979" s="54"/>
      <c r="AN979" s="55" t="str">
        <f>IF(P979=1,0,"")</f>
        <v/>
      </c>
      <c r="AO979" s="56" t="str">
        <f>IF(AN979=1,AB979,"")</f>
        <v/>
      </c>
      <c r="AP979" s="55" t="str">
        <f>IF(P979=1,0,"")</f>
        <v/>
      </c>
      <c r="AQ979" s="56" t="str">
        <f>IF(AP979=1,AB979,"")</f>
        <v/>
      </c>
    </row>
    <row r="980" spans="1:43" s="3" customFormat="1" x14ac:dyDescent="0.25">
      <c r="A980" s="67">
        <f t="shared" si="279"/>
        <v>2022</v>
      </c>
      <c r="B980" s="67" t="e">
        <f t="shared" si="280"/>
        <v>#VALUE!</v>
      </c>
      <c r="C980" s="68" t="e">
        <f t="shared" si="290"/>
        <v>#VALUE!</v>
      </c>
      <c r="D980" s="69">
        <f t="shared" si="281"/>
        <v>1</v>
      </c>
      <c r="E980" s="70">
        <f t="shared" si="282"/>
        <v>12</v>
      </c>
      <c r="F980" s="74"/>
      <c r="G980" s="77"/>
      <c r="H980" s="63" t="e">
        <f t="shared" si="291"/>
        <v>#VALUE!</v>
      </c>
      <c r="I980" s="64">
        <f t="shared" si="292"/>
        <v>1</v>
      </c>
      <c r="J980" s="71" t="str">
        <f t="shared" si="292"/>
        <v xml:space="preserve">Tolpis </v>
      </c>
      <c r="K980" s="71" t="str">
        <f t="shared" si="292"/>
        <v>umbellata</v>
      </c>
      <c r="L980" s="72">
        <f t="shared" si="292"/>
        <v>1</v>
      </c>
      <c r="M980" s="72">
        <f t="shared" si="292"/>
        <v>0</v>
      </c>
      <c r="N980" s="66">
        <f t="shared" si="292"/>
        <v>0</v>
      </c>
      <c r="O980" s="41"/>
      <c r="P980" s="42" t="str">
        <f t="shared" si="283"/>
        <v/>
      </c>
      <c r="Q980" s="43" t="str">
        <f t="shared" si="284"/>
        <v/>
      </c>
      <c r="R980" s="44" t="e">
        <f t="shared" si="285"/>
        <v>#VALUE!</v>
      </c>
      <c r="S980" s="45" t="e">
        <f t="shared" si="278"/>
        <v>#VALUE!</v>
      </c>
      <c r="T980" s="44" t="str">
        <f t="shared" si="286"/>
        <v/>
      </c>
      <c r="U980" s="46"/>
      <c r="V980" s="47"/>
      <c r="W980" s="48" t="e">
        <f t="shared" si="287"/>
        <v>#VALUE!</v>
      </c>
      <c r="X980" s="49"/>
      <c r="Y980" s="44" t="e">
        <f>INDEX(VISITORS[INSECT ORDER], MATCH(X980,VISITORS[NAME USED],0))</f>
        <v>#N/A</v>
      </c>
      <c r="Z980" s="44" t="e">
        <f t="shared" si="288"/>
        <v>#N/A</v>
      </c>
      <c r="AA980" s="50" t="e">
        <f>IF(SUM(#REF!,#REF!,#REF!,#REF!,#REF!,#REF!)=S980,,"")</f>
        <v>#REF!</v>
      </c>
      <c r="AB980" s="51" t="str">
        <f t="shared" si="289"/>
        <v/>
      </c>
      <c r="AC980" s="51"/>
      <c r="AD980" s="51"/>
      <c r="AE980" s="51"/>
      <c r="AF980" s="51"/>
      <c r="AG980" s="51"/>
      <c r="AH980" s="51"/>
      <c r="AI980" s="52"/>
      <c r="AJ980" s="52"/>
      <c r="AK980" s="52"/>
      <c r="AL980" s="53"/>
      <c r="AM980" s="54"/>
      <c r="AN980" s="55" t="str">
        <f>IF(P980=1,0,"")</f>
        <v/>
      </c>
      <c r="AO980" s="56" t="str">
        <f>IF(AN980=1,AB980,"")</f>
        <v/>
      </c>
      <c r="AP980" s="55" t="str">
        <f>IF(P980=1,0,"")</f>
        <v/>
      </c>
      <c r="AQ980" s="56" t="str">
        <f>IF(AP980=1,AB980,"")</f>
        <v/>
      </c>
    </row>
    <row r="981" spans="1:43" s="3" customFormat="1" x14ac:dyDescent="0.25">
      <c r="A981" s="67">
        <f t="shared" si="279"/>
        <v>2022</v>
      </c>
      <c r="B981" s="67" t="e">
        <f t="shared" si="280"/>
        <v>#VALUE!</v>
      </c>
      <c r="C981" s="68" t="e">
        <f t="shared" si="290"/>
        <v>#VALUE!</v>
      </c>
      <c r="D981" s="69">
        <f t="shared" si="281"/>
        <v>1</v>
      </c>
      <c r="E981" s="70">
        <f t="shared" si="282"/>
        <v>13</v>
      </c>
      <c r="F981" s="74"/>
      <c r="G981" s="77"/>
      <c r="H981" s="63" t="e">
        <f t="shared" si="291"/>
        <v>#VALUE!</v>
      </c>
      <c r="I981" s="64">
        <f t="shared" ref="I981:N996" si="293">I980</f>
        <v>1</v>
      </c>
      <c r="J981" s="71" t="str">
        <f t="shared" si="293"/>
        <v xml:space="preserve">Tolpis </v>
      </c>
      <c r="K981" s="71" t="str">
        <f t="shared" si="293"/>
        <v>umbellata</v>
      </c>
      <c r="L981" s="72">
        <f t="shared" si="293"/>
        <v>1</v>
      </c>
      <c r="M981" s="72">
        <f t="shared" si="293"/>
        <v>0</v>
      </c>
      <c r="N981" s="66">
        <f t="shared" si="293"/>
        <v>0</v>
      </c>
      <c r="O981" s="41"/>
      <c r="P981" s="42" t="str">
        <f t="shared" si="283"/>
        <v/>
      </c>
      <c r="Q981" s="43" t="str">
        <f t="shared" si="284"/>
        <v/>
      </c>
      <c r="R981" s="44" t="e">
        <f t="shared" si="285"/>
        <v>#VALUE!</v>
      </c>
      <c r="S981" s="45" t="e">
        <f t="shared" si="278"/>
        <v>#VALUE!</v>
      </c>
      <c r="T981" s="44" t="str">
        <f t="shared" si="286"/>
        <v/>
      </c>
      <c r="U981" s="46"/>
      <c r="V981" s="47"/>
      <c r="W981" s="48" t="e">
        <f t="shared" si="287"/>
        <v>#VALUE!</v>
      </c>
      <c r="X981" s="49"/>
      <c r="Y981" s="44" t="e">
        <f>INDEX(VISITORS[INSECT ORDER], MATCH(X981,VISITORS[NAME USED],0))</f>
        <v>#N/A</v>
      </c>
      <c r="Z981" s="44" t="e">
        <f t="shared" si="288"/>
        <v>#N/A</v>
      </c>
      <c r="AA981" s="50" t="e">
        <f>IF(SUM(#REF!,#REF!,#REF!,#REF!,#REF!,#REF!)=S981,,"")</f>
        <v>#REF!</v>
      </c>
      <c r="AB981" s="51" t="str">
        <f t="shared" si="289"/>
        <v/>
      </c>
      <c r="AC981" s="51"/>
      <c r="AD981" s="51"/>
      <c r="AE981" s="51"/>
      <c r="AF981" s="51"/>
      <c r="AG981" s="51"/>
      <c r="AH981" s="51"/>
      <c r="AI981" s="52"/>
      <c r="AJ981" s="52"/>
      <c r="AK981" s="52"/>
      <c r="AL981" s="53"/>
      <c r="AM981" s="54"/>
      <c r="AN981" s="55" t="str">
        <f>IF(P981=1,0,"")</f>
        <v/>
      </c>
      <c r="AO981" s="56" t="str">
        <f>IF(AN981=1,AB981,"")</f>
        <v/>
      </c>
      <c r="AP981" s="55" t="str">
        <f>IF(P981=1,0,"")</f>
        <v/>
      </c>
      <c r="AQ981" s="56" t="str">
        <f>IF(AP981=1,AB981,"")</f>
        <v/>
      </c>
    </row>
    <row r="982" spans="1:43" s="3" customFormat="1" x14ac:dyDescent="0.25">
      <c r="A982" s="67">
        <f t="shared" si="279"/>
        <v>2022</v>
      </c>
      <c r="B982" s="67" t="e">
        <f t="shared" si="280"/>
        <v>#VALUE!</v>
      </c>
      <c r="C982" s="68" t="e">
        <f t="shared" si="290"/>
        <v>#VALUE!</v>
      </c>
      <c r="D982" s="69">
        <f t="shared" si="281"/>
        <v>1</v>
      </c>
      <c r="E982" s="70">
        <f t="shared" si="282"/>
        <v>14</v>
      </c>
      <c r="F982" s="74"/>
      <c r="G982" s="77"/>
      <c r="H982" s="63" t="e">
        <f t="shared" si="291"/>
        <v>#VALUE!</v>
      </c>
      <c r="I982" s="64">
        <f t="shared" si="293"/>
        <v>1</v>
      </c>
      <c r="J982" s="71" t="str">
        <f t="shared" si="293"/>
        <v xml:space="preserve">Tolpis </v>
      </c>
      <c r="K982" s="71" t="str">
        <f t="shared" si="293"/>
        <v>umbellata</v>
      </c>
      <c r="L982" s="72">
        <f t="shared" si="293"/>
        <v>1</v>
      </c>
      <c r="M982" s="72">
        <f t="shared" si="293"/>
        <v>0</v>
      </c>
      <c r="N982" s="66">
        <f t="shared" si="293"/>
        <v>0</v>
      </c>
      <c r="O982" s="41"/>
      <c r="P982" s="42" t="str">
        <f t="shared" si="283"/>
        <v/>
      </c>
      <c r="Q982" s="43" t="str">
        <f t="shared" si="284"/>
        <v/>
      </c>
      <c r="R982" s="44" t="e">
        <f t="shared" si="285"/>
        <v>#VALUE!</v>
      </c>
      <c r="S982" s="45" t="e">
        <f t="shared" si="278"/>
        <v>#VALUE!</v>
      </c>
      <c r="T982" s="44" t="str">
        <f t="shared" si="286"/>
        <v/>
      </c>
      <c r="U982" s="46"/>
      <c r="V982" s="47"/>
      <c r="W982" s="48" t="e">
        <f t="shared" si="287"/>
        <v>#VALUE!</v>
      </c>
      <c r="X982" s="49"/>
      <c r="Y982" s="44" t="e">
        <f>INDEX(VISITORS[INSECT ORDER], MATCH(X982,VISITORS[NAME USED],0))</f>
        <v>#N/A</v>
      </c>
      <c r="Z982" s="44" t="e">
        <f t="shared" si="288"/>
        <v>#N/A</v>
      </c>
      <c r="AA982" s="50" t="e">
        <f>IF(SUM(#REF!,#REF!,#REF!,#REF!,#REF!,#REF!)=S982,,"")</f>
        <v>#REF!</v>
      </c>
      <c r="AB982" s="51" t="str">
        <f t="shared" si="289"/>
        <v/>
      </c>
      <c r="AC982" s="51"/>
      <c r="AD982" s="51"/>
      <c r="AE982" s="51"/>
      <c r="AF982" s="51"/>
      <c r="AG982" s="51"/>
      <c r="AH982" s="51"/>
      <c r="AI982" s="52"/>
      <c r="AJ982" s="52"/>
      <c r="AK982" s="52"/>
      <c r="AL982" s="53"/>
      <c r="AM982" s="54"/>
      <c r="AN982" s="55" t="str">
        <f>IF(P982=1,0,"")</f>
        <v/>
      </c>
      <c r="AO982" s="56" t="str">
        <f>IF(AN982=1,AB982,"")</f>
        <v/>
      </c>
      <c r="AP982" s="55" t="str">
        <f>IF(P982=1,0,"")</f>
        <v/>
      </c>
      <c r="AQ982" s="56" t="str">
        <f>IF(AP982=1,AB982,"")</f>
        <v/>
      </c>
    </row>
    <row r="983" spans="1:43" s="3" customFormat="1" x14ac:dyDescent="0.25">
      <c r="A983" s="67">
        <f t="shared" si="279"/>
        <v>2022</v>
      </c>
      <c r="B983" s="67" t="e">
        <f t="shared" si="280"/>
        <v>#VALUE!</v>
      </c>
      <c r="C983" s="68" t="e">
        <f t="shared" si="290"/>
        <v>#VALUE!</v>
      </c>
      <c r="D983" s="69">
        <f t="shared" si="281"/>
        <v>1</v>
      </c>
      <c r="E983" s="70">
        <f t="shared" si="282"/>
        <v>15</v>
      </c>
      <c r="F983" s="74"/>
      <c r="G983" s="77"/>
      <c r="H983" s="63" t="e">
        <f t="shared" si="291"/>
        <v>#VALUE!</v>
      </c>
      <c r="I983" s="64">
        <f t="shared" si="293"/>
        <v>1</v>
      </c>
      <c r="J983" s="71" t="str">
        <f t="shared" si="293"/>
        <v xml:space="preserve">Tolpis </v>
      </c>
      <c r="K983" s="71" t="str">
        <f t="shared" si="293"/>
        <v>umbellata</v>
      </c>
      <c r="L983" s="72">
        <f t="shared" si="293"/>
        <v>1</v>
      </c>
      <c r="M983" s="72">
        <f t="shared" si="293"/>
        <v>0</v>
      </c>
      <c r="N983" s="66">
        <f t="shared" si="293"/>
        <v>0</v>
      </c>
      <c r="O983" s="41"/>
      <c r="P983" s="42" t="str">
        <f t="shared" si="283"/>
        <v/>
      </c>
      <c r="Q983" s="43" t="str">
        <f t="shared" si="284"/>
        <v/>
      </c>
      <c r="R983" s="44" t="e">
        <f t="shared" si="285"/>
        <v>#VALUE!</v>
      </c>
      <c r="S983" s="45" t="e">
        <f t="shared" si="278"/>
        <v>#VALUE!</v>
      </c>
      <c r="T983" s="44" t="str">
        <f t="shared" si="286"/>
        <v/>
      </c>
      <c r="U983" s="46"/>
      <c r="V983" s="47"/>
      <c r="W983" s="48" t="e">
        <f t="shared" si="287"/>
        <v>#VALUE!</v>
      </c>
      <c r="X983" s="49"/>
      <c r="Y983" s="44" t="e">
        <f>INDEX(VISITORS[INSECT ORDER], MATCH(X983,VISITORS[NAME USED],0))</f>
        <v>#N/A</v>
      </c>
      <c r="Z983" s="44" t="e">
        <f t="shared" si="288"/>
        <v>#N/A</v>
      </c>
      <c r="AA983" s="50" t="e">
        <f>IF(SUM(#REF!,#REF!,#REF!,#REF!,#REF!,#REF!)=S983,,"")</f>
        <v>#REF!</v>
      </c>
      <c r="AB983" s="51" t="str">
        <f t="shared" si="289"/>
        <v/>
      </c>
      <c r="AC983" s="51"/>
      <c r="AD983" s="51"/>
      <c r="AE983" s="51"/>
      <c r="AF983" s="51"/>
      <c r="AG983" s="51"/>
      <c r="AH983" s="51"/>
      <c r="AI983" s="52"/>
      <c r="AJ983" s="52"/>
      <c r="AK983" s="52"/>
      <c r="AL983" s="53"/>
      <c r="AM983" s="54"/>
      <c r="AN983" s="55" t="str">
        <f>IF(P983=1,0,"")</f>
        <v/>
      </c>
      <c r="AO983" s="56" t="str">
        <f>IF(AN983=1,AB983,"")</f>
        <v/>
      </c>
      <c r="AP983" s="55" t="str">
        <f>IF(P983=1,0,"")</f>
        <v/>
      </c>
      <c r="AQ983" s="56" t="str">
        <f>IF(AP983=1,AB983,"")</f>
        <v/>
      </c>
    </row>
    <row r="984" spans="1:43" s="3" customFormat="1" x14ac:dyDescent="0.25">
      <c r="A984" s="67">
        <f t="shared" si="279"/>
        <v>2022</v>
      </c>
      <c r="B984" s="67" t="e">
        <f t="shared" si="280"/>
        <v>#VALUE!</v>
      </c>
      <c r="C984" s="68" t="e">
        <f t="shared" si="290"/>
        <v>#VALUE!</v>
      </c>
      <c r="D984" s="69">
        <f t="shared" si="281"/>
        <v>1</v>
      </c>
      <c r="E984" s="70">
        <f t="shared" si="282"/>
        <v>16</v>
      </c>
      <c r="F984" s="74"/>
      <c r="G984" s="77"/>
      <c r="H984" s="63" t="e">
        <f t="shared" si="291"/>
        <v>#VALUE!</v>
      </c>
      <c r="I984" s="64">
        <f t="shared" si="293"/>
        <v>1</v>
      </c>
      <c r="J984" s="71" t="str">
        <f t="shared" si="293"/>
        <v xml:space="preserve">Tolpis </v>
      </c>
      <c r="K984" s="71" t="str">
        <f t="shared" si="293"/>
        <v>umbellata</v>
      </c>
      <c r="L984" s="72">
        <f t="shared" si="293"/>
        <v>1</v>
      </c>
      <c r="M984" s="72">
        <f t="shared" si="293"/>
        <v>0</v>
      </c>
      <c r="N984" s="66">
        <f t="shared" si="293"/>
        <v>0</v>
      </c>
      <c r="O984" s="41"/>
      <c r="P984" s="42" t="str">
        <f t="shared" si="283"/>
        <v/>
      </c>
      <c r="Q984" s="43" t="str">
        <f t="shared" si="284"/>
        <v/>
      </c>
      <c r="R984" s="44" t="e">
        <f t="shared" si="285"/>
        <v>#VALUE!</v>
      </c>
      <c r="S984" s="45" t="e">
        <f t="shared" si="278"/>
        <v>#VALUE!</v>
      </c>
      <c r="T984" s="44" t="str">
        <f t="shared" si="286"/>
        <v/>
      </c>
      <c r="U984" s="46"/>
      <c r="V984" s="47"/>
      <c r="W984" s="48" t="e">
        <f t="shared" si="287"/>
        <v>#VALUE!</v>
      </c>
      <c r="X984" s="49"/>
      <c r="Y984" s="44" t="e">
        <f>INDEX(VISITORS[INSECT ORDER], MATCH(X984,VISITORS[NAME USED],0))</f>
        <v>#N/A</v>
      </c>
      <c r="Z984" s="44" t="e">
        <f t="shared" si="288"/>
        <v>#N/A</v>
      </c>
      <c r="AA984" s="50" t="e">
        <f>IF(SUM(#REF!,#REF!,#REF!,#REF!,#REF!,#REF!)=S984,,"")</f>
        <v>#REF!</v>
      </c>
      <c r="AB984" s="51" t="str">
        <f t="shared" si="289"/>
        <v/>
      </c>
      <c r="AC984" s="51"/>
      <c r="AD984" s="51"/>
      <c r="AE984" s="51"/>
      <c r="AF984" s="51"/>
      <c r="AG984" s="51"/>
      <c r="AH984" s="51"/>
      <c r="AI984" s="52"/>
      <c r="AJ984" s="52"/>
      <c r="AK984" s="52"/>
      <c r="AL984" s="53"/>
      <c r="AM984" s="54"/>
      <c r="AN984" s="55" t="str">
        <f>IF(P984=1,0,"")</f>
        <v/>
      </c>
      <c r="AO984" s="56" t="str">
        <f>IF(AN984=1,AB984,"")</f>
        <v/>
      </c>
      <c r="AP984" s="55" t="str">
        <f>IF(P984=1,0,"")</f>
        <v/>
      </c>
      <c r="AQ984" s="56" t="str">
        <f>IF(AP984=1,AB984,"")</f>
        <v/>
      </c>
    </row>
    <row r="985" spans="1:43" s="3" customFormat="1" x14ac:dyDescent="0.25">
      <c r="A985" s="67">
        <f t="shared" si="279"/>
        <v>2022</v>
      </c>
      <c r="B985" s="67" t="e">
        <f t="shared" si="280"/>
        <v>#VALUE!</v>
      </c>
      <c r="C985" s="68" t="e">
        <f t="shared" si="290"/>
        <v>#VALUE!</v>
      </c>
      <c r="D985" s="69">
        <f t="shared" si="281"/>
        <v>1</v>
      </c>
      <c r="E985" s="70">
        <f t="shared" si="282"/>
        <v>17</v>
      </c>
      <c r="F985" s="74"/>
      <c r="G985" s="77"/>
      <c r="H985" s="63" t="e">
        <f t="shared" si="291"/>
        <v>#VALUE!</v>
      </c>
      <c r="I985" s="64">
        <f t="shared" si="293"/>
        <v>1</v>
      </c>
      <c r="J985" s="71" t="str">
        <f t="shared" si="293"/>
        <v xml:space="preserve">Tolpis </v>
      </c>
      <c r="K985" s="71" t="str">
        <f t="shared" si="293"/>
        <v>umbellata</v>
      </c>
      <c r="L985" s="72">
        <f t="shared" si="293"/>
        <v>1</v>
      </c>
      <c r="M985" s="72">
        <f t="shared" si="293"/>
        <v>0</v>
      </c>
      <c r="N985" s="66">
        <f t="shared" si="293"/>
        <v>0</v>
      </c>
      <c r="O985" s="41"/>
      <c r="P985" s="42" t="str">
        <f t="shared" si="283"/>
        <v/>
      </c>
      <c r="Q985" s="43" t="str">
        <f t="shared" si="284"/>
        <v/>
      </c>
      <c r="R985" s="44" t="e">
        <f t="shared" si="285"/>
        <v>#VALUE!</v>
      </c>
      <c r="S985" s="45" t="e">
        <f t="shared" si="278"/>
        <v>#VALUE!</v>
      </c>
      <c r="T985" s="44" t="str">
        <f t="shared" si="286"/>
        <v/>
      </c>
      <c r="U985" s="46"/>
      <c r="V985" s="47"/>
      <c r="W985" s="48" t="e">
        <f t="shared" si="287"/>
        <v>#VALUE!</v>
      </c>
      <c r="X985" s="49"/>
      <c r="Y985" s="44" t="e">
        <f>INDEX(VISITORS[INSECT ORDER], MATCH(X985,VISITORS[NAME USED],0))</f>
        <v>#N/A</v>
      </c>
      <c r="Z985" s="44" t="e">
        <f t="shared" si="288"/>
        <v>#N/A</v>
      </c>
      <c r="AA985" s="50" t="e">
        <f>IF(SUM(#REF!,#REF!,#REF!,#REF!,#REF!,#REF!)=S985,,"")</f>
        <v>#REF!</v>
      </c>
      <c r="AB985" s="51" t="str">
        <f t="shared" si="289"/>
        <v/>
      </c>
      <c r="AC985" s="51"/>
      <c r="AD985" s="51"/>
      <c r="AE985" s="51"/>
      <c r="AF985" s="51"/>
      <c r="AG985" s="51"/>
      <c r="AH985" s="51"/>
      <c r="AI985" s="52"/>
      <c r="AJ985" s="52"/>
      <c r="AK985" s="52"/>
      <c r="AL985" s="53"/>
      <c r="AM985" s="54"/>
      <c r="AN985" s="55" t="str">
        <f>IF(P985=1,0,"")</f>
        <v/>
      </c>
      <c r="AO985" s="56" t="str">
        <f>IF(AN985=1,AB985,"")</f>
        <v/>
      </c>
      <c r="AP985" s="55" t="str">
        <f>IF(P985=1,0,"")</f>
        <v/>
      </c>
      <c r="AQ985" s="56" t="str">
        <f>IF(AP985=1,AB985,"")</f>
        <v/>
      </c>
    </row>
    <row r="986" spans="1:43" s="3" customFormat="1" x14ac:dyDescent="0.25">
      <c r="A986" s="67">
        <f t="shared" si="279"/>
        <v>2022</v>
      </c>
      <c r="B986" s="67" t="e">
        <f t="shared" si="280"/>
        <v>#VALUE!</v>
      </c>
      <c r="C986" s="68" t="e">
        <f t="shared" si="290"/>
        <v>#VALUE!</v>
      </c>
      <c r="D986" s="69">
        <f t="shared" si="281"/>
        <v>1</v>
      </c>
      <c r="E986" s="70">
        <f t="shared" si="282"/>
        <v>18</v>
      </c>
      <c r="F986" s="74"/>
      <c r="G986" s="77"/>
      <c r="H986" s="63" t="e">
        <f t="shared" si="291"/>
        <v>#VALUE!</v>
      </c>
      <c r="I986" s="64">
        <f t="shared" si="293"/>
        <v>1</v>
      </c>
      <c r="J986" s="71" t="str">
        <f t="shared" si="293"/>
        <v xml:space="preserve">Tolpis </v>
      </c>
      <c r="K986" s="71" t="str">
        <f t="shared" si="293"/>
        <v>umbellata</v>
      </c>
      <c r="L986" s="72">
        <f t="shared" si="293"/>
        <v>1</v>
      </c>
      <c r="M986" s="72">
        <f t="shared" si="293"/>
        <v>0</v>
      </c>
      <c r="N986" s="66">
        <f t="shared" si="293"/>
        <v>0</v>
      </c>
      <c r="O986" s="41"/>
      <c r="P986" s="42" t="str">
        <f t="shared" si="283"/>
        <v/>
      </c>
      <c r="Q986" s="43" t="str">
        <f t="shared" si="284"/>
        <v/>
      </c>
      <c r="R986" s="44" t="e">
        <f t="shared" si="285"/>
        <v>#VALUE!</v>
      </c>
      <c r="S986" s="45" t="e">
        <f t="shared" si="278"/>
        <v>#VALUE!</v>
      </c>
      <c r="T986" s="44" t="str">
        <f t="shared" si="286"/>
        <v/>
      </c>
      <c r="U986" s="46"/>
      <c r="V986" s="47"/>
      <c r="W986" s="48" t="e">
        <f t="shared" si="287"/>
        <v>#VALUE!</v>
      </c>
      <c r="X986" s="49"/>
      <c r="Y986" s="44" t="e">
        <f>INDEX(VISITORS[INSECT ORDER], MATCH(X986,VISITORS[NAME USED],0))</f>
        <v>#N/A</v>
      </c>
      <c r="Z986" s="44" t="e">
        <f t="shared" si="288"/>
        <v>#N/A</v>
      </c>
      <c r="AA986" s="50" t="e">
        <f>IF(SUM(#REF!,#REF!,#REF!,#REF!,#REF!,#REF!)=S986,,"")</f>
        <v>#REF!</v>
      </c>
      <c r="AB986" s="51" t="str">
        <f t="shared" si="289"/>
        <v/>
      </c>
      <c r="AC986" s="51"/>
      <c r="AD986" s="51"/>
      <c r="AE986" s="51"/>
      <c r="AF986" s="51"/>
      <c r="AG986" s="51"/>
      <c r="AH986" s="51"/>
      <c r="AI986" s="52"/>
      <c r="AJ986" s="52"/>
      <c r="AK986" s="52"/>
      <c r="AL986" s="53"/>
      <c r="AM986" s="54"/>
      <c r="AN986" s="55" t="str">
        <f>IF(P986=1,0,"")</f>
        <v/>
      </c>
      <c r="AO986" s="56" t="str">
        <f>IF(AN986=1,AB986,"")</f>
        <v/>
      </c>
      <c r="AP986" s="55" t="str">
        <f>IF(P986=1,0,"")</f>
        <v/>
      </c>
      <c r="AQ986" s="56" t="str">
        <f>IF(AP986=1,AB986,"")</f>
        <v/>
      </c>
    </row>
    <row r="987" spans="1:43" s="3" customFormat="1" x14ac:dyDescent="0.25">
      <c r="A987" s="67">
        <f t="shared" si="279"/>
        <v>2022</v>
      </c>
      <c r="B987" s="67" t="e">
        <f t="shared" si="280"/>
        <v>#VALUE!</v>
      </c>
      <c r="C987" s="68" t="e">
        <f t="shared" si="290"/>
        <v>#VALUE!</v>
      </c>
      <c r="D987" s="69">
        <f t="shared" si="281"/>
        <v>1</v>
      </c>
      <c r="E987" s="70">
        <f t="shared" si="282"/>
        <v>19</v>
      </c>
      <c r="F987" s="74"/>
      <c r="G987" s="77"/>
      <c r="H987" s="63" t="e">
        <f t="shared" si="291"/>
        <v>#VALUE!</v>
      </c>
      <c r="I987" s="64">
        <f t="shared" si="293"/>
        <v>1</v>
      </c>
      <c r="J987" s="71" t="str">
        <f t="shared" si="293"/>
        <v xml:space="preserve">Tolpis </v>
      </c>
      <c r="K987" s="71" t="str">
        <f t="shared" si="293"/>
        <v>umbellata</v>
      </c>
      <c r="L987" s="72">
        <f t="shared" si="293"/>
        <v>1</v>
      </c>
      <c r="M987" s="72">
        <f t="shared" si="293"/>
        <v>0</v>
      </c>
      <c r="N987" s="66">
        <f t="shared" si="293"/>
        <v>0</v>
      </c>
      <c r="O987" s="41"/>
      <c r="P987" s="42" t="str">
        <f t="shared" si="283"/>
        <v/>
      </c>
      <c r="Q987" s="43" t="str">
        <f t="shared" si="284"/>
        <v/>
      </c>
      <c r="R987" s="44" t="e">
        <f t="shared" si="285"/>
        <v>#VALUE!</v>
      </c>
      <c r="S987" s="45" t="e">
        <f t="shared" si="278"/>
        <v>#VALUE!</v>
      </c>
      <c r="T987" s="44" t="str">
        <f t="shared" si="286"/>
        <v/>
      </c>
      <c r="U987" s="46"/>
      <c r="V987" s="47"/>
      <c r="W987" s="48" t="e">
        <f t="shared" si="287"/>
        <v>#VALUE!</v>
      </c>
      <c r="X987" s="49"/>
      <c r="Y987" s="44" t="e">
        <f>INDEX(VISITORS[INSECT ORDER], MATCH(X987,VISITORS[NAME USED],0))</f>
        <v>#N/A</v>
      </c>
      <c r="Z987" s="44" t="e">
        <f t="shared" si="288"/>
        <v>#N/A</v>
      </c>
      <c r="AA987" s="50" t="e">
        <f>IF(SUM(#REF!,#REF!,#REF!,#REF!,#REF!,#REF!)=S987,,"")</f>
        <v>#REF!</v>
      </c>
      <c r="AB987" s="51" t="str">
        <f t="shared" si="289"/>
        <v/>
      </c>
      <c r="AC987" s="51"/>
      <c r="AD987" s="51"/>
      <c r="AE987" s="51"/>
      <c r="AF987" s="51"/>
      <c r="AG987" s="51"/>
      <c r="AH987" s="51"/>
      <c r="AI987" s="52"/>
      <c r="AJ987" s="52"/>
      <c r="AK987" s="52"/>
      <c r="AL987" s="53"/>
      <c r="AM987" s="54"/>
      <c r="AN987" s="55" t="str">
        <f>IF(P987=1,0,"")</f>
        <v/>
      </c>
      <c r="AO987" s="56" t="str">
        <f>IF(AN987=1,AB987,"")</f>
        <v/>
      </c>
      <c r="AP987" s="55" t="str">
        <f>IF(P987=1,0,"")</f>
        <v/>
      </c>
      <c r="AQ987" s="56" t="str">
        <f>IF(AP987=1,AB987,"")</f>
        <v/>
      </c>
    </row>
    <row r="988" spans="1:43" s="3" customFormat="1" x14ac:dyDescent="0.25">
      <c r="A988" s="67">
        <f t="shared" si="279"/>
        <v>2022</v>
      </c>
      <c r="B988" s="67" t="e">
        <f t="shared" si="280"/>
        <v>#VALUE!</v>
      </c>
      <c r="C988" s="68" t="e">
        <f t="shared" si="290"/>
        <v>#VALUE!</v>
      </c>
      <c r="D988" s="69">
        <f t="shared" si="281"/>
        <v>1</v>
      </c>
      <c r="E988" s="70">
        <f t="shared" si="282"/>
        <v>20</v>
      </c>
      <c r="F988" s="74"/>
      <c r="G988" s="77"/>
      <c r="H988" s="63" t="e">
        <f t="shared" si="291"/>
        <v>#VALUE!</v>
      </c>
      <c r="I988" s="64">
        <f t="shared" si="293"/>
        <v>1</v>
      </c>
      <c r="J988" s="71" t="str">
        <f t="shared" si="293"/>
        <v xml:space="preserve">Tolpis </v>
      </c>
      <c r="K988" s="71" t="str">
        <f t="shared" si="293"/>
        <v>umbellata</v>
      </c>
      <c r="L988" s="72">
        <f t="shared" si="293"/>
        <v>1</v>
      </c>
      <c r="M988" s="72">
        <f t="shared" si="293"/>
        <v>0</v>
      </c>
      <c r="N988" s="66">
        <f t="shared" si="293"/>
        <v>0</v>
      </c>
      <c r="O988" s="41"/>
      <c r="P988" s="42" t="str">
        <f t="shared" si="283"/>
        <v/>
      </c>
      <c r="Q988" s="43" t="str">
        <f t="shared" si="284"/>
        <v/>
      </c>
      <c r="R988" s="44" t="e">
        <f t="shared" si="285"/>
        <v>#VALUE!</v>
      </c>
      <c r="S988" s="45" t="e">
        <f t="shared" si="278"/>
        <v>#VALUE!</v>
      </c>
      <c r="T988" s="44" t="str">
        <f t="shared" si="286"/>
        <v/>
      </c>
      <c r="U988" s="46"/>
      <c r="V988" s="47"/>
      <c r="W988" s="48" t="e">
        <f t="shared" si="287"/>
        <v>#VALUE!</v>
      </c>
      <c r="X988" s="49"/>
      <c r="Y988" s="44" t="e">
        <f>INDEX(VISITORS[INSECT ORDER], MATCH(X988,VISITORS[NAME USED],0))</f>
        <v>#N/A</v>
      </c>
      <c r="Z988" s="44" t="e">
        <f t="shared" si="288"/>
        <v>#N/A</v>
      </c>
      <c r="AA988" s="50" t="e">
        <f>IF(SUM(#REF!,#REF!,#REF!,#REF!,#REF!,#REF!)=S988,,"")</f>
        <v>#REF!</v>
      </c>
      <c r="AB988" s="51" t="str">
        <f t="shared" si="289"/>
        <v/>
      </c>
      <c r="AC988" s="51"/>
      <c r="AD988" s="51"/>
      <c r="AE988" s="51"/>
      <c r="AF988" s="51"/>
      <c r="AG988" s="51"/>
      <c r="AH988" s="51"/>
      <c r="AI988" s="52"/>
      <c r="AJ988" s="52"/>
      <c r="AK988" s="52"/>
      <c r="AL988" s="53"/>
      <c r="AM988" s="54"/>
      <c r="AN988" s="55" t="str">
        <f>IF(P988=1,0,"")</f>
        <v/>
      </c>
      <c r="AO988" s="56" t="str">
        <f>IF(AN988=1,AB988,"")</f>
        <v/>
      </c>
      <c r="AP988" s="55" t="str">
        <f>IF(P988=1,0,"")</f>
        <v/>
      </c>
      <c r="AQ988" s="56" t="str">
        <f>IF(AP988=1,AB988,"")</f>
        <v/>
      </c>
    </row>
    <row r="989" spans="1:43" s="3" customFormat="1" x14ac:dyDescent="0.25">
      <c r="A989" s="67">
        <f t="shared" si="279"/>
        <v>2022</v>
      </c>
      <c r="B989" s="67" t="e">
        <f t="shared" si="280"/>
        <v>#VALUE!</v>
      </c>
      <c r="C989" s="68" t="e">
        <f t="shared" si="290"/>
        <v>#VALUE!</v>
      </c>
      <c r="D989" s="69">
        <f t="shared" si="281"/>
        <v>1</v>
      </c>
      <c r="E989" s="70">
        <f t="shared" si="282"/>
        <v>21</v>
      </c>
      <c r="F989" s="74"/>
      <c r="G989" s="77"/>
      <c r="H989" s="63" t="e">
        <f t="shared" si="291"/>
        <v>#VALUE!</v>
      </c>
      <c r="I989" s="64">
        <f t="shared" si="293"/>
        <v>1</v>
      </c>
      <c r="J989" s="71" t="str">
        <f t="shared" si="293"/>
        <v xml:space="preserve">Tolpis </v>
      </c>
      <c r="K989" s="71" t="str">
        <f t="shared" si="293"/>
        <v>umbellata</v>
      </c>
      <c r="L989" s="72">
        <f t="shared" si="293"/>
        <v>1</v>
      </c>
      <c r="M989" s="72">
        <f t="shared" si="293"/>
        <v>0</v>
      </c>
      <c r="N989" s="66">
        <f t="shared" si="293"/>
        <v>0</v>
      </c>
      <c r="O989" s="41"/>
      <c r="P989" s="42" t="str">
        <f t="shared" si="283"/>
        <v/>
      </c>
      <c r="Q989" s="43" t="str">
        <f t="shared" si="284"/>
        <v/>
      </c>
      <c r="R989" s="44" t="e">
        <f t="shared" si="285"/>
        <v>#VALUE!</v>
      </c>
      <c r="S989" s="45" t="e">
        <f t="shared" si="278"/>
        <v>#VALUE!</v>
      </c>
      <c r="T989" s="44" t="str">
        <f t="shared" si="286"/>
        <v/>
      </c>
      <c r="U989" s="46"/>
      <c r="V989" s="47"/>
      <c r="W989" s="48" t="e">
        <f t="shared" si="287"/>
        <v>#VALUE!</v>
      </c>
      <c r="X989" s="49"/>
      <c r="Y989" s="44" t="e">
        <f>INDEX(VISITORS[INSECT ORDER], MATCH(X989,VISITORS[NAME USED],0))</f>
        <v>#N/A</v>
      </c>
      <c r="Z989" s="44" t="e">
        <f t="shared" si="288"/>
        <v>#N/A</v>
      </c>
      <c r="AA989" s="50" t="e">
        <f>IF(SUM(#REF!,#REF!,#REF!,#REF!,#REF!,#REF!)=S989,,"")</f>
        <v>#REF!</v>
      </c>
      <c r="AB989" s="51" t="str">
        <f t="shared" si="289"/>
        <v/>
      </c>
      <c r="AC989" s="51"/>
      <c r="AD989" s="51"/>
      <c r="AE989" s="51"/>
      <c r="AF989" s="51"/>
      <c r="AG989" s="51"/>
      <c r="AH989" s="51"/>
      <c r="AI989" s="52"/>
      <c r="AJ989" s="52"/>
      <c r="AK989" s="52"/>
      <c r="AL989" s="53"/>
      <c r="AM989" s="54"/>
      <c r="AN989" s="55" t="str">
        <f>IF(P989=1,0,"")</f>
        <v/>
      </c>
      <c r="AO989" s="56" t="str">
        <f>IF(AN989=1,AB989,"")</f>
        <v/>
      </c>
      <c r="AP989" s="55" t="str">
        <f>IF(P989=1,0,"")</f>
        <v/>
      </c>
      <c r="AQ989" s="56" t="str">
        <f>IF(AP989=1,AB989,"")</f>
        <v/>
      </c>
    </row>
    <row r="990" spans="1:43" s="3" customFormat="1" x14ac:dyDescent="0.25">
      <c r="A990" s="67">
        <f t="shared" si="279"/>
        <v>2022</v>
      </c>
      <c r="B990" s="67" t="e">
        <f t="shared" si="280"/>
        <v>#VALUE!</v>
      </c>
      <c r="C990" s="68" t="e">
        <f t="shared" si="290"/>
        <v>#VALUE!</v>
      </c>
      <c r="D990" s="69">
        <f t="shared" si="281"/>
        <v>1</v>
      </c>
      <c r="E990" s="70">
        <f t="shared" si="282"/>
        <v>22</v>
      </c>
      <c r="F990" s="74"/>
      <c r="G990" s="77"/>
      <c r="H990" s="63" t="e">
        <f t="shared" si="291"/>
        <v>#VALUE!</v>
      </c>
      <c r="I990" s="64">
        <f t="shared" si="293"/>
        <v>1</v>
      </c>
      <c r="J990" s="71" t="str">
        <f t="shared" si="293"/>
        <v xml:space="preserve">Tolpis </v>
      </c>
      <c r="K990" s="71" t="str">
        <f t="shared" si="293"/>
        <v>umbellata</v>
      </c>
      <c r="L990" s="72">
        <f t="shared" si="293"/>
        <v>1</v>
      </c>
      <c r="M990" s="72">
        <f t="shared" si="293"/>
        <v>0</v>
      </c>
      <c r="N990" s="66">
        <f t="shared" si="293"/>
        <v>0</v>
      </c>
      <c r="O990" s="41"/>
      <c r="P990" s="42" t="str">
        <f t="shared" si="283"/>
        <v/>
      </c>
      <c r="Q990" s="43" t="str">
        <f t="shared" si="284"/>
        <v/>
      </c>
      <c r="R990" s="44" t="e">
        <f t="shared" si="285"/>
        <v>#VALUE!</v>
      </c>
      <c r="S990" s="45" t="e">
        <f t="shared" si="278"/>
        <v>#VALUE!</v>
      </c>
      <c r="T990" s="44" t="str">
        <f t="shared" si="286"/>
        <v/>
      </c>
      <c r="U990" s="46"/>
      <c r="V990" s="47"/>
      <c r="W990" s="48" t="e">
        <f t="shared" si="287"/>
        <v>#VALUE!</v>
      </c>
      <c r="X990" s="49"/>
      <c r="Y990" s="44" t="e">
        <f>INDEX(VISITORS[INSECT ORDER], MATCH(X990,VISITORS[NAME USED],0))</f>
        <v>#N/A</v>
      </c>
      <c r="Z990" s="44" t="e">
        <f t="shared" si="288"/>
        <v>#N/A</v>
      </c>
      <c r="AA990" s="50" t="e">
        <f>IF(SUM(#REF!,#REF!,#REF!,#REF!,#REF!,#REF!)=S990,,"")</f>
        <v>#REF!</v>
      </c>
      <c r="AB990" s="51" t="str">
        <f t="shared" si="289"/>
        <v/>
      </c>
      <c r="AC990" s="51"/>
      <c r="AD990" s="51"/>
      <c r="AE990" s="51"/>
      <c r="AF990" s="51"/>
      <c r="AG990" s="51"/>
      <c r="AH990" s="51"/>
      <c r="AI990" s="52"/>
      <c r="AJ990" s="52"/>
      <c r="AK990" s="52"/>
      <c r="AL990" s="53"/>
      <c r="AM990" s="54"/>
      <c r="AN990" s="55" t="str">
        <f>IF(P990=1,0,"")</f>
        <v/>
      </c>
      <c r="AO990" s="56" t="str">
        <f>IF(AN990=1,AB990,"")</f>
        <v/>
      </c>
      <c r="AP990" s="55" t="str">
        <f>IF(P990=1,0,"")</f>
        <v/>
      </c>
      <c r="AQ990" s="56" t="str">
        <f>IF(AP990=1,AB990,"")</f>
        <v/>
      </c>
    </row>
    <row r="991" spans="1:43" s="3" customFormat="1" x14ac:dyDescent="0.25">
      <c r="A991" s="67">
        <f t="shared" si="279"/>
        <v>2022</v>
      </c>
      <c r="B991" s="67" t="e">
        <f t="shared" si="280"/>
        <v>#VALUE!</v>
      </c>
      <c r="C991" s="68" t="e">
        <f t="shared" si="290"/>
        <v>#VALUE!</v>
      </c>
      <c r="D991" s="69">
        <f t="shared" si="281"/>
        <v>1</v>
      </c>
      <c r="E991" s="70">
        <f t="shared" si="282"/>
        <v>23</v>
      </c>
      <c r="F991" s="74"/>
      <c r="G991" s="77"/>
      <c r="H991" s="63" t="e">
        <f t="shared" si="291"/>
        <v>#VALUE!</v>
      </c>
      <c r="I991" s="64">
        <f t="shared" si="293"/>
        <v>1</v>
      </c>
      <c r="J991" s="71" t="str">
        <f t="shared" si="293"/>
        <v xml:space="preserve">Tolpis </v>
      </c>
      <c r="K991" s="71" t="str">
        <f t="shared" si="293"/>
        <v>umbellata</v>
      </c>
      <c r="L991" s="72">
        <f t="shared" si="293"/>
        <v>1</v>
      </c>
      <c r="M991" s="72">
        <f t="shared" si="293"/>
        <v>0</v>
      </c>
      <c r="N991" s="66">
        <f t="shared" si="293"/>
        <v>0</v>
      </c>
      <c r="O991" s="41"/>
      <c r="P991" s="42" t="str">
        <f t="shared" si="283"/>
        <v/>
      </c>
      <c r="Q991" s="43" t="str">
        <f t="shared" si="284"/>
        <v/>
      </c>
      <c r="R991" s="44" t="e">
        <f t="shared" si="285"/>
        <v>#VALUE!</v>
      </c>
      <c r="S991" s="45" t="e">
        <f t="shared" si="278"/>
        <v>#VALUE!</v>
      </c>
      <c r="T991" s="44" t="str">
        <f t="shared" si="286"/>
        <v/>
      </c>
      <c r="U991" s="46"/>
      <c r="V991" s="47"/>
      <c r="W991" s="48" t="e">
        <f t="shared" si="287"/>
        <v>#VALUE!</v>
      </c>
      <c r="X991" s="49"/>
      <c r="Y991" s="44" t="e">
        <f>INDEX(VISITORS[INSECT ORDER], MATCH(X991,VISITORS[NAME USED],0))</f>
        <v>#N/A</v>
      </c>
      <c r="Z991" s="44" t="e">
        <f t="shared" si="288"/>
        <v>#N/A</v>
      </c>
      <c r="AA991" s="50" t="e">
        <f>IF(SUM(#REF!,#REF!,#REF!,#REF!,#REF!,#REF!)=S991,,"")</f>
        <v>#REF!</v>
      </c>
      <c r="AB991" s="51" t="str">
        <f t="shared" si="289"/>
        <v/>
      </c>
      <c r="AC991" s="51"/>
      <c r="AD991" s="51"/>
      <c r="AE991" s="51"/>
      <c r="AF991" s="51"/>
      <c r="AG991" s="51"/>
      <c r="AH991" s="51"/>
      <c r="AI991" s="52"/>
      <c r="AJ991" s="52"/>
      <c r="AK991" s="52"/>
      <c r="AL991" s="53"/>
      <c r="AM991" s="54"/>
      <c r="AN991" s="55" t="str">
        <f>IF(P991=1,0,"")</f>
        <v/>
      </c>
      <c r="AO991" s="56" t="str">
        <f>IF(AN991=1,AB991,"")</f>
        <v/>
      </c>
      <c r="AP991" s="55" t="str">
        <f>IF(P991=1,0,"")</f>
        <v/>
      </c>
      <c r="AQ991" s="56" t="str">
        <f>IF(AP991=1,AB991,"")</f>
        <v/>
      </c>
    </row>
    <row r="992" spans="1:43" s="3" customFormat="1" x14ac:dyDescent="0.25">
      <c r="A992" s="67">
        <f t="shared" si="279"/>
        <v>2022</v>
      </c>
      <c r="B992" s="67" t="e">
        <f t="shared" si="280"/>
        <v>#VALUE!</v>
      </c>
      <c r="C992" s="68" t="e">
        <f t="shared" si="290"/>
        <v>#VALUE!</v>
      </c>
      <c r="D992" s="69">
        <f t="shared" si="281"/>
        <v>1</v>
      </c>
      <c r="E992" s="70">
        <f t="shared" si="282"/>
        <v>24</v>
      </c>
      <c r="F992" s="74"/>
      <c r="G992" s="77"/>
      <c r="H992" s="63" t="e">
        <f t="shared" si="291"/>
        <v>#VALUE!</v>
      </c>
      <c r="I992" s="64">
        <f t="shared" si="293"/>
        <v>1</v>
      </c>
      <c r="J992" s="71" t="str">
        <f t="shared" si="293"/>
        <v xml:space="preserve">Tolpis </v>
      </c>
      <c r="K992" s="71" t="str">
        <f t="shared" si="293"/>
        <v>umbellata</v>
      </c>
      <c r="L992" s="72">
        <f t="shared" si="293"/>
        <v>1</v>
      </c>
      <c r="M992" s="72">
        <f t="shared" si="293"/>
        <v>0</v>
      </c>
      <c r="N992" s="66">
        <f t="shared" si="293"/>
        <v>0</v>
      </c>
      <c r="O992" s="41"/>
      <c r="P992" s="42" t="str">
        <f t="shared" si="283"/>
        <v/>
      </c>
      <c r="Q992" s="43" t="str">
        <f t="shared" si="284"/>
        <v/>
      </c>
      <c r="R992" s="44" t="e">
        <f t="shared" si="285"/>
        <v>#VALUE!</v>
      </c>
      <c r="S992" s="45" t="e">
        <f t="shared" si="278"/>
        <v>#VALUE!</v>
      </c>
      <c r="T992" s="44" t="str">
        <f t="shared" si="286"/>
        <v/>
      </c>
      <c r="U992" s="46"/>
      <c r="V992" s="47"/>
      <c r="W992" s="48" t="e">
        <f t="shared" si="287"/>
        <v>#VALUE!</v>
      </c>
      <c r="X992" s="49"/>
      <c r="Y992" s="44" t="e">
        <f>INDEX(VISITORS[INSECT ORDER], MATCH(X992,VISITORS[NAME USED],0))</f>
        <v>#N/A</v>
      </c>
      <c r="Z992" s="44" t="e">
        <f t="shared" si="288"/>
        <v>#N/A</v>
      </c>
      <c r="AA992" s="50" t="e">
        <f>IF(SUM(#REF!,#REF!,#REF!,#REF!,#REF!,#REF!)=S992,,"")</f>
        <v>#REF!</v>
      </c>
      <c r="AB992" s="51" t="str">
        <f t="shared" si="289"/>
        <v/>
      </c>
      <c r="AC992" s="51"/>
      <c r="AD992" s="51"/>
      <c r="AE992" s="51"/>
      <c r="AF992" s="51"/>
      <c r="AG992" s="51"/>
      <c r="AH992" s="51"/>
      <c r="AI992" s="52"/>
      <c r="AJ992" s="52"/>
      <c r="AK992" s="52"/>
      <c r="AL992" s="53"/>
      <c r="AM992" s="54"/>
      <c r="AN992" s="55" t="str">
        <f>IF(P992=1,0,"")</f>
        <v/>
      </c>
      <c r="AO992" s="56" t="str">
        <f>IF(AN992=1,AB992,"")</f>
        <v/>
      </c>
      <c r="AP992" s="55" t="str">
        <f>IF(P992=1,0,"")</f>
        <v/>
      </c>
      <c r="AQ992" s="56" t="str">
        <f>IF(AP992=1,AB992,"")</f>
        <v/>
      </c>
    </row>
    <row r="993" spans="1:43" s="3" customFormat="1" x14ac:dyDescent="0.25">
      <c r="A993" s="67">
        <f t="shared" si="279"/>
        <v>2022</v>
      </c>
      <c r="B993" s="67" t="e">
        <f t="shared" si="280"/>
        <v>#VALUE!</v>
      </c>
      <c r="C993" s="68" t="e">
        <f t="shared" si="290"/>
        <v>#VALUE!</v>
      </c>
      <c r="D993" s="69">
        <f t="shared" si="281"/>
        <v>1</v>
      </c>
      <c r="E993" s="70">
        <f t="shared" si="282"/>
        <v>25</v>
      </c>
      <c r="F993" s="74"/>
      <c r="G993" s="77"/>
      <c r="H993" s="63" t="e">
        <f t="shared" si="291"/>
        <v>#VALUE!</v>
      </c>
      <c r="I993" s="64">
        <f t="shared" si="293"/>
        <v>1</v>
      </c>
      <c r="J993" s="71" t="str">
        <f t="shared" si="293"/>
        <v xml:space="preserve">Tolpis </v>
      </c>
      <c r="K993" s="71" t="str">
        <f t="shared" si="293"/>
        <v>umbellata</v>
      </c>
      <c r="L993" s="72">
        <f t="shared" si="293"/>
        <v>1</v>
      </c>
      <c r="M993" s="72">
        <f t="shared" si="293"/>
        <v>0</v>
      </c>
      <c r="N993" s="66">
        <f t="shared" si="293"/>
        <v>0</v>
      </c>
      <c r="O993" s="41"/>
      <c r="P993" s="42" t="str">
        <f t="shared" si="283"/>
        <v/>
      </c>
      <c r="Q993" s="43" t="str">
        <f t="shared" si="284"/>
        <v/>
      </c>
      <c r="R993" s="44" t="e">
        <f t="shared" si="285"/>
        <v>#VALUE!</v>
      </c>
      <c r="S993" s="45" t="e">
        <f t="shared" si="278"/>
        <v>#VALUE!</v>
      </c>
      <c r="T993" s="44" t="str">
        <f t="shared" si="286"/>
        <v/>
      </c>
      <c r="U993" s="46"/>
      <c r="V993" s="47"/>
      <c r="W993" s="48" t="e">
        <f t="shared" si="287"/>
        <v>#VALUE!</v>
      </c>
      <c r="X993" s="49"/>
      <c r="Y993" s="44" t="e">
        <f>INDEX(VISITORS[INSECT ORDER], MATCH(X993,VISITORS[NAME USED],0))</f>
        <v>#N/A</v>
      </c>
      <c r="Z993" s="44" t="e">
        <f t="shared" si="288"/>
        <v>#N/A</v>
      </c>
      <c r="AA993" s="50" t="e">
        <f>IF(SUM(#REF!,#REF!,#REF!,#REF!,#REF!,#REF!)=S993,,"")</f>
        <v>#REF!</v>
      </c>
      <c r="AB993" s="51" t="str">
        <f t="shared" si="289"/>
        <v/>
      </c>
      <c r="AC993" s="51"/>
      <c r="AD993" s="51"/>
      <c r="AE993" s="51"/>
      <c r="AF993" s="51"/>
      <c r="AG993" s="51"/>
      <c r="AH993" s="51"/>
      <c r="AI993" s="52"/>
      <c r="AJ993" s="52"/>
      <c r="AK993" s="52"/>
      <c r="AL993" s="53"/>
      <c r="AM993" s="54"/>
      <c r="AN993" s="55" t="str">
        <f>IF(P993=1,0,"")</f>
        <v/>
      </c>
      <c r="AO993" s="56" t="str">
        <f>IF(AN993=1,AB993,"")</f>
        <v/>
      </c>
      <c r="AP993" s="55" t="str">
        <f>IF(P993=1,0,"")</f>
        <v/>
      </c>
      <c r="AQ993" s="56" t="str">
        <f>IF(AP993=1,AB993,"")</f>
        <v/>
      </c>
    </row>
    <row r="994" spans="1:43" s="3" customFormat="1" x14ac:dyDescent="0.25">
      <c r="A994" s="67">
        <f t="shared" si="279"/>
        <v>2022</v>
      </c>
      <c r="B994" s="67" t="e">
        <f t="shared" si="280"/>
        <v>#VALUE!</v>
      </c>
      <c r="C994" s="68" t="e">
        <f t="shared" si="290"/>
        <v>#VALUE!</v>
      </c>
      <c r="D994" s="69">
        <f t="shared" si="281"/>
        <v>1</v>
      </c>
      <c r="E994" s="70">
        <f t="shared" si="282"/>
        <v>26</v>
      </c>
      <c r="F994" s="74"/>
      <c r="G994" s="77"/>
      <c r="H994" s="63" t="e">
        <f t="shared" si="291"/>
        <v>#VALUE!</v>
      </c>
      <c r="I994" s="64">
        <f t="shared" si="293"/>
        <v>1</v>
      </c>
      <c r="J994" s="71" t="str">
        <f t="shared" si="293"/>
        <v xml:space="preserve">Tolpis </v>
      </c>
      <c r="K994" s="71" t="str">
        <f t="shared" si="293"/>
        <v>umbellata</v>
      </c>
      <c r="L994" s="72">
        <f t="shared" si="293"/>
        <v>1</v>
      </c>
      <c r="M994" s="72">
        <f t="shared" si="293"/>
        <v>0</v>
      </c>
      <c r="N994" s="66">
        <f t="shared" si="293"/>
        <v>0</v>
      </c>
      <c r="O994" s="41"/>
      <c r="P994" s="42" t="str">
        <f t="shared" si="283"/>
        <v/>
      </c>
      <c r="Q994" s="43" t="str">
        <f t="shared" si="284"/>
        <v/>
      </c>
      <c r="R994" s="44" t="e">
        <f t="shared" si="285"/>
        <v>#VALUE!</v>
      </c>
      <c r="S994" s="45" t="e">
        <f t="shared" si="278"/>
        <v>#VALUE!</v>
      </c>
      <c r="T994" s="44" t="str">
        <f t="shared" si="286"/>
        <v/>
      </c>
      <c r="U994" s="46"/>
      <c r="V994" s="47"/>
      <c r="W994" s="48" t="e">
        <f t="shared" si="287"/>
        <v>#VALUE!</v>
      </c>
      <c r="X994" s="49"/>
      <c r="Y994" s="44" t="e">
        <f>INDEX(VISITORS[INSECT ORDER], MATCH(X994,VISITORS[NAME USED],0))</f>
        <v>#N/A</v>
      </c>
      <c r="Z994" s="44" t="e">
        <f t="shared" si="288"/>
        <v>#N/A</v>
      </c>
      <c r="AA994" s="50" t="e">
        <f>IF(SUM(#REF!,#REF!,#REF!,#REF!,#REF!,#REF!)=S994,,"")</f>
        <v>#REF!</v>
      </c>
      <c r="AB994" s="51" t="str">
        <f t="shared" si="289"/>
        <v/>
      </c>
      <c r="AC994" s="51"/>
      <c r="AD994" s="51"/>
      <c r="AE994" s="51"/>
      <c r="AF994" s="51"/>
      <c r="AG994" s="51"/>
      <c r="AH994" s="51"/>
      <c r="AI994" s="52"/>
      <c r="AJ994" s="52"/>
      <c r="AK994" s="52"/>
      <c r="AL994" s="53"/>
      <c r="AM994" s="54"/>
      <c r="AN994" s="55" t="str">
        <f>IF(P994=1,0,"")</f>
        <v/>
      </c>
      <c r="AO994" s="56" t="str">
        <f>IF(AN994=1,AB994,"")</f>
        <v/>
      </c>
      <c r="AP994" s="55" t="str">
        <f>IF(P994=1,0,"")</f>
        <v/>
      </c>
      <c r="AQ994" s="56" t="str">
        <f>IF(AP994=1,AB994,"")</f>
        <v/>
      </c>
    </row>
    <row r="995" spans="1:43" s="3" customFormat="1" x14ac:dyDescent="0.25">
      <c r="A995" s="67">
        <f t="shared" si="279"/>
        <v>2022</v>
      </c>
      <c r="B995" s="67" t="e">
        <f t="shared" si="280"/>
        <v>#VALUE!</v>
      </c>
      <c r="C995" s="68" t="e">
        <f t="shared" si="290"/>
        <v>#VALUE!</v>
      </c>
      <c r="D995" s="69">
        <f t="shared" si="281"/>
        <v>1</v>
      </c>
      <c r="E995" s="70">
        <f t="shared" si="282"/>
        <v>27</v>
      </c>
      <c r="F995" s="74"/>
      <c r="G995" s="77"/>
      <c r="H995" s="63" t="e">
        <f t="shared" si="291"/>
        <v>#VALUE!</v>
      </c>
      <c r="I995" s="64">
        <f t="shared" si="293"/>
        <v>1</v>
      </c>
      <c r="J995" s="71" t="str">
        <f t="shared" si="293"/>
        <v xml:space="preserve">Tolpis </v>
      </c>
      <c r="K995" s="71" t="str">
        <f t="shared" si="293"/>
        <v>umbellata</v>
      </c>
      <c r="L995" s="72">
        <f t="shared" si="293"/>
        <v>1</v>
      </c>
      <c r="M995" s="72">
        <f t="shared" si="293"/>
        <v>0</v>
      </c>
      <c r="N995" s="66">
        <f t="shared" si="293"/>
        <v>0</v>
      </c>
      <c r="O995" s="41"/>
      <c r="P995" s="42" t="str">
        <f t="shared" si="283"/>
        <v/>
      </c>
      <c r="Q995" s="43" t="str">
        <f t="shared" si="284"/>
        <v/>
      </c>
      <c r="R995" s="44" t="e">
        <f t="shared" si="285"/>
        <v>#VALUE!</v>
      </c>
      <c r="S995" s="45" t="e">
        <f t="shared" si="278"/>
        <v>#VALUE!</v>
      </c>
      <c r="T995" s="44" t="str">
        <f t="shared" si="286"/>
        <v/>
      </c>
      <c r="U995" s="46"/>
      <c r="V995" s="47"/>
      <c r="W995" s="48" t="e">
        <f t="shared" si="287"/>
        <v>#VALUE!</v>
      </c>
      <c r="X995" s="49"/>
      <c r="Y995" s="44" t="e">
        <f>INDEX(VISITORS[INSECT ORDER], MATCH(X995,VISITORS[NAME USED],0))</f>
        <v>#N/A</v>
      </c>
      <c r="Z995" s="44" t="e">
        <f t="shared" si="288"/>
        <v>#N/A</v>
      </c>
      <c r="AA995" s="50" t="e">
        <f>IF(SUM(#REF!,#REF!,#REF!,#REF!,#REF!,#REF!)=S995,,"")</f>
        <v>#REF!</v>
      </c>
      <c r="AB995" s="51" t="str">
        <f t="shared" si="289"/>
        <v/>
      </c>
      <c r="AC995" s="51"/>
      <c r="AD995" s="51"/>
      <c r="AE995" s="51"/>
      <c r="AF995" s="51"/>
      <c r="AG995" s="51"/>
      <c r="AH995" s="51"/>
      <c r="AI995" s="52"/>
      <c r="AJ995" s="52"/>
      <c r="AK995" s="52"/>
      <c r="AL995" s="53"/>
      <c r="AM995" s="54"/>
      <c r="AN995" s="55" t="str">
        <f>IF(P995=1,0,"")</f>
        <v/>
      </c>
      <c r="AO995" s="56" t="str">
        <f>IF(AN995=1,AB995,"")</f>
        <v/>
      </c>
      <c r="AP995" s="55" t="str">
        <f>IF(P995=1,0,"")</f>
        <v/>
      </c>
      <c r="AQ995" s="56" t="str">
        <f>IF(AP995=1,AB995,"")</f>
        <v/>
      </c>
    </row>
    <row r="996" spans="1:43" s="3" customFormat="1" x14ac:dyDescent="0.25">
      <c r="A996" s="67">
        <f t="shared" si="279"/>
        <v>2022</v>
      </c>
      <c r="B996" s="67" t="e">
        <f t="shared" si="280"/>
        <v>#VALUE!</v>
      </c>
      <c r="C996" s="68" t="e">
        <f t="shared" si="290"/>
        <v>#VALUE!</v>
      </c>
      <c r="D996" s="69">
        <f t="shared" si="281"/>
        <v>1</v>
      </c>
      <c r="E996" s="70">
        <f t="shared" si="282"/>
        <v>28</v>
      </c>
      <c r="F996" s="74"/>
      <c r="G996" s="77"/>
      <c r="H996" s="63" t="e">
        <f t="shared" si="291"/>
        <v>#VALUE!</v>
      </c>
      <c r="I996" s="64">
        <f t="shared" si="293"/>
        <v>1</v>
      </c>
      <c r="J996" s="71" t="str">
        <f t="shared" si="293"/>
        <v xml:space="preserve">Tolpis </v>
      </c>
      <c r="K996" s="71" t="str">
        <f t="shared" si="293"/>
        <v>umbellata</v>
      </c>
      <c r="L996" s="72">
        <f t="shared" si="293"/>
        <v>1</v>
      </c>
      <c r="M996" s="72">
        <f t="shared" si="293"/>
        <v>0</v>
      </c>
      <c r="N996" s="66">
        <f t="shared" si="293"/>
        <v>0</v>
      </c>
      <c r="O996" s="41"/>
      <c r="P996" s="42" t="str">
        <f t="shared" si="283"/>
        <v/>
      </c>
      <c r="Q996" s="43" t="str">
        <f t="shared" si="284"/>
        <v/>
      </c>
      <c r="R996" s="44" t="e">
        <f t="shared" si="285"/>
        <v>#VALUE!</v>
      </c>
      <c r="S996" s="45" t="e">
        <f t="shared" si="278"/>
        <v>#VALUE!</v>
      </c>
      <c r="T996" s="44" t="str">
        <f t="shared" si="286"/>
        <v/>
      </c>
      <c r="U996" s="46"/>
      <c r="V996" s="47"/>
      <c r="W996" s="48" t="e">
        <f t="shared" si="287"/>
        <v>#VALUE!</v>
      </c>
      <c r="X996" s="49"/>
      <c r="Y996" s="44" t="e">
        <f>INDEX(VISITORS[INSECT ORDER], MATCH(X996,VISITORS[NAME USED],0))</f>
        <v>#N/A</v>
      </c>
      <c r="Z996" s="44" t="e">
        <f t="shared" si="288"/>
        <v>#N/A</v>
      </c>
      <c r="AA996" s="50" t="e">
        <f>IF(SUM(#REF!,#REF!,#REF!,#REF!,#REF!,#REF!)=S996,,"")</f>
        <v>#REF!</v>
      </c>
      <c r="AB996" s="51" t="str">
        <f t="shared" si="289"/>
        <v/>
      </c>
      <c r="AC996" s="51"/>
      <c r="AD996" s="51"/>
      <c r="AE996" s="51"/>
      <c r="AF996" s="51"/>
      <c r="AG996" s="51"/>
      <c r="AH996" s="51"/>
      <c r="AI996" s="52"/>
      <c r="AJ996" s="52"/>
      <c r="AK996" s="52"/>
      <c r="AL996" s="53"/>
      <c r="AM996" s="54"/>
      <c r="AN996" s="55" t="str">
        <f>IF(P996=1,0,"")</f>
        <v/>
      </c>
      <c r="AO996" s="56" t="str">
        <f>IF(AN996=1,AB996,"")</f>
        <v/>
      </c>
      <c r="AP996" s="55" t="str">
        <f>IF(P996=1,0,"")</f>
        <v/>
      </c>
      <c r="AQ996" s="56" t="str">
        <f>IF(AP996=1,AB996,"")</f>
        <v/>
      </c>
    </row>
    <row r="997" spans="1:43" s="3" customFormat="1" x14ac:dyDescent="0.25">
      <c r="A997" s="67">
        <f t="shared" si="279"/>
        <v>2022</v>
      </c>
      <c r="B997" s="67" t="e">
        <f t="shared" si="280"/>
        <v>#VALUE!</v>
      </c>
      <c r="C997" s="68" t="e">
        <f t="shared" si="290"/>
        <v>#VALUE!</v>
      </c>
      <c r="D997" s="69">
        <f t="shared" si="281"/>
        <v>1</v>
      </c>
      <c r="E997" s="70">
        <f t="shared" si="282"/>
        <v>29</v>
      </c>
      <c r="F997" s="74"/>
      <c r="G997" s="77"/>
      <c r="H997" s="63" t="e">
        <f t="shared" si="291"/>
        <v>#VALUE!</v>
      </c>
      <c r="I997" s="64">
        <f t="shared" ref="I997:N1012" si="294">I996</f>
        <v>1</v>
      </c>
      <c r="J997" s="71" t="str">
        <f t="shared" si="294"/>
        <v xml:space="preserve">Tolpis </v>
      </c>
      <c r="K997" s="71" t="str">
        <f t="shared" si="294"/>
        <v>umbellata</v>
      </c>
      <c r="L997" s="72">
        <f t="shared" si="294"/>
        <v>1</v>
      </c>
      <c r="M997" s="72">
        <f t="shared" si="294"/>
        <v>0</v>
      </c>
      <c r="N997" s="66">
        <f t="shared" si="294"/>
        <v>0</v>
      </c>
      <c r="O997" s="41"/>
      <c r="P997" s="42" t="str">
        <f t="shared" si="283"/>
        <v/>
      </c>
      <c r="Q997" s="43" t="str">
        <f t="shared" si="284"/>
        <v/>
      </c>
      <c r="R997" s="44" t="e">
        <f t="shared" si="285"/>
        <v>#VALUE!</v>
      </c>
      <c r="S997" s="45" t="e">
        <f t="shared" si="278"/>
        <v>#VALUE!</v>
      </c>
      <c r="T997" s="44" t="str">
        <f t="shared" si="286"/>
        <v/>
      </c>
      <c r="U997" s="46"/>
      <c r="V997" s="47"/>
      <c r="W997" s="48" t="e">
        <f t="shared" si="287"/>
        <v>#VALUE!</v>
      </c>
      <c r="X997" s="49"/>
      <c r="Y997" s="44" t="e">
        <f>INDEX(VISITORS[INSECT ORDER], MATCH(X997,VISITORS[NAME USED],0))</f>
        <v>#N/A</v>
      </c>
      <c r="Z997" s="44" t="e">
        <f t="shared" si="288"/>
        <v>#N/A</v>
      </c>
      <c r="AA997" s="50" t="e">
        <f>IF(SUM(#REF!,#REF!,#REF!,#REF!,#REF!,#REF!)=S997,,"")</f>
        <v>#REF!</v>
      </c>
      <c r="AB997" s="51" t="str">
        <f t="shared" si="289"/>
        <v/>
      </c>
      <c r="AC997" s="51"/>
      <c r="AD997" s="51"/>
      <c r="AE997" s="51"/>
      <c r="AF997" s="51"/>
      <c r="AG997" s="51"/>
      <c r="AH997" s="51"/>
      <c r="AI997" s="52"/>
      <c r="AJ997" s="52"/>
      <c r="AK997" s="52"/>
      <c r="AL997" s="53"/>
      <c r="AM997" s="54"/>
      <c r="AN997" s="55" t="str">
        <f>IF(P997=1,0,"")</f>
        <v/>
      </c>
      <c r="AO997" s="56" t="str">
        <f>IF(AN997=1,AB997,"")</f>
        <v/>
      </c>
      <c r="AP997" s="55" t="str">
        <f>IF(P997=1,0,"")</f>
        <v/>
      </c>
      <c r="AQ997" s="56" t="str">
        <f>IF(AP997=1,AB997,"")</f>
        <v/>
      </c>
    </row>
    <row r="998" spans="1:43" s="3" customFormat="1" x14ac:dyDescent="0.25">
      <c r="A998" s="67">
        <f t="shared" si="279"/>
        <v>2022</v>
      </c>
      <c r="B998" s="67" t="e">
        <f t="shared" si="280"/>
        <v>#VALUE!</v>
      </c>
      <c r="C998" s="68" t="e">
        <f t="shared" si="290"/>
        <v>#VALUE!</v>
      </c>
      <c r="D998" s="69">
        <f t="shared" si="281"/>
        <v>1</v>
      </c>
      <c r="E998" s="70">
        <f t="shared" si="282"/>
        <v>30</v>
      </c>
      <c r="F998" s="74"/>
      <c r="G998" s="77"/>
      <c r="H998" s="63" t="e">
        <f t="shared" si="291"/>
        <v>#VALUE!</v>
      </c>
      <c r="I998" s="64">
        <f t="shared" si="294"/>
        <v>1</v>
      </c>
      <c r="J998" s="71" t="str">
        <f t="shared" si="294"/>
        <v xml:space="preserve">Tolpis </v>
      </c>
      <c r="K998" s="71" t="str">
        <f t="shared" si="294"/>
        <v>umbellata</v>
      </c>
      <c r="L998" s="72">
        <f t="shared" si="294"/>
        <v>1</v>
      </c>
      <c r="M998" s="72">
        <f t="shared" si="294"/>
        <v>0</v>
      </c>
      <c r="N998" s="66">
        <f t="shared" si="294"/>
        <v>0</v>
      </c>
      <c r="O998" s="41"/>
      <c r="P998" s="42" t="str">
        <f t="shared" si="283"/>
        <v/>
      </c>
      <c r="Q998" s="43" t="str">
        <f t="shared" si="284"/>
        <v/>
      </c>
      <c r="R998" s="44" t="e">
        <f t="shared" si="285"/>
        <v>#VALUE!</v>
      </c>
      <c r="S998" s="45" t="e">
        <f t="shared" si="278"/>
        <v>#VALUE!</v>
      </c>
      <c r="T998" s="44" t="str">
        <f t="shared" si="286"/>
        <v/>
      </c>
      <c r="U998" s="46"/>
      <c r="V998" s="47"/>
      <c r="W998" s="48" t="e">
        <f t="shared" si="287"/>
        <v>#VALUE!</v>
      </c>
      <c r="X998" s="49"/>
      <c r="Y998" s="44" t="e">
        <f>INDEX(VISITORS[INSECT ORDER], MATCH(X998,VISITORS[NAME USED],0))</f>
        <v>#N/A</v>
      </c>
      <c r="Z998" s="44" t="e">
        <f t="shared" si="288"/>
        <v>#N/A</v>
      </c>
      <c r="AA998" s="50" t="e">
        <f>IF(SUM(#REF!,#REF!,#REF!,#REF!,#REF!,#REF!)=S998,,"")</f>
        <v>#REF!</v>
      </c>
      <c r="AB998" s="51" t="str">
        <f t="shared" si="289"/>
        <v/>
      </c>
      <c r="AC998" s="51"/>
      <c r="AD998" s="51"/>
      <c r="AE998" s="51"/>
      <c r="AF998" s="51"/>
      <c r="AG998" s="51"/>
      <c r="AH998" s="51"/>
      <c r="AI998" s="52"/>
      <c r="AJ998" s="52"/>
      <c r="AK998" s="52"/>
      <c r="AL998" s="53"/>
      <c r="AM998" s="54"/>
      <c r="AN998" s="55" t="str">
        <f>IF(P998=1,0,"")</f>
        <v/>
      </c>
      <c r="AO998" s="56" t="str">
        <f>IF(AN998=1,AB998,"")</f>
        <v/>
      </c>
      <c r="AP998" s="55" t="str">
        <f>IF(P998=1,0,"")</f>
        <v/>
      </c>
      <c r="AQ998" s="56" t="str">
        <f>IF(AP998=1,AB998,"")</f>
        <v/>
      </c>
    </row>
    <row r="999" spans="1:43" s="3" customFormat="1" x14ac:dyDescent="0.25">
      <c r="A999" s="67">
        <f t="shared" si="279"/>
        <v>2022</v>
      </c>
      <c r="B999" s="67" t="e">
        <f t="shared" si="280"/>
        <v>#VALUE!</v>
      </c>
      <c r="C999" s="68" t="e">
        <f t="shared" si="290"/>
        <v>#VALUE!</v>
      </c>
      <c r="D999" s="69">
        <f t="shared" si="281"/>
        <v>1</v>
      </c>
      <c r="E999" s="70">
        <f t="shared" si="282"/>
        <v>31</v>
      </c>
      <c r="F999" s="74"/>
      <c r="G999" s="77"/>
      <c r="H999" s="63" t="e">
        <f t="shared" si="291"/>
        <v>#VALUE!</v>
      </c>
      <c r="I999" s="64">
        <f t="shared" si="294"/>
        <v>1</v>
      </c>
      <c r="J999" s="71" t="str">
        <f t="shared" si="294"/>
        <v xml:space="preserve">Tolpis </v>
      </c>
      <c r="K999" s="71" t="str">
        <f t="shared" si="294"/>
        <v>umbellata</v>
      </c>
      <c r="L999" s="72">
        <f t="shared" si="294"/>
        <v>1</v>
      </c>
      <c r="M999" s="72">
        <f t="shared" si="294"/>
        <v>0</v>
      </c>
      <c r="N999" s="66">
        <f t="shared" si="294"/>
        <v>0</v>
      </c>
      <c r="O999" s="41"/>
      <c r="P999" s="42" t="str">
        <f t="shared" si="283"/>
        <v/>
      </c>
      <c r="Q999" s="43" t="str">
        <f t="shared" si="284"/>
        <v/>
      </c>
      <c r="R999" s="44" t="e">
        <f t="shared" si="285"/>
        <v>#VALUE!</v>
      </c>
      <c r="S999" s="45" t="e">
        <f t="shared" si="278"/>
        <v>#VALUE!</v>
      </c>
      <c r="T999" s="44" t="str">
        <f t="shared" si="286"/>
        <v/>
      </c>
      <c r="U999" s="46"/>
      <c r="V999" s="47"/>
      <c r="W999" s="48" t="e">
        <f t="shared" si="287"/>
        <v>#VALUE!</v>
      </c>
      <c r="X999" s="49"/>
      <c r="Y999" s="44" t="e">
        <f>INDEX(VISITORS[INSECT ORDER], MATCH(X999,VISITORS[NAME USED],0))</f>
        <v>#N/A</v>
      </c>
      <c r="Z999" s="44" t="e">
        <f t="shared" si="288"/>
        <v>#N/A</v>
      </c>
      <c r="AA999" s="50" t="e">
        <f>IF(SUM(#REF!,#REF!,#REF!,#REF!,#REF!,#REF!)=S999,,"")</f>
        <v>#REF!</v>
      </c>
      <c r="AB999" s="51" t="str">
        <f t="shared" si="289"/>
        <v/>
      </c>
      <c r="AC999" s="51"/>
      <c r="AD999" s="51"/>
      <c r="AE999" s="51"/>
      <c r="AF999" s="51"/>
      <c r="AG999" s="51"/>
      <c r="AH999" s="51"/>
      <c r="AI999" s="52"/>
      <c r="AJ999" s="52"/>
      <c r="AK999" s="52"/>
      <c r="AL999" s="53"/>
      <c r="AM999" s="54"/>
      <c r="AN999" s="55" t="str">
        <f>IF(P999=1,0,"")</f>
        <v/>
      </c>
      <c r="AO999" s="56" t="str">
        <f>IF(AN999=1,AB999,"")</f>
        <v/>
      </c>
      <c r="AP999" s="55" t="str">
        <f>IF(P999=1,0,"")</f>
        <v/>
      </c>
      <c r="AQ999" s="56" t="str">
        <f>IF(AP999=1,AB999,"")</f>
        <v/>
      </c>
    </row>
    <row r="1000" spans="1:43" s="3" customFormat="1" x14ac:dyDescent="0.25">
      <c r="A1000" s="67">
        <f t="shared" si="279"/>
        <v>2022</v>
      </c>
      <c r="B1000" s="67" t="e">
        <f t="shared" si="280"/>
        <v>#VALUE!</v>
      </c>
      <c r="C1000" s="68" t="e">
        <f t="shared" si="290"/>
        <v>#VALUE!</v>
      </c>
      <c r="D1000" s="69">
        <f t="shared" si="281"/>
        <v>1</v>
      </c>
      <c r="E1000" s="70">
        <f t="shared" si="282"/>
        <v>32</v>
      </c>
      <c r="F1000" s="74"/>
      <c r="G1000" s="77"/>
      <c r="H1000" s="63" t="e">
        <f t="shared" si="291"/>
        <v>#VALUE!</v>
      </c>
      <c r="I1000" s="64">
        <f t="shared" si="294"/>
        <v>1</v>
      </c>
      <c r="J1000" s="71" t="str">
        <f t="shared" si="294"/>
        <v xml:space="preserve">Tolpis </v>
      </c>
      <c r="K1000" s="71" t="str">
        <f t="shared" si="294"/>
        <v>umbellata</v>
      </c>
      <c r="L1000" s="72">
        <f t="shared" si="294"/>
        <v>1</v>
      </c>
      <c r="M1000" s="72">
        <f t="shared" si="294"/>
        <v>0</v>
      </c>
      <c r="N1000" s="66">
        <f t="shared" si="294"/>
        <v>0</v>
      </c>
      <c r="O1000" s="41"/>
      <c r="P1000" s="42" t="str">
        <f t="shared" si="283"/>
        <v/>
      </c>
      <c r="Q1000" s="43" t="str">
        <f t="shared" si="284"/>
        <v/>
      </c>
      <c r="R1000" s="44" t="e">
        <f t="shared" si="285"/>
        <v>#VALUE!</v>
      </c>
      <c r="S1000" s="45" t="e">
        <f t="shared" si="278"/>
        <v>#VALUE!</v>
      </c>
      <c r="T1000" s="44" t="str">
        <f t="shared" si="286"/>
        <v/>
      </c>
      <c r="U1000" s="46"/>
      <c r="V1000" s="47"/>
      <c r="W1000" s="48" t="e">
        <f t="shared" si="287"/>
        <v>#VALUE!</v>
      </c>
      <c r="X1000" s="49"/>
      <c r="Y1000" s="44" t="e">
        <f>INDEX(VISITORS[INSECT ORDER], MATCH(X1000,VISITORS[NAME USED],0))</f>
        <v>#N/A</v>
      </c>
      <c r="Z1000" s="44" t="e">
        <f t="shared" si="288"/>
        <v>#N/A</v>
      </c>
      <c r="AA1000" s="50" t="e">
        <f>IF(SUM(#REF!,#REF!,#REF!,#REF!,#REF!,#REF!)=S1000,,"")</f>
        <v>#REF!</v>
      </c>
      <c r="AB1000" s="51" t="str">
        <f t="shared" si="289"/>
        <v/>
      </c>
      <c r="AC1000" s="51"/>
      <c r="AD1000" s="51"/>
      <c r="AE1000" s="51"/>
      <c r="AF1000" s="51"/>
      <c r="AG1000" s="51"/>
      <c r="AH1000" s="51"/>
      <c r="AI1000" s="52"/>
      <c r="AJ1000" s="52"/>
      <c r="AK1000" s="52"/>
      <c r="AL1000" s="53"/>
      <c r="AM1000" s="54"/>
      <c r="AN1000" s="55" t="str">
        <f>IF(P1000=1,0,"")</f>
        <v/>
      </c>
      <c r="AO1000" s="56" t="str">
        <f>IF(AN1000=1,AB1000,"")</f>
        <v/>
      </c>
      <c r="AP1000" s="55" t="str">
        <f>IF(P1000=1,0,"")</f>
        <v/>
      </c>
      <c r="AQ1000" s="56" t="str">
        <f>IF(AP1000=1,AB1000,"")</f>
        <v/>
      </c>
    </row>
    <row r="1001" spans="1:43" s="3" customFormat="1" x14ac:dyDescent="0.25">
      <c r="A1001" s="67">
        <f t="shared" si="279"/>
        <v>2022</v>
      </c>
      <c r="B1001" s="67" t="e">
        <f t="shared" si="280"/>
        <v>#VALUE!</v>
      </c>
      <c r="C1001" s="68" t="e">
        <f t="shared" si="290"/>
        <v>#VALUE!</v>
      </c>
      <c r="D1001" s="69">
        <f t="shared" si="281"/>
        <v>1</v>
      </c>
      <c r="E1001" s="70">
        <f t="shared" si="282"/>
        <v>33</v>
      </c>
      <c r="F1001" s="74"/>
      <c r="G1001" s="77"/>
      <c r="H1001" s="63" t="e">
        <f t="shared" si="291"/>
        <v>#VALUE!</v>
      </c>
      <c r="I1001" s="64">
        <f t="shared" si="294"/>
        <v>1</v>
      </c>
      <c r="J1001" s="71" t="str">
        <f t="shared" si="294"/>
        <v xml:space="preserve">Tolpis </v>
      </c>
      <c r="K1001" s="71" t="str">
        <f t="shared" si="294"/>
        <v>umbellata</v>
      </c>
      <c r="L1001" s="72">
        <f t="shared" si="294"/>
        <v>1</v>
      </c>
      <c r="M1001" s="72">
        <f t="shared" si="294"/>
        <v>0</v>
      </c>
      <c r="N1001" s="66">
        <f t="shared" si="294"/>
        <v>0</v>
      </c>
      <c r="O1001" s="41"/>
      <c r="P1001" s="42" t="str">
        <f t="shared" si="283"/>
        <v/>
      </c>
      <c r="Q1001" s="43" t="str">
        <f t="shared" si="284"/>
        <v/>
      </c>
      <c r="R1001" s="44" t="e">
        <f t="shared" si="285"/>
        <v>#VALUE!</v>
      </c>
      <c r="S1001" s="45" t="e">
        <f t="shared" si="278"/>
        <v>#VALUE!</v>
      </c>
      <c r="T1001" s="44" t="str">
        <f t="shared" si="286"/>
        <v/>
      </c>
      <c r="U1001" s="46"/>
      <c r="V1001" s="47"/>
      <c r="W1001" s="48" t="e">
        <f t="shared" si="287"/>
        <v>#VALUE!</v>
      </c>
      <c r="X1001" s="49"/>
      <c r="Y1001" s="44" t="e">
        <f>INDEX(VISITORS[INSECT ORDER], MATCH(X1001,VISITORS[NAME USED],0))</f>
        <v>#N/A</v>
      </c>
      <c r="Z1001" s="44" t="e">
        <f t="shared" si="288"/>
        <v>#N/A</v>
      </c>
      <c r="AA1001" s="50" t="e">
        <f>IF(SUM(#REF!,#REF!,#REF!,#REF!,#REF!,#REF!)=S1001,,"")</f>
        <v>#REF!</v>
      </c>
      <c r="AB1001" s="51" t="str">
        <f t="shared" si="289"/>
        <v/>
      </c>
      <c r="AC1001" s="51"/>
      <c r="AD1001" s="51"/>
      <c r="AE1001" s="51"/>
      <c r="AF1001" s="51"/>
      <c r="AG1001" s="51"/>
      <c r="AH1001" s="51"/>
      <c r="AI1001" s="52"/>
      <c r="AJ1001" s="52"/>
      <c r="AK1001" s="52"/>
      <c r="AL1001" s="53"/>
      <c r="AM1001" s="54"/>
      <c r="AN1001" s="55" t="str">
        <f>IF(P1001=1,0,"")</f>
        <v/>
      </c>
      <c r="AO1001" s="56" t="str">
        <f>IF(AN1001=1,AB1001,"")</f>
        <v/>
      </c>
      <c r="AP1001" s="55" t="str">
        <f>IF(P1001=1,0,"")</f>
        <v/>
      </c>
      <c r="AQ1001" s="56" t="str">
        <f>IF(AP1001=1,AB1001,"")</f>
        <v/>
      </c>
    </row>
    <row r="1002" spans="1:43" s="3" customFormat="1" x14ac:dyDescent="0.25">
      <c r="A1002" s="67">
        <f t="shared" si="279"/>
        <v>2022</v>
      </c>
      <c r="B1002" s="67" t="e">
        <f t="shared" si="280"/>
        <v>#VALUE!</v>
      </c>
      <c r="C1002" s="68" t="e">
        <f t="shared" si="290"/>
        <v>#VALUE!</v>
      </c>
      <c r="D1002" s="69">
        <f t="shared" si="281"/>
        <v>1</v>
      </c>
      <c r="E1002" s="70">
        <f t="shared" si="282"/>
        <v>34</v>
      </c>
      <c r="F1002" s="74"/>
      <c r="G1002" s="77"/>
      <c r="H1002" s="63" t="e">
        <f t="shared" si="291"/>
        <v>#VALUE!</v>
      </c>
      <c r="I1002" s="64">
        <f t="shared" si="294"/>
        <v>1</v>
      </c>
      <c r="J1002" s="71" t="str">
        <f t="shared" si="294"/>
        <v xml:space="preserve">Tolpis </v>
      </c>
      <c r="K1002" s="71" t="str">
        <f t="shared" si="294"/>
        <v>umbellata</v>
      </c>
      <c r="L1002" s="72">
        <f t="shared" si="294"/>
        <v>1</v>
      </c>
      <c r="M1002" s="72">
        <f t="shared" si="294"/>
        <v>0</v>
      </c>
      <c r="N1002" s="66">
        <f t="shared" si="294"/>
        <v>0</v>
      </c>
      <c r="O1002" s="41"/>
      <c r="P1002" s="42" t="str">
        <f t="shared" si="283"/>
        <v/>
      </c>
      <c r="Q1002" s="43" t="str">
        <f t="shared" si="284"/>
        <v/>
      </c>
      <c r="R1002" s="44" t="e">
        <f t="shared" si="285"/>
        <v>#VALUE!</v>
      </c>
      <c r="S1002" s="45" t="e">
        <f t="shared" si="278"/>
        <v>#VALUE!</v>
      </c>
      <c r="T1002" s="44" t="str">
        <f t="shared" si="286"/>
        <v/>
      </c>
      <c r="U1002" s="46"/>
      <c r="V1002" s="47"/>
      <c r="W1002" s="48" t="e">
        <f t="shared" si="287"/>
        <v>#VALUE!</v>
      </c>
      <c r="X1002" s="49"/>
      <c r="Y1002" s="44" t="e">
        <f>INDEX(VISITORS[INSECT ORDER], MATCH(X1002,VISITORS[NAME USED],0))</f>
        <v>#N/A</v>
      </c>
      <c r="Z1002" s="44" t="e">
        <f t="shared" si="288"/>
        <v>#N/A</v>
      </c>
      <c r="AA1002" s="50" t="e">
        <f>IF(SUM(#REF!,#REF!,#REF!,#REF!,#REF!,#REF!)=S1002,,"")</f>
        <v>#REF!</v>
      </c>
      <c r="AB1002" s="51" t="str">
        <f t="shared" si="289"/>
        <v/>
      </c>
      <c r="AC1002" s="51"/>
      <c r="AD1002" s="51"/>
      <c r="AE1002" s="51"/>
      <c r="AF1002" s="51"/>
      <c r="AG1002" s="51"/>
      <c r="AH1002" s="51"/>
      <c r="AI1002" s="52"/>
      <c r="AJ1002" s="52"/>
      <c r="AK1002" s="52"/>
      <c r="AL1002" s="53"/>
      <c r="AM1002" s="54"/>
      <c r="AN1002" s="55" t="str">
        <f>IF(P1002=1,0,"")</f>
        <v/>
      </c>
      <c r="AO1002" s="56" t="str">
        <f>IF(AN1002=1,AB1002,"")</f>
        <v/>
      </c>
      <c r="AP1002" s="55" t="str">
        <f>IF(P1002=1,0,"")</f>
        <v/>
      </c>
      <c r="AQ1002" s="56" t="str">
        <f>IF(AP1002=1,AB1002,"")</f>
        <v/>
      </c>
    </row>
    <row r="1003" spans="1:43" s="3" customFormat="1" x14ac:dyDescent="0.25">
      <c r="A1003" s="67">
        <f t="shared" si="279"/>
        <v>2022</v>
      </c>
      <c r="B1003" s="67" t="e">
        <f t="shared" si="280"/>
        <v>#VALUE!</v>
      </c>
      <c r="C1003" s="68" t="e">
        <f t="shared" si="290"/>
        <v>#VALUE!</v>
      </c>
      <c r="D1003" s="69">
        <f t="shared" si="281"/>
        <v>1</v>
      </c>
      <c r="E1003" s="70">
        <f t="shared" si="282"/>
        <v>35</v>
      </c>
      <c r="F1003" s="74"/>
      <c r="G1003" s="77"/>
      <c r="H1003" s="63" t="e">
        <f t="shared" si="291"/>
        <v>#VALUE!</v>
      </c>
      <c r="I1003" s="64">
        <f t="shared" si="294"/>
        <v>1</v>
      </c>
      <c r="J1003" s="71" t="str">
        <f t="shared" si="294"/>
        <v xml:space="preserve">Tolpis </v>
      </c>
      <c r="K1003" s="71" t="str">
        <f t="shared" si="294"/>
        <v>umbellata</v>
      </c>
      <c r="L1003" s="72">
        <f t="shared" si="294"/>
        <v>1</v>
      </c>
      <c r="M1003" s="72">
        <f t="shared" si="294"/>
        <v>0</v>
      </c>
      <c r="N1003" s="66">
        <f t="shared" si="294"/>
        <v>0</v>
      </c>
      <c r="O1003" s="41"/>
      <c r="P1003" s="42" t="str">
        <f t="shared" si="283"/>
        <v/>
      </c>
      <c r="Q1003" s="43" t="str">
        <f t="shared" si="284"/>
        <v/>
      </c>
      <c r="R1003" s="44" t="e">
        <f t="shared" si="285"/>
        <v>#VALUE!</v>
      </c>
      <c r="S1003" s="45" t="e">
        <f t="shared" si="278"/>
        <v>#VALUE!</v>
      </c>
      <c r="T1003" s="44" t="str">
        <f t="shared" si="286"/>
        <v/>
      </c>
      <c r="U1003" s="46"/>
      <c r="V1003" s="47"/>
      <c r="W1003" s="48" t="e">
        <f t="shared" si="287"/>
        <v>#VALUE!</v>
      </c>
      <c r="X1003" s="49"/>
      <c r="Y1003" s="44" t="e">
        <f>INDEX(VISITORS[INSECT ORDER], MATCH(X1003,VISITORS[NAME USED],0))</f>
        <v>#N/A</v>
      </c>
      <c r="Z1003" s="44" t="e">
        <f t="shared" si="288"/>
        <v>#N/A</v>
      </c>
      <c r="AA1003" s="50" t="e">
        <f>IF(SUM(#REF!,#REF!,#REF!,#REF!,#REF!,#REF!)=S1003,,"")</f>
        <v>#REF!</v>
      </c>
      <c r="AB1003" s="51" t="str">
        <f t="shared" si="289"/>
        <v/>
      </c>
      <c r="AC1003" s="51"/>
      <c r="AD1003" s="51"/>
      <c r="AE1003" s="51"/>
      <c r="AF1003" s="51"/>
      <c r="AG1003" s="51"/>
      <c r="AH1003" s="51"/>
      <c r="AI1003" s="52"/>
      <c r="AJ1003" s="52"/>
      <c r="AK1003" s="52"/>
      <c r="AL1003" s="53"/>
      <c r="AM1003" s="54"/>
      <c r="AN1003" s="55" t="str">
        <f>IF(P1003=1,0,"")</f>
        <v/>
      </c>
      <c r="AO1003" s="56" t="str">
        <f>IF(AN1003=1,AB1003,"")</f>
        <v/>
      </c>
      <c r="AP1003" s="55" t="str">
        <f>IF(P1003=1,0,"")</f>
        <v/>
      </c>
      <c r="AQ1003" s="56" t="str">
        <f>IF(AP1003=1,AB1003,"")</f>
        <v/>
      </c>
    </row>
    <row r="1004" spans="1:43" s="3" customFormat="1" x14ac:dyDescent="0.25">
      <c r="A1004" s="67">
        <f t="shared" si="279"/>
        <v>2022</v>
      </c>
      <c r="B1004" s="67" t="e">
        <f t="shared" si="280"/>
        <v>#VALUE!</v>
      </c>
      <c r="C1004" s="68" t="e">
        <f t="shared" si="290"/>
        <v>#VALUE!</v>
      </c>
      <c r="D1004" s="69">
        <f t="shared" si="281"/>
        <v>1</v>
      </c>
      <c r="E1004" s="70">
        <f t="shared" si="282"/>
        <v>36</v>
      </c>
      <c r="F1004" s="74"/>
      <c r="G1004" s="77"/>
      <c r="H1004" s="63" t="e">
        <f t="shared" si="291"/>
        <v>#VALUE!</v>
      </c>
      <c r="I1004" s="64">
        <f t="shared" si="294"/>
        <v>1</v>
      </c>
      <c r="J1004" s="71" t="str">
        <f t="shared" si="294"/>
        <v xml:space="preserve">Tolpis </v>
      </c>
      <c r="K1004" s="71" t="str">
        <f t="shared" si="294"/>
        <v>umbellata</v>
      </c>
      <c r="L1004" s="72">
        <f t="shared" si="294"/>
        <v>1</v>
      </c>
      <c r="M1004" s="72">
        <f t="shared" si="294"/>
        <v>0</v>
      </c>
      <c r="N1004" s="66">
        <f t="shared" si="294"/>
        <v>0</v>
      </c>
      <c r="O1004" s="41"/>
      <c r="P1004" s="42" t="str">
        <f t="shared" si="283"/>
        <v/>
      </c>
      <c r="Q1004" s="43" t="str">
        <f t="shared" si="284"/>
        <v/>
      </c>
      <c r="R1004" s="44" t="e">
        <f t="shared" si="285"/>
        <v>#VALUE!</v>
      </c>
      <c r="S1004" s="45" t="e">
        <f t="shared" si="278"/>
        <v>#VALUE!</v>
      </c>
      <c r="T1004" s="44" t="str">
        <f t="shared" si="286"/>
        <v/>
      </c>
      <c r="U1004" s="46"/>
      <c r="V1004" s="47"/>
      <c r="W1004" s="48" t="e">
        <f t="shared" si="287"/>
        <v>#VALUE!</v>
      </c>
      <c r="X1004" s="49"/>
      <c r="Y1004" s="44" t="e">
        <f>INDEX(VISITORS[INSECT ORDER], MATCH(X1004,VISITORS[NAME USED],0))</f>
        <v>#N/A</v>
      </c>
      <c r="Z1004" s="44" t="e">
        <f t="shared" si="288"/>
        <v>#N/A</v>
      </c>
      <c r="AA1004" s="50" t="e">
        <f>IF(SUM(#REF!,#REF!,#REF!,#REF!,#REF!,#REF!)=S1004,,"")</f>
        <v>#REF!</v>
      </c>
      <c r="AB1004" s="51" t="str">
        <f t="shared" si="289"/>
        <v/>
      </c>
      <c r="AC1004" s="51"/>
      <c r="AD1004" s="51"/>
      <c r="AE1004" s="51"/>
      <c r="AF1004" s="51"/>
      <c r="AG1004" s="51"/>
      <c r="AH1004" s="51"/>
      <c r="AI1004" s="52"/>
      <c r="AJ1004" s="52"/>
      <c r="AK1004" s="52"/>
      <c r="AL1004" s="53"/>
      <c r="AM1004" s="54"/>
      <c r="AN1004" s="55" t="str">
        <f>IF(P1004=1,0,"")</f>
        <v/>
      </c>
      <c r="AO1004" s="56" t="str">
        <f>IF(AN1004=1,AB1004,"")</f>
        <v/>
      </c>
      <c r="AP1004" s="55" t="str">
        <f>IF(P1004=1,0,"")</f>
        <v/>
      </c>
      <c r="AQ1004" s="56" t="str">
        <f>IF(AP1004=1,AB1004,"")</f>
        <v/>
      </c>
    </row>
    <row r="1005" spans="1:43" s="3" customFormat="1" x14ac:dyDescent="0.25">
      <c r="A1005" s="67">
        <f t="shared" si="279"/>
        <v>2022</v>
      </c>
      <c r="B1005" s="67" t="e">
        <f t="shared" si="280"/>
        <v>#VALUE!</v>
      </c>
      <c r="C1005" s="68" t="e">
        <f t="shared" si="290"/>
        <v>#VALUE!</v>
      </c>
      <c r="D1005" s="69">
        <f t="shared" si="281"/>
        <v>1</v>
      </c>
      <c r="E1005" s="70">
        <f t="shared" si="282"/>
        <v>37</v>
      </c>
      <c r="F1005" s="74"/>
      <c r="G1005" s="77"/>
      <c r="H1005" s="63" t="e">
        <f t="shared" si="291"/>
        <v>#VALUE!</v>
      </c>
      <c r="I1005" s="64">
        <f t="shared" si="294"/>
        <v>1</v>
      </c>
      <c r="J1005" s="71" t="str">
        <f t="shared" si="294"/>
        <v xml:space="preserve">Tolpis </v>
      </c>
      <c r="K1005" s="71" t="str">
        <f t="shared" si="294"/>
        <v>umbellata</v>
      </c>
      <c r="L1005" s="72">
        <f t="shared" si="294"/>
        <v>1</v>
      </c>
      <c r="M1005" s="72">
        <f t="shared" si="294"/>
        <v>0</v>
      </c>
      <c r="N1005" s="66">
        <f t="shared" si="294"/>
        <v>0</v>
      </c>
      <c r="O1005" s="41"/>
      <c r="P1005" s="42" t="str">
        <f t="shared" si="283"/>
        <v/>
      </c>
      <c r="Q1005" s="43" t="str">
        <f t="shared" si="284"/>
        <v/>
      </c>
      <c r="R1005" s="44" t="e">
        <f t="shared" si="285"/>
        <v>#VALUE!</v>
      </c>
      <c r="S1005" s="45" t="e">
        <f t="shared" si="278"/>
        <v>#VALUE!</v>
      </c>
      <c r="T1005" s="44" t="str">
        <f t="shared" si="286"/>
        <v/>
      </c>
      <c r="U1005" s="46"/>
      <c r="V1005" s="47"/>
      <c r="W1005" s="48" t="e">
        <f t="shared" si="287"/>
        <v>#VALUE!</v>
      </c>
      <c r="X1005" s="49"/>
      <c r="Y1005" s="44" t="e">
        <f>INDEX(VISITORS[INSECT ORDER], MATCH(X1005,VISITORS[NAME USED],0))</f>
        <v>#N/A</v>
      </c>
      <c r="Z1005" s="44" t="e">
        <f t="shared" si="288"/>
        <v>#N/A</v>
      </c>
      <c r="AA1005" s="50" t="e">
        <f>IF(SUM(#REF!,#REF!,#REF!,#REF!,#REF!,#REF!)=S1005,,"")</f>
        <v>#REF!</v>
      </c>
      <c r="AB1005" s="51" t="str">
        <f t="shared" si="289"/>
        <v/>
      </c>
      <c r="AC1005" s="51"/>
      <c r="AD1005" s="51"/>
      <c r="AE1005" s="51"/>
      <c r="AF1005" s="51"/>
      <c r="AG1005" s="51"/>
      <c r="AH1005" s="51"/>
      <c r="AI1005" s="52"/>
      <c r="AJ1005" s="52"/>
      <c r="AK1005" s="52"/>
      <c r="AL1005" s="53"/>
      <c r="AM1005" s="54"/>
      <c r="AN1005" s="55" t="str">
        <f>IF(P1005=1,0,"")</f>
        <v/>
      </c>
      <c r="AO1005" s="56" t="str">
        <f>IF(AN1005=1,AB1005,"")</f>
        <v/>
      </c>
      <c r="AP1005" s="55" t="str">
        <f>IF(P1005=1,0,"")</f>
        <v/>
      </c>
      <c r="AQ1005" s="56" t="str">
        <f>IF(AP1005=1,AB1005,"")</f>
        <v/>
      </c>
    </row>
    <row r="1006" spans="1:43" s="3" customFormat="1" x14ac:dyDescent="0.25">
      <c r="A1006" s="67">
        <f t="shared" si="279"/>
        <v>2022</v>
      </c>
      <c r="B1006" s="67" t="e">
        <f t="shared" si="280"/>
        <v>#VALUE!</v>
      </c>
      <c r="C1006" s="68" t="e">
        <f t="shared" si="290"/>
        <v>#VALUE!</v>
      </c>
      <c r="D1006" s="69">
        <f t="shared" si="281"/>
        <v>1</v>
      </c>
      <c r="E1006" s="70">
        <f t="shared" si="282"/>
        <v>38</v>
      </c>
      <c r="F1006" s="74"/>
      <c r="G1006" s="77"/>
      <c r="H1006" s="63" t="e">
        <f t="shared" si="291"/>
        <v>#VALUE!</v>
      </c>
      <c r="I1006" s="64">
        <f t="shared" si="294"/>
        <v>1</v>
      </c>
      <c r="J1006" s="71" t="str">
        <f t="shared" si="294"/>
        <v xml:space="preserve">Tolpis </v>
      </c>
      <c r="K1006" s="71" t="str">
        <f t="shared" si="294"/>
        <v>umbellata</v>
      </c>
      <c r="L1006" s="72">
        <f t="shared" si="294"/>
        <v>1</v>
      </c>
      <c r="M1006" s="72">
        <f t="shared" si="294"/>
        <v>0</v>
      </c>
      <c r="N1006" s="66">
        <f t="shared" si="294"/>
        <v>0</v>
      </c>
      <c r="O1006" s="41"/>
      <c r="P1006" s="42" t="str">
        <f t="shared" si="283"/>
        <v/>
      </c>
      <c r="Q1006" s="43" t="str">
        <f t="shared" si="284"/>
        <v/>
      </c>
      <c r="R1006" s="44" t="e">
        <f t="shared" si="285"/>
        <v>#VALUE!</v>
      </c>
      <c r="S1006" s="45" t="e">
        <f t="shared" si="278"/>
        <v>#VALUE!</v>
      </c>
      <c r="T1006" s="44" t="str">
        <f t="shared" si="286"/>
        <v/>
      </c>
      <c r="U1006" s="46"/>
      <c r="V1006" s="47"/>
      <c r="W1006" s="48" t="e">
        <f t="shared" si="287"/>
        <v>#VALUE!</v>
      </c>
      <c r="X1006" s="49"/>
      <c r="Y1006" s="44" t="e">
        <f>INDEX(VISITORS[INSECT ORDER], MATCH(X1006,VISITORS[NAME USED],0))</f>
        <v>#N/A</v>
      </c>
      <c r="Z1006" s="44" t="e">
        <f t="shared" si="288"/>
        <v>#N/A</v>
      </c>
      <c r="AA1006" s="50" t="e">
        <f>IF(SUM(#REF!,#REF!,#REF!,#REF!,#REF!,#REF!)=S1006,,"")</f>
        <v>#REF!</v>
      </c>
      <c r="AB1006" s="51" t="str">
        <f t="shared" si="289"/>
        <v/>
      </c>
      <c r="AC1006" s="51"/>
      <c r="AD1006" s="51"/>
      <c r="AE1006" s="51"/>
      <c r="AF1006" s="51"/>
      <c r="AG1006" s="51"/>
      <c r="AH1006" s="51"/>
      <c r="AI1006" s="52"/>
      <c r="AJ1006" s="52"/>
      <c r="AK1006" s="52"/>
      <c r="AL1006" s="53"/>
      <c r="AM1006" s="54"/>
      <c r="AN1006" s="55" t="str">
        <f>IF(P1006=1,0,"")</f>
        <v/>
      </c>
      <c r="AO1006" s="56" t="str">
        <f>IF(AN1006=1,AB1006,"")</f>
        <v/>
      </c>
      <c r="AP1006" s="55" t="str">
        <f>IF(P1006=1,0,"")</f>
        <v/>
      </c>
      <c r="AQ1006" s="56" t="str">
        <f>IF(AP1006=1,AB1006,"")</f>
        <v/>
      </c>
    </row>
    <row r="1007" spans="1:43" s="3" customFormat="1" x14ac:dyDescent="0.25">
      <c r="A1007" s="67">
        <f t="shared" si="279"/>
        <v>2022</v>
      </c>
      <c r="B1007" s="67" t="e">
        <f t="shared" si="280"/>
        <v>#VALUE!</v>
      </c>
      <c r="C1007" s="68" t="e">
        <f t="shared" si="290"/>
        <v>#VALUE!</v>
      </c>
      <c r="D1007" s="69">
        <f t="shared" si="281"/>
        <v>1</v>
      </c>
      <c r="E1007" s="70">
        <f t="shared" si="282"/>
        <v>39</v>
      </c>
      <c r="F1007" s="74"/>
      <c r="G1007" s="77"/>
      <c r="H1007" s="63" t="e">
        <f t="shared" si="291"/>
        <v>#VALUE!</v>
      </c>
      <c r="I1007" s="64">
        <f t="shared" si="294"/>
        <v>1</v>
      </c>
      <c r="J1007" s="71" t="str">
        <f t="shared" si="294"/>
        <v xml:space="preserve">Tolpis </v>
      </c>
      <c r="K1007" s="71" t="str">
        <f t="shared" si="294"/>
        <v>umbellata</v>
      </c>
      <c r="L1007" s="72">
        <f t="shared" si="294"/>
        <v>1</v>
      </c>
      <c r="M1007" s="72">
        <f t="shared" si="294"/>
        <v>0</v>
      </c>
      <c r="N1007" s="66">
        <f t="shared" si="294"/>
        <v>0</v>
      </c>
      <c r="O1007" s="41"/>
      <c r="P1007" s="42" t="str">
        <f t="shared" si="283"/>
        <v/>
      </c>
      <c r="Q1007" s="43" t="str">
        <f t="shared" si="284"/>
        <v/>
      </c>
      <c r="R1007" s="44" t="e">
        <f t="shared" si="285"/>
        <v>#VALUE!</v>
      </c>
      <c r="S1007" s="45" t="e">
        <f t="shared" si="278"/>
        <v>#VALUE!</v>
      </c>
      <c r="T1007" s="44" t="str">
        <f t="shared" si="286"/>
        <v/>
      </c>
      <c r="U1007" s="46"/>
      <c r="V1007" s="47"/>
      <c r="W1007" s="48" t="e">
        <f t="shared" si="287"/>
        <v>#VALUE!</v>
      </c>
      <c r="X1007" s="49"/>
      <c r="Y1007" s="44" t="e">
        <f>INDEX(VISITORS[INSECT ORDER], MATCH(X1007,VISITORS[NAME USED],0))</f>
        <v>#N/A</v>
      </c>
      <c r="Z1007" s="44" t="e">
        <f t="shared" si="288"/>
        <v>#N/A</v>
      </c>
      <c r="AA1007" s="50" t="e">
        <f>IF(SUM(#REF!,#REF!,#REF!,#REF!,#REF!,#REF!)=S1007,,"")</f>
        <v>#REF!</v>
      </c>
      <c r="AB1007" s="51" t="str">
        <f t="shared" si="289"/>
        <v/>
      </c>
      <c r="AC1007" s="51"/>
      <c r="AD1007" s="51"/>
      <c r="AE1007" s="51"/>
      <c r="AF1007" s="51"/>
      <c r="AG1007" s="51"/>
      <c r="AH1007" s="51"/>
      <c r="AI1007" s="52"/>
      <c r="AJ1007" s="52"/>
      <c r="AK1007" s="52"/>
      <c r="AL1007" s="53"/>
      <c r="AM1007" s="54"/>
      <c r="AN1007" s="55" t="str">
        <f>IF(P1007=1,0,"")</f>
        <v/>
      </c>
      <c r="AO1007" s="56" t="str">
        <f>IF(AN1007=1,AB1007,"")</f>
        <v/>
      </c>
      <c r="AP1007" s="55" t="str">
        <f>IF(P1007=1,0,"")</f>
        <v/>
      </c>
      <c r="AQ1007" s="56" t="str">
        <f>IF(AP1007=1,AB1007,"")</f>
        <v/>
      </c>
    </row>
    <row r="1008" spans="1:43" s="3" customFormat="1" x14ac:dyDescent="0.25">
      <c r="A1008" s="67">
        <f t="shared" si="279"/>
        <v>2022</v>
      </c>
      <c r="B1008" s="67" t="e">
        <f t="shared" si="280"/>
        <v>#VALUE!</v>
      </c>
      <c r="C1008" s="68" t="e">
        <f t="shared" si="290"/>
        <v>#VALUE!</v>
      </c>
      <c r="D1008" s="69">
        <f t="shared" si="281"/>
        <v>1</v>
      </c>
      <c r="E1008" s="70">
        <f t="shared" si="282"/>
        <v>40</v>
      </c>
      <c r="F1008" s="74"/>
      <c r="G1008" s="77"/>
      <c r="H1008" s="63" t="e">
        <f t="shared" si="291"/>
        <v>#VALUE!</v>
      </c>
      <c r="I1008" s="64">
        <f t="shared" si="294"/>
        <v>1</v>
      </c>
      <c r="J1008" s="71" t="str">
        <f t="shared" si="294"/>
        <v xml:space="preserve">Tolpis </v>
      </c>
      <c r="K1008" s="71" t="str">
        <f t="shared" si="294"/>
        <v>umbellata</v>
      </c>
      <c r="L1008" s="72">
        <f t="shared" si="294"/>
        <v>1</v>
      </c>
      <c r="M1008" s="72">
        <f t="shared" si="294"/>
        <v>0</v>
      </c>
      <c r="N1008" s="66">
        <f t="shared" si="294"/>
        <v>0</v>
      </c>
      <c r="O1008" s="41"/>
      <c r="P1008" s="42" t="str">
        <f t="shared" si="283"/>
        <v/>
      </c>
      <c r="Q1008" s="43" t="str">
        <f t="shared" si="284"/>
        <v/>
      </c>
      <c r="R1008" s="44" t="e">
        <f t="shared" si="285"/>
        <v>#VALUE!</v>
      </c>
      <c r="S1008" s="45" t="e">
        <f t="shared" si="278"/>
        <v>#VALUE!</v>
      </c>
      <c r="T1008" s="44" t="str">
        <f t="shared" si="286"/>
        <v/>
      </c>
      <c r="U1008" s="46"/>
      <c r="V1008" s="47"/>
      <c r="W1008" s="48" t="e">
        <f t="shared" si="287"/>
        <v>#VALUE!</v>
      </c>
      <c r="X1008" s="49"/>
      <c r="Y1008" s="44" t="e">
        <f>INDEX(VISITORS[INSECT ORDER], MATCH(X1008,VISITORS[NAME USED],0))</f>
        <v>#N/A</v>
      </c>
      <c r="Z1008" s="44" t="e">
        <f t="shared" si="288"/>
        <v>#N/A</v>
      </c>
      <c r="AA1008" s="50" t="e">
        <f>IF(SUM(#REF!,#REF!,#REF!,#REF!,#REF!,#REF!)=S1008,,"")</f>
        <v>#REF!</v>
      </c>
      <c r="AB1008" s="51" t="str">
        <f t="shared" si="289"/>
        <v/>
      </c>
      <c r="AC1008" s="51"/>
      <c r="AD1008" s="51"/>
      <c r="AE1008" s="51"/>
      <c r="AF1008" s="51"/>
      <c r="AG1008" s="51"/>
      <c r="AH1008" s="51"/>
      <c r="AI1008" s="52"/>
      <c r="AJ1008" s="52"/>
      <c r="AK1008" s="52"/>
      <c r="AL1008" s="53"/>
      <c r="AM1008" s="54"/>
      <c r="AN1008" s="55" t="str">
        <f>IF(P1008=1,0,"")</f>
        <v/>
      </c>
      <c r="AO1008" s="56" t="str">
        <f>IF(AN1008=1,AB1008,"")</f>
        <v/>
      </c>
      <c r="AP1008" s="55" t="str">
        <f>IF(P1008=1,0,"")</f>
        <v/>
      </c>
      <c r="AQ1008" s="56" t="str">
        <f>IF(AP1008=1,AB1008,"")</f>
        <v/>
      </c>
    </row>
    <row r="1009" spans="1:43" s="3" customFormat="1" x14ac:dyDescent="0.25">
      <c r="A1009" s="67">
        <f t="shared" si="279"/>
        <v>2022</v>
      </c>
      <c r="B1009" s="67" t="e">
        <f t="shared" si="280"/>
        <v>#VALUE!</v>
      </c>
      <c r="C1009" s="68" t="e">
        <f t="shared" si="290"/>
        <v>#VALUE!</v>
      </c>
      <c r="D1009" s="69">
        <f t="shared" si="281"/>
        <v>1</v>
      </c>
      <c r="E1009" s="70">
        <f t="shared" si="282"/>
        <v>41</v>
      </c>
      <c r="F1009" s="74"/>
      <c r="G1009" s="77"/>
      <c r="H1009" s="63" t="e">
        <f t="shared" si="291"/>
        <v>#VALUE!</v>
      </c>
      <c r="I1009" s="64">
        <f t="shared" si="294"/>
        <v>1</v>
      </c>
      <c r="J1009" s="71" t="str">
        <f t="shared" si="294"/>
        <v xml:space="preserve">Tolpis </v>
      </c>
      <c r="K1009" s="71" t="str">
        <f t="shared" si="294"/>
        <v>umbellata</v>
      </c>
      <c r="L1009" s="72">
        <f t="shared" si="294"/>
        <v>1</v>
      </c>
      <c r="M1009" s="72">
        <f t="shared" si="294"/>
        <v>0</v>
      </c>
      <c r="N1009" s="66">
        <f t="shared" si="294"/>
        <v>0</v>
      </c>
      <c r="O1009" s="41"/>
      <c r="P1009" s="42" t="str">
        <f t="shared" si="283"/>
        <v/>
      </c>
      <c r="Q1009" s="43" t="str">
        <f t="shared" si="284"/>
        <v/>
      </c>
      <c r="R1009" s="44" t="e">
        <f t="shared" si="285"/>
        <v>#VALUE!</v>
      </c>
      <c r="S1009" s="45" t="e">
        <f t="shared" si="278"/>
        <v>#VALUE!</v>
      </c>
      <c r="T1009" s="44" t="str">
        <f t="shared" si="286"/>
        <v/>
      </c>
      <c r="U1009" s="46"/>
      <c r="V1009" s="47"/>
      <c r="W1009" s="48" t="e">
        <f t="shared" si="287"/>
        <v>#VALUE!</v>
      </c>
      <c r="X1009" s="49"/>
      <c r="Y1009" s="44" t="e">
        <f>INDEX(VISITORS[INSECT ORDER], MATCH(X1009,VISITORS[NAME USED],0))</f>
        <v>#N/A</v>
      </c>
      <c r="Z1009" s="44" t="e">
        <f t="shared" si="288"/>
        <v>#N/A</v>
      </c>
      <c r="AA1009" s="50" t="e">
        <f>IF(SUM(#REF!,#REF!,#REF!,#REF!,#REF!,#REF!)=S1009,,"")</f>
        <v>#REF!</v>
      </c>
      <c r="AB1009" s="51" t="str">
        <f t="shared" si="289"/>
        <v/>
      </c>
      <c r="AC1009" s="51"/>
      <c r="AD1009" s="51"/>
      <c r="AE1009" s="51"/>
      <c r="AF1009" s="51"/>
      <c r="AG1009" s="51"/>
      <c r="AH1009" s="51"/>
      <c r="AI1009" s="52"/>
      <c r="AJ1009" s="52"/>
      <c r="AK1009" s="52"/>
      <c r="AL1009" s="53"/>
      <c r="AM1009" s="54"/>
      <c r="AN1009" s="55" t="str">
        <f>IF(P1009=1,0,"")</f>
        <v/>
      </c>
      <c r="AO1009" s="56" t="str">
        <f>IF(AN1009=1,AB1009,"")</f>
        <v/>
      </c>
      <c r="AP1009" s="55" t="str">
        <f>IF(P1009=1,0,"")</f>
        <v/>
      </c>
      <c r="AQ1009" s="56" t="str">
        <f>IF(AP1009=1,AB1009,"")</f>
        <v/>
      </c>
    </row>
    <row r="1010" spans="1:43" s="3" customFormat="1" x14ac:dyDescent="0.25">
      <c r="A1010" s="67">
        <f t="shared" si="279"/>
        <v>2022</v>
      </c>
      <c r="B1010" s="67" t="e">
        <f t="shared" si="280"/>
        <v>#VALUE!</v>
      </c>
      <c r="C1010" s="68" t="e">
        <f t="shared" si="290"/>
        <v>#VALUE!</v>
      </c>
      <c r="D1010" s="69">
        <f t="shared" si="281"/>
        <v>1</v>
      </c>
      <c r="E1010" s="70">
        <f t="shared" si="282"/>
        <v>42</v>
      </c>
      <c r="F1010" s="74"/>
      <c r="G1010" s="77"/>
      <c r="H1010" s="63" t="e">
        <f t="shared" si="291"/>
        <v>#VALUE!</v>
      </c>
      <c r="I1010" s="64">
        <f t="shared" si="294"/>
        <v>1</v>
      </c>
      <c r="J1010" s="71" t="str">
        <f t="shared" si="294"/>
        <v xml:space="preserve">Tolpis </v>
      </c>
      <c r="K1010" s="71" t="str">
        <f t="shared" si="294"/>
        <v>umbellata</v>
      </c>
      <c r="L1010" s="72">
        <f t="shared" si="294"/>
        <v>1</v>
      </c>
      <c r="M1010" s="72">
        <f t="shared" si="294"/>
        <v>0</v>
      </c>
      <c r="N1010" s="66">
        <f t="shared" si="294"/>
        <v>0</v>
      </c>
      <c r="O1010" s="41"/>
      <c r="P1010" s="42" t="str">
        <f t="shared" si="283"/>
        <v/>
      </c>
      <c r="Q1010" s="43" t="str">
        <f t="shared" si="284"/>
        <v/>
      </c>
      <c r="R1010" s="44" t="e">
        <f t="shared" si="285"/>
        <v>#VALUE!</v>
      </c>
      <c r="S1010" s="45" t="e">
        <f t="shared" si="278"/>
        <v>#VALUE!</v>
      </c>
      <c r="T1010" s="44" t="str">
        <f t="shared" si="286"/>
        <v/>
      </c>
      <c r="U1010" s="46"/>
      <c r="V1010" s="47"/>
      <c r="W1010" s="48" t="e">
        <f t="shared" si="287"/>
        <v>#VALUE!</v>
      </c>
      <c r="X1010" s="49"/>
      <c r="Y1010" s="44" t="e">
        <f>INDEX(VISITORS[INSECT ORDER], MATCH(X1010,VISITORS[NAME USED],0))</f>
        <v>#N/A</v>
      </c>
      <c r="Z1010" s="44" t="e">
        <f t="shared" si="288"/>
        <v>#N/A</v>
      </c>
      <c r="AA1010" s="50" t="e">
        <f>IF(SUM(#REF!,#REF!,#REF!,#REF!,#REF!,#REF!)=S1010,,"")</f>
        <v>#REF!</v>
      </c>
      <c r="AB1010" s="51" t="str">
        <f t="shared" si="289"/>
        <v/>
      </c>
      <c r="AC1010" s="51"/>
      <c r="AD1010" s="51"/>
      <c r="AE1010" s="51"/>
      <c r="AF1010" s="51"/>
      <c r="AG1010" s="51"/>
      <c r="AH1010" s="51"/>
      <c r="AI1010" s="52"/>
      <c r="AJ1010" s="52"/>
      <c r="AK1010" s="52"/>
      <c r="AL1010" s="53"/>
      <c r="AM1010" s="54"/>
      <c r="AN1010" s="55" t="str">
        <f>IF(P1010=1,0,"")</f>
        <v/>
      </c>
      <c r="AO1010" s="56" t="str">
        <f>IF(AN1010=1,AB1010,"")</f>
        <v/>
      </c>
      <c r="AP1010" s="55" t="str">
        <f>IF(P1010=1,0,"")</f>
        <v/>
      </c>
      <c r="AQ1010" s="56" t="str">
        <f>IF(AP1010=1,AB1010,"")</f>
        <v/>
      </c>
    </row>
    <row r="1011" spans="1:43" s="3" customFormat="1" x14ac:dyDescent="0.25">
      <c r="A1011" s="67">
        <f t="shared" si="279"/>
        <v>2022</v>
      </c>
      <c r="B1011" s="67" t="e">
        <f t="shared" si="280"/>
        <v>#VALUE!</v>
      </c>
      <c r="C1011" s="68" t="e">
        <f t="shared" si="290"/>
        <v>#VALUE!</v>
      </c>
      <c r="D1011" s="69">
        <f t="shared" si="281"/>
        <v>1</v>
      </c>
      <c r="E1011" s="70">
        <f t="shared" si="282"/>
        <v>43</v>
      </c>
      <c r="F1011" s="74"/>
      <c r="G1011" s="77"/>
      <c r="H1011" s="63" t="e">
        <f t="shared" si="291"/>
        <v>#VALUE!</v>
      </c>
      <c r="I1011" s="64">
        <f t="shared" si="294"/>
        <v>1</v>
      </c>
      <c r="J1011" s="71" t="str">
        <f t="shared" si="294"/>
        <v xml:space="preserve">Tolpis </v>
      </c>
      <c r="K1011" s="71" t="str">
        <f t="shared" si="294"/>
        <v>umbellata</v>
      </c>
      <c r="L1011" s="72">
        <f t="shared" si="294"/>
        <v>1</v>
      </c>
      <c r="M1011" s="72">
        <f t="shared" si="294"/>
        <v>0</v>
      </c>
      <c r="N1011" s="66">
        <f t="shared" si="294"/>
        <v>0</v>
      </c>
      <c r="O1011" s="41"/>
      <c r="P1011" s="42" t="str">
        <f t="shared" si="283"/>
        <v/>
      </c>
      <c r="Q1011" s="43" t="str">
        <f t="shared" si="284"/>
        <v/>
      </c>
      <c r="R1011" s="44" t="e">
        <f t="shared" si="285"/>
        <v>#VALUE!</v>
      </c>
      <c r="S1011" s="45" t="e">
        <f t="shared" si="278"/>
        <v>#VALUE!</v>
      </c>
      <c r="T1011" s="44" t="str">
        <f t="shared" si="286"/>
        <v/>
      </c>
      <c r="U1011" s="46"/>
      <c r="V1011" s="47"/>
      <c r="W1011" s="48" t="e">
        <f t="shared" si="287"/>
        <v>#VALUE!</v>
      </c>
      <c r="X1011" s="49"/>
      <c r="Y1011" s="44" t="e">
        <f>INDEX(VISITORS[INSECT ORDER], MATCH(X1011,VISITORS[NAME USED],0))</f>
        <v>#N/A</v>
      </c>
      <c r="Z1011" s="44" t="e">
        <f t="shared" si="288"/>
        <v>#N/A</v>
      </c>
      <c r="AA1011" s="50" t="e">
        <f>IF(SUM(#REF!,#REF!,#REF!,#REF!,#REF!,#REF!)=S1011,,"")</f>
        <v>#REF!</v>
      </c>
      <c r="AB1011" s="51" t="str">
        <f t="shared" si="289"/>
        <v/>
      </c>
      <c r="AC1011" s="51"/>
      <c r="AD1011" s="51"/>
      <c r="AE1011" s="51"/>
      <c r="AF1011" s="51"/>
      <c r="AG1011" s="51"/>
      <c r="AH1011" s="51"/>
      <c r="AI1011" s="52"/>
      <c r="AJ1011" s="52"/>
      <c r="AK1011" s="52"/>
      <c r="AL1011" s="53"/>
      <c r="AM1011" s="54"/>
      <c r="AN1011" s="55" t="str">
        <f>IF(P1011=1,0,"")</f>
        <v/>
      </c>
      <c r="AO1011" s="56" t="str">
        <f>IF(AN1011=1,AB1011,"")</f>
        <v/>
      </c>
      <c r="AP1011" s="55" t="str">
        <f>IF(P1011=1,0,"")</f>
        <v/>
      </c>
      <c r="AQ1011" s="56" t="str">
        <f>IF(AP1011=1,AB1011,"")</f>
        <v/>
      </c>
    </row>
    <row r="1012" spans="1:43" s="3" customFormat="1" x14ac:dyDescent="0.25">
      <c r="A1012" s="67">
        <f t="shared" si="279"/>
        <v>2022</v>
      </c>
      <c r="B1012" s="67" t="e">
        <f t="shared" si="280"/>
        <v>#VALUE!</v>
      </c>
      <c r="C1012" s="68" t="e">
        <f t="shared" si="290"/>
        <v>#VALUE!</v>
      </c>
      <c r="D1012" s="69">
        <f t="shared" si="281"/>
        <v>1</v>
      </c>
      <c r="E1012" s="70">
        <f t="shared" si="282"/>
        <v>44</v>
      </c>
      <c r="F1012" s="74"/>
      <c r="G1012" s="77"/>
      <c r="H1012" s="63" t="e">
        <f t="shared" si="291"/>
        <v>#VALUE!</v>
      </c>
      <c r="I1012" s="64">
        <f t="shared" si="294"/>
        <v>1</v>
      </c>
      <c r="J1012" s="71" t="str">
        <f t="shared" si="294"/>
        <v xml:space="preserve">Tolpis </v>
      </c>
      <c r="K1012" s="71" t="str">
        <f t="shared" si="294"/>
        <v>umbellata</v>
      </c>
      <c r="L1012" s="72">
        <f t="shared" si="294"/>
        <v>1</v>
      </c>
      <c r="M1012" s="72">
        <f t="shared" si="294"/>
        <v>0</v>
      </c>
      <c r="N1012" s="66">
        <f t="shared" si="294"/>
        <v>0</v>
      </c>
      <c r="O1012" s="41"/>
      <c r="P1012" s="42" t="str">
        <f t="shared" si="283"/>
        <v/>
      </c>
      <c r="Q1012" s="43" t="str">
        <f t="shared" si="284"/>
        <v/>
      </c>
      <c r="R1012" s="44" t="e">
        <f t="shared" si="285"/>
        <v>#VALUE!</v>
      </c>
      <c r="S1012" s="45" t="e">
        <f t="shared" si="278"/>
        <v>#VALUE!</v>
      </c>
      <c r="T1012" s="44" t="str">
        <f t="shared" si="286"/>
        <v/>
      </c>
      <c r="U1012" s="46"/>
      <c r="V1012" s="47"/>
      <c r="W1012" s="48" t="e">
        <f t="shared" si="287"/>
        <v>#VALUE!</v>
      </c>
      <c r="X1012" s="49"/>
      <c r="Y1012" s="44" t="e">
        <f>INDEX(VISITORS[INSECT ORDER], MATCH(X1012,VISITORS[NAME USED],0))</f>
        <v>#N/A</v>
      </c>
      <c r="Z1012" s="44" t="e">
        <f t="shared" si="288"/>
        <v>#N/A</v>
      </c>
      <c r="AA1012" s="50" t="e">
        <f>IF(SUM(#REF!,#REF!,#REF!,#REF!,#REF!,#REF!)=S1012,,"")</f>
        <v>#REF!</v>
      </c>
      <c r="AB1012" s="51" t="str">
        <f t="shared" si="289"/>
        <v/>
      </c>
      <c r="AC1012" s="51"/>
      <c r="AD1012" s="51"/>
      <c r="AE1012" s="51"/>
      <c r="AF1012" s="51"/>
      <c r="AG1012" s="51"/>
      <c r="AH1012" s="51"/>
      <c r="AI1012" s="52"/>
      <c r="AJ1012" s="52"/>
      <c r="AK1012" s="52"/>
      <c r="AL1012" s="53"/>
      <c r="AM1012" s="54"/>
      <c r="AN1012" s="55" t="str">
        <f>IF(P1012=1,0,"")</f>
        <v/>
      </c>
      <c r="AO1012" s="56" t="str">
        <f>IF(AN1012=1,AB1012,"")</f>
        <v/>
      </c>
      <c r="AP1012" s="55" t="str">
        <f>IF(P1012=1,0,"")</f>
        <v/>
      </c>
      <c r="AQ1012" s="56" t="str">
        <f>IF(AP1012=1,AB1012,"")</f>
        <v/>
      </c>
    </row>
    <row r="1013" spans="1:43" s="3" customFormat="1" x14ac:dyDescent="0.25">
      <c r="A1013" s="67">
        <f t="shared" si="279"/>
        <v>2022</v>
      </c>
      <c r="B1013" s="67" t="e">
        <f t="shared" si="280"/>
        <v>#VALUE!</v>
      </c>
      <c r="C1013" s="68" t="e">
        <f t="shared" si="290"/>
        <v>#VALUE!</v>
      </c>
      <c r="D1013" s="69">
        <f t="shared" si="281"/>
        <v>1</v>
      </c>
      <c r="E1013" s="70">
        <f t="shared" si="282"/>
        <v>45</v>
      </c>
      <c r="F1013" s="74"/>
      <c r="G1013" s="77"/>
      <c r="H1013" s="63" t="e">
        <f t="shared" si="291"/>
        <v>#VALUE!</v>
      </c>
      <c r="I1013" s="64">
        <f t="shared" ref="I1013:N1028" si="295">I1012</f>
        <v>1</v>
      </c>
      <c r="J1013" s="71" t="str">
        <f t="shared" si="295"/>
        <v xml:space="preserve">Tolpis </v>
      </c>
      <c r="K1013" s="71" t="str">
        <f t="shared" si="295"/>
        <v>umbellata</v>
      </c>
      <c r="L1013" s="72">
        <f t="shared" si="295"/>
        <v>1</v>
      </c>
      <c r="M1013" s="72">
        <f t="shared" si="295"/>
        <v>0</v>
      </c>
      <c r="N1013" s="66">
        <f t="shared" si="295"/>
        <v>0</v>
      </c>
      <c r="O1013" s="41"/>
      <c r="P1013" s="42" t="str">
        <f t="shared" si="283"/>
        <v/>
      </c>
      <c r="Q1013" s="43" t="str">
        <f t="shared" si="284"/>
        <v/>
      </c>
      <c r="R1013" s="44" t="e">
        <f t="shared" si="285"/>
        <v>#VALUE!</v>
      </c>
      <c r="S1013" s="45" t="e">
        <f t="shared" si="278"/>
        <v>#VALUE!</v>
      </c>
      <c r="T1013" s="44" t="str">
        <f t="shared" si="286"/>
        <v/>
      </c>
      <c r="U1013" s="46"/>
      <c r="V1013" s="47"/>
      <c r="W1013" s="48" t="e">
        <f t="shared" si="287"/>
        <v>#VALUE!</v>
      </c>
      <c r="X1013" s="49"/>
      <c r="Y1013" s="44" t="e">
        <f>INDEX(VISITORS[INSECT ORDER], MATCH(X1013,VISITORS[NAME USED],0))</f>
        <v>#N/A</v>
      </c>
      <c r="Z1013" s="44" t="e">
        <f t="shared" si="288"/>
        <v>#N/A</v>
      </c>
      <c r="AA1013" s="50" t="e">
        <f>IF(SUM(#REF!,#REF!,#REF!,#REF!,#REF!,#REF!)=S1013,,"")</f>
        <v>#REF!</v>
      </c>
      <c r="AB1013" s="51" t="str">
        <f t="shared" si="289"/>
        <v/>
      </c>
      <c r="AC1013" s="51"/>
      <c r="AD1013" s="51"/>
      <c r="AE1013" s="51"/>
      <c r="AF1013" s="51"/>
      <c r="AG1013" s="51"/>
      <c r="AH1013" s="51"/>
      <c r="AI1013" s="52"/>
      <c r="AJ1013" s="52"/>
      <c r="AK1013" s="52"/>
      <c r="AL1013" s="53"/>
      <c r="AM1013" s="54"/>
      <c r="AN1013" s="55" t="str">
        <f>IF(P1013=1,0,"")</f>
        <v/>
      </c>
      <c r="AO1013" s="56" t="str">
        <f>IF(AN1013=1,AB1013,"")</f>
        <v/>
      </c>
      <c r="AP1013" s="55" t="str">
        <f>IF(P1013=1,0,"")</f>
        <v/>
      </c>
      <c r="AQ1013" s="56" t="str">
        <f>IF(AP1013=1,AB1013,"")</f>
        <v/>
      </c>
    </row>
    <row r="1014" spans="1:43" s="3" customFormat="1" x14ac:dyDescent="0.25">
      <c r="A1014" s="67">
        <f t="shared" si="279"/>
        <v>2022</v>
      </c>
      <c r="B1014" s="67" t="e">
        <f t="shared" si="280"/>
        <v>#VALUE!</v>
      </c>
      <c r="C1014" s="68" t="e">
        <f t="shared" si="290"/>
        <v>#VALUE!</v>
      </c>
      <c r="D1014" s="69">
        <f t="shared" si="281"/>
        <v>1</v>
      </c>
      <c r="E1014" s="70">
        <f t="shared" si="282"/>
        <v>46</v>
      </c>
      <c r="F1014" s="74"/>
      <c r="G1014" s="77"/>
      <c r="H1014" s="63" t="e">
        <f t="shared" si="291"/>
        <v>#VALUE!</v>
      </c>
      <c r="I1014" s="64">
        <f t="shared" si="295"/>
        <v>1</v>
      </c>
      <c r="J1014" s="71" t="str">
        <f t="shared" si="295"/>
        <v xml:space="preserve">Tolpis </v>
      </c>
      <c r="K1014" s="71" t="str">
        <f t="shared" si="295"/>
        <v>umbellata</v>
      </c>
      <c r="L1014" s="72">
        <f t="shared" si="295"/>
        <v>1</v>
      </c>
      <c r="M1014" s="72">
        <f t="shared" si="295"/>
        <v>0</v>
      </c>
      <c r="N1014" s="66">
        <f t="shared" si="295"/>
        <v>0</v>
      </c>
      <c r="O1014" s="41"/>
      <c r="P1014" s="42" t="str">
        <f t="shared" si="283"/>
        <v/>
      </c>
      <c r="Q1014" s="43" t="str">
        <f t="shared" si="284"/>
        <v/>
      </c>
      <c r="R1014" s="44" t="e">
        <f t="shared" si="285"/>
        <v>#VALUE!</v>
      </c>
      <c r="S1014" s="45" t="e">
        <f t="shared" si="278"/>
        <v>#VALUE!</v>
      </c>
      <c r="T1014" s="44" t="str">
        <f t="shared" si="286"/>
        <v/>
      </c>
      <c r="U1014" s="46"/>
      <c r="V1014" s="47"/>
      <c r="W1014" s="48" t="e">
        <f t="shared" si="287"/>
        <v>#VALUE!</v>
      </c>
      <c r="X1014" s="49"/>
      <c r="Y1014" s="44" t="e">
        <f>INDEX(VISITORS[INSECT ORDER], MATCH(X1014,VISITORS[NAME USED],0))</f>
        <v>#N/A</v>
      </c>
      <c r="Z1014" s="44" t="e">
        <f t="shared" si="288"/>
        <v>#N/A</v>
      </c>
      <c r="AA1014" s="50" t="e">
        <f>IF(SUM(#REF!,#REF!,#REF!,#REF!,#REF!,#REF!)=S1014,,"")</f>
        <v>#REF!</v>
      </c>
      <c r="AB1014" s="51" t="str">
        <f t="shared" si="289"/>
        <v/>
      </c>
      <c r="AC1014" s="51"/>
      <c r="AD1014" s="51"/>
      <c r="AE1014" s="51"/>
      <c r="AF1014" s="51"/>
      <c r="AG1014" s="51"/>
      <c r="AH1014" s="51"/>
      <c r="AI1014" s="52"/>
      <c r="AJ1014" s="52"/>
      <c r="AK1014" s="52"/>
      <c r="AL1014" s="53"/>
      <c r="AM1014" s="54"/>
      <c r="AN1014" s="55" t="str">
        <f>IF(P1014=1,0,"")</f>
        <v/>
      </c>
      <c r="AO1014" s="56" t="str">
        <f>IF(AN1014=1,AB1014,"")</f>
        <v/>
      </c>
      <c r="AP1014" s="55" t="str">
        <f>IF(P1014=1,0,"")</f>
        <v/>
      </c>
      <c r="AQ1014" s="56" t="str">
        <f>IF(AP1014=1,AB1014,"")</f>
        <v/>
      </c>
    </row>
    <row r="1015" spans="1:43" s="3" customFormat="1" x14ac:dyDescent="0.25">
      <c r="A1015" s="67">
        <f t="shared" si="279"/>
        <v>2022</v>
      </c>
      <c r="B1015" s="67" t="e">
        <f t="shared" si="280"/>
        <v>#VALUE!</v>
      </c>
      <c r="C1015" s="68" t="e">
        <f t="shared" si="290"/>
        <v>#VALUE!</v>
      </c>
      <c r="D1015" s="69">
        <f t="shared" si="281"/>
        <v>1</v>
      </c>
      <c r="E1015" s="70">
        <f t="shared" si="282"/>
        <v>47</v>
      </c>
      <c r="F1015" s="74"/>
      <c r="G1015" s="77"/>
      <c r="H1015" s="63" t="e">
        <f t="shared" si="291"/>
        <v>#VALUE!</v>
      </c>
      <c r="I1015" s="64">
        <f t="shared" si="295"/>
        <v>1</v>
      </c>
      <c r="J1015" s="71" t="str">
        <f t="shared" si="295"/>
        <v xml:space="preserve">Tolpis </v>
      </c>
      <c r="K1015" s="71" t="str">
        <f t="shared" si="295"/>
        <v>umbellata</v>
      </c>
      <c r="L1015" s="72">
        <f t="shared" si="295"/>
        <v>1</v>
      </c>
      <c r="M1015" s="72">
        <f t="shared" si="295"/>
        <v>0</v>
      </c>
      <c r="N1015" s="66">
        <f t="shared" si="295"/>
        <v>0</v>
      </c>
      <c r="O1015" s="41"/>
      <c r="P1015" s="42" t="str">
        <f t="shared" si="283"/>
        <v/>
      </c>
      <c r="Q1015" s="43" t="str">
        <f t="shared" si="284"/>
        <v/>
      </c>
      <c r="R1015" s="44" t="e">
        <f t="shared" si="285"/>
        <v>#VALUE!</v>
      </c>
      <c r="S1015" s="45" t="e">
        <f t="shared" si="278"/>
        <v>#VALUE!</v>
      </c>
      <c r="T1015" s="44" t="str">
        <f t="shared" si="286"/>
        <v/>
      </c>
      <c r="U1015" s="46"/>
      <c r="V1015" s="47"/>
      <c r="W1015" s="48" t="e">
        <f t="shared" si="287"/>
        <v>#VALUE!</v>
      </c>
      <c r="X1015" s="49"/>
      <c r="Y1015" s="44" t="e">
        <f>INDEX(VISITORS[INSECT ORDER], MATCH(X1015,VISITORS[NAME USED],0))</f>
        <v>#N/A</v>
      </c>
      <c r="Z1015" s="44" t="e">
        <f t="shared" si="288"/>
        <v>#N/A</v>
      </c>
      <c r="AA1015" s="50" t="e">
        <f>IF(SUM(#REF!,#REF!,#REF!,#REF!,#REF!,#REF!)=S1015,,"")</f>
        <v>#REF!</v>
      </c>
      <c r="AB1015" s="51" t="str">
        <f t="shared" si="289"/>
        <v/>
      </c>
      <c r="AC1015" s="51"/>
      <c r="AD1015" s="51"/>
      <c r="AE1015" s="51"/>
      <c r="AF1015" s="51"/>
      <c r="AG1015" s="51"/>
      <c r="AH1015" s="51"/>
      <c r="AI1015" s="52"/>
      <c r="AJ1015" s="52"/>
      <c r="AK1015" s="52"/>
      <c r="AL1015" s="53"/>
      <c r="AM1015" s="54"/>
      <c r="AN1015" s="55" t="str">
        <f>IF(P1015=1,0,"")</f>
        <v/>
      </c>
      <c r="AO1015" s="56" t="str">
        <f>IF(AN1015=1,AB1015,"")</f>
        <v/>
      </c>
      <c r="AP1015" s="55" t="str">
        <f>IF(P1015=1,0,"")</f>
        <v/>
      </c>
      <c r="AQ1015" s="56" t="str">
        <f>IF(AP1015=1,AB1015,"")</f>
        <v/>
      </c>
    </row>
    <row r="1016" spans="1:43" s="3" customFormat="1" x14ac:dyDescent="0.25">
      <c r="A1016" s="67">
        <f t="shared" si="279"/>
        <v>2022</v>
      </c>
      <c r="B1016" s="67" t="e">
        <f t="shared" si="280"/>
        <v>#VALUE!</v>
      </c>
      <c r="C1016" s="68" t="e">
        <f t="shared" si="290"/>
        <v>#VALUE!</v>
      </c>
      <c r="D1016" s="69">
        <f t="shared" si="281"/>
        <v>1</v>
      </c>
      <c r="E1016" s="70">
        <f t="shared" si="282"/>
        <v>48</v>
      </c>
      <c r="F1016" s="74"/>
      <c r="G1016" s="77"/>
      <c r="H1016" s="63" t="e">
        <f t="shared" si="291"/>
        <v>#VALUE!</v>
      </c>
      <c r="I1016" s="64">
        <f t="shared" si="295"/>
        <v>1</v>
      </c>
      <c r="J1016" s="71" t="str">
        <f t="shared" si="295"/>
        <v xml:space="preserve">Tolpis </v>
      </c>
      <c r="K1016" s="71" t="str">
        <f t="shared" si="295"/>
        <v>umbellata</v>
      </c>
      <c r="L1016" s="72">
        <f t="shared" si="295"/>
        <v>1</v>
      </c>
      <c r="M1016" s="72">
        <f t="shared" si="295"/>
        <v>0</v>
      </c>
      <c r="N1016" s="66">
        <f t="shared" si="295"/>
        <v>0</v>
      </c>
      <c r="O1016" s="41"/>
      <c r="P1016" s="42" t="str">
        <f t="shared" si="283"/>
        <v/>
      </c>
      <c r="Q1016" s="43" t="str">
        <f t="shared" si="284"/>
        <v/>
      </c>
      <c r="R1016" s="44" t="e">
        <f t="shared" si="285"/>
        <v>#VALUE!</v>
      </c>
      <c r="S1016" s="45" t="e">
        <f t="shared" si="278"/>
        <v>#VALUE!</v>
      </c>
      <c r="T1016" s="44" t="str">
        <f t="shared" si="286"/>
        <v/>
      </c>
      <c r="U1016" s="46"/>
      <c r="V1016" s="47"/>
      <c r="W1016" s="48" t="e">
        <f t="shared" si="287"/>
        <v>#VALUE!</v>
      </c>
      <c r="X1016" s="49"/>
      <c r="Y1016" s="44" t="e">
        <f>INDEX(VISITORS[INSECT ORDER], MATCH(X1016,VISITORS[NAME USED],0))</f>
        <v>#N/A</v>
      </c>
      <c r="Z1016" s="44" t="e">
        <f t="shared" si="288"/>
        <v>#N/A</v>
      </c>
      <c r="AA1016" s="50" t="e">
        <f>IF(SUM(#REF!,#REF!,#REF!,#REF!,#REF!,#REF!)=S1016,,"")</f>
        <v>#REF!</v>
      </c>
      <c r="AB1016" s="51" t="str">
        <f t="shared" si="289"/>
        <v/>
      </c>
      <c r="AC1016" s="51"/>
      <c r="AD1016" s="51"/>
      <c r="AE1016" s="51"/>
      <c r="AF1016" s="51"/>
      <c r="AG1016" s="51"/>
      <c r="AH1016" s="51"/>
      <c r="AI1016" s="52"/>
      <c r="AJ1016" s="52"/>
      <c r="AK1016" s="52"/>
      <c r="AL1016" s="53"/>
      <c r="AM1016" s="54"/>
      <c r="AN1016" s="55" t="str">
        <f>IF(P1016=1,0,"")</f>
        <v/>
      </c>
      <c r="AO1016" s="56" t="str">
        <f>IF(AN1016=1,AB1016,"")</f>
        <v/>
      </c>
      <c r="AP1016" s="55" t="str">
        <f>IF(P1016=1,0,"")</f>
        <v/>
      </c>
      <c r="AQ1016" s="56" t="str">
        <f>IF(AP1016=1,AB1016,"")</f>
        <v/>
      </c>
    </row>
    <row r="1017" spans="1:43" s="3" customFormat="1" x14ac:dyDescent="0.25">
      <c r="A1017" s="67">
        <f t="shared" si="279"/>
        <v>2022</v>
      </c>
      <c r="B1017" s="67" t="e">
        <f t="shared" si="280"/>
        <v>#VALUE!</v>
      </c>
      <c r="C1017" s="68" t="e">
        <f t="shared" si="290"/>
        <v>#VALUE!</v>
      </c>
      <c r="D1017" s="69">
        <f t="shared" si="281"/>
        <v>1</v>
      </c>
      <c r="E1017" s="70">
        <f t="shared" si="282"/>
        <v>49</v>
      </c>
      <c r="F1017" s="74"/>
      <c r="G1017" s="77"/>
      <c r="H1017" s="63" t="e">
        <f t="shared" si="291"/>
        <v>#VALUE!</v>
      </c>
      <c r="I1017" s="64">
        <f t="shared" si="295"/>
        <v>1</v>
      </c>
      <c r="J1017" s="71" t="str">
        <f t="shared" si="295"/>
        <v xml:space="preserve">Tolpis </v>
      </c>
      <c r="K1017" s="71" t="str">
        <f t="shared" si="295"/>
        <v>umbellata</v>
      </c>
      <c r="L1017" s="72">
        <f t="shared" si="295"/>
        <v>1</v>
      </c>
      <c r="M1017" s="72">
        <f t="shared" si="295"/>
        <v>0</v>
      </c>
      <c r="N1017" s="66">
        <f t="shared" si="295"/>
        <v>0</v>
      </c>
      <c r="O1017" s="41"/>
      <c r="P1017" s="42" t="str">
        <f t="shared" si="283"/>
        <v/>
      </c>
      <c r="Q1017" s="43" t="str">
        <f t="shared" si="284"/>
        <v/>
      </c>
      <c r="R1017" s="44" t="e">
        <f t="shared" si="285"/>
        <v>#VALUE!</v>
      </c>
      <c r="S1017" s="45" t="e">
        <f t="shared" si="278"/>
        <v>#VALUE!</v>
      </c>
      <c r="T1017" s="44" t="str">
        <f t="shared" si="286"/>
        <v/>
      </c>
      <c r="U1017" s="46"/>
      <c r="V1017" s="47"/>
      <c r="W1017" s="48" t="e">
        <f t="shared" si="287"/>
        <v>#VALUE!</v>
      </c>
      <c r="X1017" s="49"/>
      <c r="Y1017" s="44" t="e">
        <f>INDEX(VISITORS[INSECT ORDER], MATCH(X1017,VISITORS[NAME USED],0))</f>
        <v>#N/A</v>
      </c>
      <c r="Z1017" s="44" t="e">
        <f t="shared" si="288"/>
        <v>#N/A</v>
      </c>
      <c r="AA1017" s="50" t="e">
        <f>IF(SUM(#REF!,#REF!,#REF!,#REF!,#REF!,#REF!)=S1017,,"")</f>
        <v>#REF!</v>
      </c>
      <c r="AB1017" s="51" t="str">
        <f t="shared" si="289"/>
        <v/>
      </c>
      <c r="AC1017" s="51"/>
      <c r="AD1017" s="51"/>
      <c r="AE1017" s="51"/>
      <c r="AF1017" s="51"/>
      <c r="AG1017" s="51"/>
      <c r="AH1017" s="51"/>
      <c r="AI1017" s="52"/>
      <c r="AJ1017" s="52"/>
      <c r="AK1017" s="52"/>
      <c r="AL1017" s="53"/>
      <c r="AM1017" s="54"/>
      <c r="AN1017" s="55" t="str">
        <f>IF(P1017=1,0,"")</f>
        <v/>
      </c>
      <c r="AO1017" s="56" t="str">
        <f>IF(AN1017=1,AB1017,"")</f>
        <v/>
      </c>
      <c r="AP1017" s="55" t="str">
        <f>IF(P1017=1,0,"")</f>
        <v/>
      </c>
      <c r="AQ1017" s="56" t="str">
        <f>IF(AP1017=1,AB1017,"")</f>
        <v/>
      </c>
    </row>
    <row r="1018" spans="1:43" s="3" customFormat="1" x14ac:dyDescent="0.25">
      <c r="A1018" s="67">
        <f t="shared" si="279"/>
        <v>2022</v>
      </c>
      <c r="B1018" s="67" t="e">
        <f t="shared" si="280"/>
        <v>#VALUE!</v>
      </c>
      <c r="C1018" s="68" t="e">
        <f t="shared" si="290"/>
        <v>#VALUE!</v>
      </c>
      <c r="D1018" s="69">
        <f t="shared" si="281"/>
        <v>1</v>
      </c>
      <c r="E1018" s="70">
        <f t="shared" si="282"/>
        <v>50</v>
      </c>
      <c r="F1018" s="74"/>
      <c r="G1018" s="77"/>
      <c r="H1018" s="63" t="e">
        <f t="shared" si="291"/>
        <v>#VALUE!</v>
      </c>
      <c r="I1018" s="64">
        <f t="shared" si="295"/>
        <v>1</v>
      </c>
      <c r="J1018" s="71" t="str">
        <f t="shared" si="295"/>
        <v xml:space="preserve">Tolpis </v>
      </c>
      <c r="K1018" s="71" t="str">
        <f t="shared" si="295"/>
        <v>umbellata</v>
      </c>
      <c r="L1018" s="72">
        <f t="shared" si="295"/>
        <v>1</v>
      </c>
      <c r="M1018" s="72">
        <f t="shared" si="295"/>
        <v>0</v>
      </c>
      <c r="N1018" s="66">
        <f t="shared" si="295"/>
        <v>0</v>
      </c>
      <c r="O1018" s="41"/>
      <c r="P1018" s="42" t="str">
        <f t="shared" si="283"/>
        <v/>
      </c>
      <c r="Q1018" s="43" t="str">
        <f t="shared" si="284"/>
        <v/>
      </c>
      <c r="R1018" s="44" t="e">
        <f t="shared" si="285"/>
        <v>#VALUE!</v>
      </c>
      <c r="S1018" s="45" t="e">
        <f t="shared" si="278"/>
        <v>#VALUE!</v>
      </c>
      <c r="T1018" s="44" t="str">
        <f t="shared" si="286"/>
        <v/>
      </c>
      <c r="U1018" s="46"/>
      <c r="V1018" s="47"/>
      <c r="W1018" s="48" t="e">
        <f t="shared" si="287"/>
        <v>#VALUE!</v>
      </c>
      <c r="X1018" s="49"/>
      <c r="Y1018" s="44" t="e">
        <f>INDEX(VISITORS[INSECT ORDER], MATCH(X1018,VISITORS[NAME USED],0))</f>
        <v>#N/A</v>
      </c>
      <c r="Z1018" s="44" t="e">
        <f t="shared" si="288"/>
        <v>#N/A</v>
      </c>
      <c r="AA1018" s="50" t="e">
        <f>IF(SUM(#REF!,#REF!,#REF!,#REF!,#REF!,#REF!)=S1018,,"")</f>
        <v>#REF!</v>
      </c>
      <c r="AB1018" s="51" t="str">
        <f t="shared" si="289"/>
        <v/>
      </c>
      <c r="AC1018" s="51"/>
      <c r="AD1018" s="51"/>
      <c r="AE1018" s="51"/>
      <c r="AF1018" s="51"/>
      <c r="AG1018" s="51"/>
      <c r="AH1018" s="51"/>
      <c r="AI1018" s="52"/>
      <c r="AJ1018" s="52"/>
      <c r="AK1018" s="52"/>
      <c r="AL1018" s="53"/>
      <c r="AM1018" s="54"/>
      <c r="AN1018" s="55" t="str">
        <f>IF(P1018=1,0,"")</f>
        <v/>
      </c>
      <c r="AO1018" s="56" t="str">
        <f>IF(AN1018=1,AB1018,"")</f>
        <v/>
      </c>
      <c r="AP1018" s="55" t="str">
        <f>IF(P1018=1,0,"")</f>
        <v/>
      </c>
      <c r="AQ1018" s="56" t="str">
        <f>IF(AP1018=1,AB1018,"")</f>
        <v/>
      </c>
    </row>
    <row r="1019" spans="1:43" s="3" customFormat="1" x14ac:dyDescent="0.25">
      <c r="A1019" s="67">
        <f t="shared" si="279"/>
        <v>2022</v>
      </c>
      <c r="B1019" s="67" t="e">
        <f t="shared" si="280"/>
        <v>#VALUE!</v>
      </c>
      <c r="C1019" s="68" t="e">
        <f t="shared" si="290"/>
        <v>#VALUE!</v>
      </c>
      <c r="D1019" s="69">
        <f t="shared" si="281"/>
        <v>1</v>
      </c>
      <c r="E1019" s="70">
        <f t="shared" si="282"/>
        <v>51</v>
      </c>
      <c r="F1019" s="74"/>
      <c r="G1019" s="77"/>
      <c r="H1019" s="63" t="e">
        <f t="shared" si="291"/>
        <v>#VALUE!</v>
      </c>
      <c r="I1019" s="64">
        <f t="shared" si="295"/>
        <v>1</v>
      </c>
      <c r="J1019" s="71" t="str">
        <f t="shared" si="295"/>
        <v xml:space="preserve">Tolpis </v>
      </c>
      <c r="K1019" s="71" t="str">
        <f t="shared" si="295"/>
        <v>umbellata</v>
      </c>
      <c r="L1019" s="72">
        <f t="shared" si="295"/>
        <v>1</v>
      </c>
      <c r="M1019" s="72">
        <f t="shared" si="295"/>
        <v>0</v>
      </c>
      <c r="N1019" s="66">
        <f t="shared" si="295"/>
        <v>0</v>
      </c>
      <c r="O1019" s="41"/>
      <c r="P1019" s="42" t="str">
        <f t="shared" si="283"/>
        <v/>
      </c>
      <c r="Q1019" s="43" t="str">
        <f t="shared" si="284"/>
        <v/>
      </c>
      <c r="R1019" s="44" t="e">
        <f t="shared" si="285"/>
        <v>#VALUE!</v>
      </c>
      <c r="S1019" s="45" t="e">
        <f t="shared" si="278"/>
        <v>#VALUE!</v>
      </c>
      <c r="T1019" s="44" t="str">
        <f t="shared" si="286"/>
        <v/>
      </c>
      <c r="U1019" s="46"/>
      <c r="V1019" s="47"/>
      <c r="W1019" s="48" t="e">
        <f t="shared" si="287"/>
        <v>#VALUE!</v>
      </c>
      <c r="X1019" s="49"/>
      <c r="Y1019" s="44" t="e">
        <f>INDEX(VISITORS[INSECT ORDER], MATCH(X1019,VISITORS[NAME USED],0))</f>
        <v>#N/A</v>
      </c>
      <c r="Z1019" s="44" t="e">
        <f t="shared" si="288"/>
        <v>#N/A</v>
      </c>
      <c r="AA1019" s="50" t="e">
        <f>IF(SUM(#REF!,#REF!,#REF!,#REF!,#REF!,#REF!)=S1019,,"")</f>
        <v>#REF!</v>
      </c>
      <c r="AB1019" s="51" t="str">
        <f t="shared" si="289"/>
        <v/>
      </c>
      <c r="AC1019" s="51"/>
      <c r="AD1019" s="51"/>
      <c r="AE1019" s="51"/>
      <c r="AF1019" s="51"/>
      <c r="AG1019" s="51"/>
      <c r="AH1019" s="51"/>
      <c r="AI1019" s="52"/>
      <c r="AJ1019" s="52"/>
      <c r="AK1019" s="52"/>
      <c r="AL1019" s="53"/>
      <c r="AM1019" s="54"/>
      <c r="AN1019" s="55" t="str">
        <f>IF(P1019=1,0,"")</f>
        <v/>
      </c>
      <c r="AO1019" s="56" t="str">
        <f>IF(AN1019=1,AB1019,"")</f>
        <v/>
      </c>
      <c r="AP1019" s="55" t="str">
        <f>IF(P1019=1,0,"")</f>
        <v/>
      </c>
      <c r="AQ1019" s="56" t="str">
        <f>IF(AP1019=1,AB1019,"")</f>
        <v/>
      </c>
    </row>
    <row r="1020" spans="1:43" s="3" customFormat="1" x14ac:dyDescent="0.25">
      <c r="A1020" s="67">
        <f t="shared" si="279"/>
        <v>2022</v>
      </c>
      <c r="B1020" s="67" t="e">
        <f t="shared" si="280"/>
        <v>#VALUE!</v>
      </c>
      <c r="C1020" s="68" t="e">
        <f t="shared" si="290"/>
        <v>#VALUE!</v>
      </c>
      <c r="D1020" s="69">
        <f t="shared" si="281"/>
        <v>1</v>
      </c>
      <c r="E1020" s="70">
        <f t="shared" si="282"/>
        <v>52</v>
      </c>
      <c r="F1020" s="74"/>
      <c r="G1020" s="77"/>
      <c r="H1020" s="63" t="e">
        <f t="shared" si="291"/>
        <v>#VALUE!</v>
      </c>
      <c r="I1020" s="64">
        <f t="shared" si="295"/>
        <v>1</v>
      </c>
      <c r="J1020" s="71" t="str">
        <f t="shared" si="295"/>
        <v xml:space="preserve">Tolpis </v>
      </c>
      <c r="K1020" s="71" t="str">
        <f t="shared" si="295"/>
        <v>umbellata</v>
      </c>
      <c r="L1020" s="72">
        <f t="shared" si="295"/>
        <v>1</v>
      </c>
      <c r="M1020" s="72">
        <f t="shared" si="295"/>
        <v>0</v>
      </c>
      <c r="N1020" s="66">
        <f t="shared" si="295"/>
        <v>0</v>
      </c>
      <c r="O1020" s="41"/>
      <c r="P1020" s="42" t="str">
        <f t="shared" si="283"/>
        <v/>
      </c>
      <c r="Q1020" s="43" t="str">
        <f t="shared" si="284"/>
        <v/>
      </c>
      <c r="R1020" s="44" t="e">
        <f t="shared" si="285"/>
        <v>#VALUE!</v>
      </c>
      <c r="S1020" s="45" t="e">
        <f t="shared" si="278"/>
        <v>#VALUE!</v>
      </c>
      <c r="T1020" s="44" t="str">
        <f t="shared" si="286"/>
        <v/>
      </c>
      <c r="U1020" s="46"/>
      <c r="V1020" s="47"/>
      <c r="W1020" s="48" t="e">
        <f t="shared" si="287"/>
        <v>#VALUE!</v>
      </c>
      <c r="X1020" s="49"/>
      <c r="Y1020" s="44" t="e">
        <f>INDEX(VISITORS[INSECT ORDER], MATCH(X1020,VISITORS[NAME USED],0))</f>
        <v>#N/A</v>
      </c>
      <c r="Z1020" s="44" t="e">
        <f t="shared" si="288"/>
        <v>#N/A</v>
      </c>
      <c r="AA1020" s="50" t="e">
        <f>IF(SUM(#REF!,#REF!,#REF!,#REF!,#REF!,#REF!)=S1020,,"")</f>
        <v>#REF!</v>
      </c>
      <c r="AB1020" s="51" t="str">
        <f t="shared" si="289"/>
        <v/>
      </c>
      <c r="AC1020" s="51"/>
      <c r="AD1020" s="51"/>
      <c r="AE1020" s="51"/>
      <c r="AF1020" s="51"/>
      <c r="AG1020" s="51"/>
      <c r="AH1020" s="51"/>
      <c r="AI1020" s="52"/>
      <c r="AJ1020" s="52"/>
      <c r="AK1020" s="52"/>
      <c r="AL1020" s="53"/>
      <c r="AM1020" s="54"/>
      <c r="AN1020" s="55" t="str">
        <f>IF(P1020=1,0,"")</f>
        <v/>
      </c>
      <c r="AO1020" s="56" t="str">
        <f>IF(AN1020=1,AB1020,"")</f>
        <v/>
      </c>
      <c r="AP1020" s="55" t="str">
        <f>IF(P1020=1,0,"")</f>
        <v/>
      </c>
      <c r="AQ1020" s="56" t="str">
        <f>IF(AP1020=1,AB1020,"")</f>
        <v/>
      </c>
    </row>
    <row r="1021" spans="1:43" s="3" customFormat="1" x14ac:dyDescent="0.25">
      <c r="A1021" s="67">
        <f t="shared" si="279"/>
        <v>2022</v>
      </c>
      <c r="B1021" s="67" t="e">
        <f t="shared" si="280"/>
        <v>#VALUE!</v>
      </c>
      <c r="C1021" s="68" t="e">
        <f t="shared" si="290"/>
        <v>#VALUE!</v>
      </c>
      <c r="D1021" s="69">
        <f t="shared" si="281"/>
        <v>1</v>
      </c>
      <c r="E1021" s="70">
        <f t="shared" si="282"/>
        <v>53</v>
      </c>
      <c r="F1021" s="74"/>
      <c r="G1021" s="77"/>
      <c r="H1021" s="63" t="e">
        <f t="shared" si="291"/>
        <v>#VALUE!</v>
      </c>
      <c r="I1021" s="64">
        <f t="shared" si="295"/>
        <v>1</v>
      </c>
      <c r="J1021" s="71" t="str">
        <f t="shared" si="295"/>
        <v xml:space="preserve">Tolpis </v>
      </c>
      <c r="K1021" s="71" t="str">
        <f t="shared" si="295"/>
        <v>umbellata</v>
      </c>
      <c r="L1021" s="72">
        <f t="shared" si="295"/>
        <v>1</v>
      </c>
      <c r="M1021" s="72">
        <f t="shared" si="295"/>
        <v>0</v>
      </c>
      <c r="N1021" s="66">
        <f t="shared" si="295"/>
        <v>0</v>
      </c>
      <c r="O1021" s="41"/>
      <c r="P1021" s="42" t="str">
        <f t="shared" si="283"/>
        <v/>
      </c>
      <c r="Q1021" s="43" t="str">
        <f t="shared" si="284"/>
        <v/>
      </c>
      <c r="R1021" s="44" t="e">
        <f t="shared" si="285"/>
        <v>#VALUE!</v>
      </c>
      <c r="S1021" s="45" t="e">
        <f t="shared" si="278"/>
        <v>#VALUE!</v>
      </c>
      <c r="T1021" s="44" t="str">
        <f t="shared" si="286"/>
        <v/>
      </c>
      <c r="U1021" s="46"/>
      <c r="V1021" s="47"/>
      <c r="W1021" s="48" t="e">
        <f t="shared" si="287"/>
        <v>#VALUE!</v>
      </c>
      <c r="X1021" s="49"/>
      <c r="Y1021" s="44" t="e">
        <f>INDEX(VISITORS[INSECT ORDER], MATCH(X1021,VISITORS[NAME USED],0))</f>
        <v>#N/A</v>
      </c>
      <c r="Z1021" s="44" t="e">
        <f t="shared" si="288"/>
        <v>#N/A</v>
      </c>
      <c r="AA1021" s="50" t="e">
        <f>IF(SUM(#REF!,#REF!,#REF!,#REF!,#REF!,#REF!)=S1021,,"")</f>
        <v>#REF!</v>
      </c>
      <c r="AB1021" s="51" t="str">
        <f t="shared" si="289"/>
        <v/>
      </c>
      <c r="AC1021" s="51"/>
      <c r="AD1021" s="51"/>
      <c r="AE1021" s="51"/>
      <c r="AF1021" s="51"/>
      <c r="AG1021" s="51"/>
      <c r="AH1021" s="51"/>
      <c r="AI1021" s="52"/>
      <c r="AJ1021" s="52"/>
      <c r="AK1021" s="52"/>
      <c r="AL1021" s="53"/>
      <c r="AM1021" s="54"/>
      <c r="AN1021" s="55" t="str">
        <f>IF(P1021=1,0,"")</f>
        <v/>
      </c>
      <c r="AO1021" s="56" t="str">
        <f>IF(AN1021=1,AB1021,"")</f>
        <v/>
      </c>
      <c r="AP1021" s="55" t="str">
        <f>IF(P1021=1,0,"")</f>
        <v/>
      </c>
      <c r="AQ1021" s="56" t="str">
        <f>IF(AP1021=1,AB1021,"")</f>
        <v/>
      </c>
    </row>
    <row r="1022" spans="1:43" s="3" customFormat="1" x14ac:dyDescent="0.25">
      <c r="A1022" s="67">
        <f t="shared" si="279"/>
        <v>2022</v>
      </c>
      <c r="B1022" s="67" t="e">
        <f t="shared" si="280"/>
        <v>#VALUE!</v>
      </c>
      <c r="C1022" s="68" t="e">
        <f t="shared" si="290"/>
        <v>#VALUE!</v>
      </c>
      <c r="D1022" s="69">
        <f t="shared" si="281"/>
        <v>1</v>
      </c>
      <c r="E1022" s="70">
        <f t="shared" si="282"/>
        <v>54</v>
      </c>
      <c r="F1022" s="74"/>
      <c r="G1022" s="77"/>
      <c r="H1022" s="63" t="e">
        <f t="shared" si="291"/>
        <v>#VALUE!</v>
      </c>
      <c r="I1022" s="64">
        <f t="shared" si="295"/>
        <v>1</v>
      </c>
      <c r="J1022" s="71" t="str">
        <f t="shared" si="295"/>
        <v xml:space="preserve">Tolpis </v>
      </c>
      <c r="K1022" s="71" t="str">
        <f t="shared" si="295"/>
        <v>umbellata</v>
      </c>
      <c r="L1022" s="72">
        <f t="shared" si="295"/>
        <v>1</v>
      </c>
      <c r="M1022" s="72">
        <f t="shared" si="295"/>
        <v>0</v>
      </c>
      <c r="N1022" s="66">
        <f t="shared" si="295"/>
        <v>0</v>
      </c>
      <c r="O1022" s="41"/>
      <c r="P1022" s="42" t="str">
        <f t="shared" si="283"/>
        <v/>
      </c>
      <c r="Q1022" s="43" t="str">
        <f t="shared" si="284"/>
        <v/>
      </c>
      <c r="R1022" s="44" t="e">
        <f t="shared" si="285"/>
        <v>#VALUE!</v>
      </c>
      <c r="S1022" s="45" t="e">
        <f t="shared" si="278"/>
        <v>#VALUE!</v>
      </c>
      <c r="T1022" s="44" t="str">
        <f t="shared" si="286"/>
        <v/>
      </c>
      <c r="U1022" s="46"/>
      <c r="V1022" s="47"/>
      <c r="W1022" s="48" t="e">
        <f t="shared" si="287"/>
        <v>#VALUE!</v>
      </c>
      <c r="X1022" s="49"/>
      <c r="Y1022" s="44" t="e">
        <f>INDEX(VISITORS[INSECT ORDER], MATCH(X1022,VISITORS[NAME USED],0))</f>
        <v>#N/A</v>
      </c>
      <c r="Z1022" s="44" t="e">
        <f t="shared" si="288"/>
        <v>#N/A</v>
      </c>
      <c r="AA1022" s="50" t="e">
        <f>IF(SUM(#REF!,#REF!,#REF!,#REF!,#REF!,#REF!)=S1022,,"")</f>
        <v>#REF!</v>
      </c>
      <c r="AB1022" s="51" t="str">
        <f t="shared" si="289"/>
        <v/>
      </c>
      <c r="AC1022" s="51"/>
      <c r="AD1022" s="51"/>
      <c r="AE1022" s="51"/>
      <c r="AF1022" s="51"/>
      <c r="AG1022" s="51"/>
      <c r="AH1022" s="51"/>
      <c r="AI1022" s="52"/>
      <c r="AJ1022" s="52"/>
      <c r="AK1022" s="52"/>
      <c r="AL1022" s="53"/>
      <c r="AM1022" s="54"/>
      <c r="AN1022" s="55" t="str">
        <f>IF(P1022=1,0,"")</f>
        <v/>
      </c>
      <c r="AO1022" s="56" t="str">
        <f>IF(AN1022=1,AB1022,"")</f>
        <v/>
      </c>
      <c r="AP1022" s="55" t="str">
        <f>IF(P1022=1,0,"")</f>
        <v/>
      </c>
      <c r="AQ1022" s="56" t="str">
        <f>IF(AP1022=1,AB1022,"")</f>
        <v/>
      </c>
    </row>
    <row r="1023" spans="1:43" s="3" customFormat="1" x14ac:dyDescent="0.25">
      <c r="A1023" s="67">
        <f t="shared" si="279"/>
        <v>2022</v>
      </c>
      <c r="B1023" s="67" t="e">
        <f t="shared" si="280"/>
        <v>#VALUE!</v>
      </c>
      <c r="C1023" s="68" t="e">
        <f t="shared" si="290"/>
        <v>#VALUE!</v>
      </c>
      <c r="D1023" s="69">
        <f t="shared" si="281"/>
        <v>1</v>
      </c>
      <c r="E1023" s="70">
        <f t="shared" si="282"/>
        <v>55</v>
      </c>
      <c r="F1023" s="74"/>
      <c r="G1023" s="77"/>
      <c r="H1023" s="63" t="e">
        <f t="shared" si="291"/>
        <v>#VALUE!</v>
      </c>
      <c r="I1023" s="64">
        <f t="shared" si="295"/>
        <v>1</v>
      </c>
      <c r="J1023" s="71" t="str">
        <f t="shared" si="295"/>
        <v xml:space="preserve">Tolpis </v>
      </c>
      <c r="K1023" s="71" t="str">
        <f t="shared" si="295"/>
        <v>umbellata</v>
      </c>
      <c r="L1023" s="72">
        <f t="shared" si="295"/>
        <v>1</v>
      </c>
      <c r="M1023" s="72">
        <f t="shared" si="295"/>
        <v>0</v>
      </c>
      <c r="N1023" s="66">
        <f t="shared" si="295"/>
        <v>0</v>
      </c>
      <c r="O1023" s="41"/>
      <c r="P1023" s="42" t="str">
        <f t="shared" si="283"/>
        <v/>
      </c>
      <c r="Q1023" s="43" t="str">
        <f t="shared" si="284"/>
        <v/>
      </c>
      <c r="R1023" s="44" t="e">
        <f t="shared" si="285"/>
        <v>#VALUE!</v>
      </c>
      <c r="S1023" s="45" t="e">
        <f t="shared" si="278"/>
        <v>#VALUE!</v>
      </c>
      <c r="T1023" s="44" t="str">
        <f t="shared" si="286"/>
        <v/>
      </c>
      <c r="U1023" s="46"/>
      <c r="V1023" s="47"/>
      <c r="W1023" s="48" t="e">
        <f t="shared" si="287"/>
        <v>#VALUE!</v>
      </c>
      <c r="X1023" s="49"/>
      <c r="Y1023" s="44" t="e">
        <f>INDEX(VISITORS[INSECT ORDER], MATCH(X1023,VISITORS[NAME USED],0))</f>
        <v>#N/A</v>
      </c>
      <c r="Z1023" s="44" t="e">
        <f t="shared" si="288"/>
        <v>#N/A</v>
      </c>
      <c r="AA1023" s="50" t="e">
        <f>IF(SUM(#REF!,#REF!,#REF!,#REF!,#REF!,#REF!)=S1023,,"")</f>
        <v>#REF!</v>
      </c>
      <c r="AB1023" s="51" t="str">
        <f t="shared" si="289"/>
        <v/>
      </c>
      <c r="AC1023" s="51"/>
      <c r="AD1023" s="51"/>
      <c r="AE1023" s="51"/>
      <c r="AF1023" s="51"/>
      <c r="AG1023" s="51"/>
      <c r="AH1023" s="51"/>
      <c r="AI1023" s="52"/>
      <c r="AJ1023" s="52"/>
      <c r="AK1023" s="52"/>
      <c r="AL1023" s="53"/>
      <c r="AM1023" s="54"/>
      <c r="AN1023" s="55" t="str">
        <f>IF(P1023=1,0,"")</f>
        <v/>
      </c>
      <c r="AO1023" s="56" t="str">
        <f>IF(AN1023=1,AB1023,"")</f>
        <v/>
      </c>
      <c r="AP1023" s="55" t="str">
        <f>IF(P1023=1,0,"")</f>
        <v/>
      </c>
      <c r="AQ1023" s="56" t="str">
        <f>IF(AP1023=1,AB1023,"")</f>
        <v/>
      </c>
    </row>
    <row r="1024" spans="1:43" s="3" customFormat="1" x14ac:dyDescent="0.25">
      <c r="A1024" s="67">
        <f t="shared" si="279"/>
        <v>2022</v>
      </c>
      <c r="B1024" s="67" t="e">
        <f t="shared" si="280"/>
        <v>#VALUE!</v>
      </c>
      <c r="C1024" s="68" t="e">
        <f t="shared" si="290"/>
        <v>#VALUE!</v>
      </c>
      <c r="D1024" s="69">
        <f t="shared" si="281"/>
        <v>1</v>
      </c>
      <c r="E1024" s="70">
        <f t="shared" si="282"/>
        <v>56</v>
      </c>
      <c r="F1024" s="74"/>
      <c r="G1024" s="77"/>
      <c r="H1024" s="63" t="e">
        <f t="shared" si="291"/>
        <v>#VALUE!</v>
      </c>
      <c r="I1024" s="64">
        <f t="shared" si="295"/>
        <v>1</v>
      </c>
      <c r="J1024" s="71" t="str">
        <f t="shared" si="295"/>
        <v xml:space="preserve">Tolpis </v>
      </c>
      <c r="K1024" s="71" t="str">
        <f t="shared" si="295"/>
        <v>umbellata</v>
      </c>
      <c r="L1024" s="72">
        <f t="shared" si="295"/>
        <v>1</v>
      </c>
      <c r="M1024" s="72">
        <f t="shared" si="295"/>
        <v>0</v>
      </c>
      <c r="N1024" s="66">
        <f t="shared" si="295"/>
        <v>0</v>
      </c>
      <c r="O1024" s="41"/>
      <c r="P1024" s="42" t="str">
        <f t="shared" si="283"/>
        <v/>
      </c>
      <c r="Q1024" s="43" t="str">
        <f t="shared" si="284"/>
        <v/>
      </c>
      <c r="R1024" s="44" t="e">
        <f t="shared" si="285"/>
        <v>#VALUE!</v>
      </c>
      <c r="S1024" s="45" t="e">
        <f t="shared" si="278"/>
        <v>#VALUE!</v>
      </c>
      <c r="T1024" s="44" t="str">
        <f t="shared" si="286"/>
        <v/>
      </c>
      <c r="U1024" s="46"/>
      <c r="V1024" s="47"/>
      <c r="W1024" s="48" t="e">
        <f t="shared" si="287"/>
        <v>#VALUE!</v>
      </c>
      <c r="X1024" s="49"/>
      <c r="Y1024" s="44" t="e">
        <f>INDEX(VISITORS[INSECT ORDER], MATCH(X1024,VISITORS[NAME USED],0))</f>
        <v>#N/A</v>
      </c>
      <c r="Z1024" s="44" t="e">
        <f t="shared" si="288"/>
        <v>#N/A</v>
      </c>
      <c r="AA1024" s="50" t="e">
        <f>IF(SUM(#REF!,#REF!,#REF!,#REF!,#REF!,#REF!)=S1024,,"")</f>
        <v>#REF!</v>
      </c>
      <c r="AB1024" s="51" t="str">
        <f t="shared" si="289"/>
        <v/>
      </c>
      <c r="AC1024" s="51"/>
      <c r="AD1024" s="51"/>
      <c r="AE1024" s="51"/>
      <c r="AF1024" s="51"/>
      <c r="AG1024" s="51"/>
      <c r="AH1024" s="51"/>
      <c r="AI1024" s="52"/>
      <c r="AJ1024" s="52"/>
      <c r="AK1024" s="52"/>
      <c r="AL1024" s="53"/>
      <c r="AM1024" s="54"/>
      <c r="AN1024" s="55" t="str">
        <f>IF(P1024=1,0,"")</f>
        <v/>
      </c>
      <c r="AO1024" s="56" t="str">
        <f>IF(AN1024=1,AB1024,"")</f>
        <v/>
      </c>
      <c r="AP1024" s="55" t="str">
        <f>IF(P1024=1,0,"")</f>
        <v/>
      </c>
      <c r="AQ1024" s="56" t="str">
        <f>IF(AP1024=1,AB1024,"")</f>
        <v/>
      </c>
    </row>
    <row r="1025" spans="1:43" s="3" customFormat="1" x14ac:dyDescent="0.25">
      <c r="A1025" s="67">
        <f t="shared" si="279"/>
        <v>2022</v>
      </c>
      <c r="B1025" s="67" t="e">
        <f t="shared" si="280"/>
        <v>#VALUE!</v>
      </c>
      <c r="C1025" s="68" t="e">
        <f t="shared" si="290"/>
        <v>#VALUE!</v>
      </c>
      <c r="D1025" s="69">
        <f t="shared" si="281"/>
        <v>1</v>
      </c>
      <c r="E1025" s="70">
        <f t="shared" si="282"/>
        <v>57</v>
      </c>
      <c r="F1025" s="74"/>
      <c r="G1025" s="77"/>
      <c r="H1025" s="63" t="e">
        <f t="shared" si="291"/>
        <v>#VALUE!</v>
      </c>
      <c r="I1025" s="64">
        <f t="shared" si="295"/>
        <v>1</v>
      </c>
      <c r="J1025" s="71" t="str">
        <f t="shared" si="295"/>
        <v xml:space="preserve">Tolpis </v>
      </c>
      <c r="K1025" s="71" t="str">
        <f t="shared" si="295"/>
        <v>umbellata</v>
      </c>
      <c r="L1025" s="72">
        <f t="shared" si="295"/>
        <v>1</v>
      </c>
      <c r="M1025" s="72">
        <f t="shared" si="295"/>
        <v>0</v>
      </c>
      <c r="N1025" s="66">
        <f t="shared" si="295"/>
        <v>0</v>
      </c>
      <c r="O1025" s="41"/>
      <c r="P1025" s="42" t="str">
        <f t="shared" si="283"/>
        <v/>
      </c>
      <c r="Q1025" s="43" t="str">
        <f t="shared" si="284"/>
        <v/>
      </c>
      <c r="R1025" s="44" t="e">
        <f t="shared" si="285"/>
        <v>#VALUE!</v>
      </c>
      <c r="S1025" s="45" t="e">
        <f t="shared" si="278"/>
        <v>#VALUE!</v>
      </c>
      <c r="T1025" s="44" t="str">
        <f t="shared" si="286"/>
        <v/>
      </c>
      <c r="U1025" s="46"/>
      <c r="V1025" s="47"/>
      <c r="W1025" s="48" t="e">
        <f t="shared" si="287"/>
        <v>#VALUE!</v>
      </c>
      <c r="X1025" s="49"/>
      <c r="Y1025" s="44" t="e">
        <f>INDEX(VISITORS[INSECT ORDER], MATCH(X1025,VISITORS[NAME USED],0))</f>
        <v>#N/A</v>
      </c>
      <c r="Z1025" s="44" t="e">
        <f t="shared" si="288"/>
        <v>#N/A</v>
      </c>
      <c r="AA1025" s="50" t="e">
        <f>IF(SUM(#REF!,#REF!,#REF!,#REF!,#REF!,#REF!)=S1025,,"")</f>
        <v>#REF!</v>
      </c>
      <c r="AB1025" s="51" t="str">
        <f t="shared" si="289"/>
        <v/>
      </c>
      <c r="AC1025" s="51"/>
      <c r="AD1025" s="51"/>
      <c r="AE1025" s="51"/>
      <c r="AF1025" s="51"/>
      <c r="AG1025" s="51"/>
      <c r="AH1025" s="51"/>
      <c r="AI1025" s="52"/>
      <c r="AJ1025" s="52"/>
      <c r="AK1025" s="52"/>
      <c r="AL1025" s="53"/>
      <c r="AM1025" s="54"/>
      <c r="AN1025" s="55" t="str">
        <f>IF(P1025=1,0,"")</f>
        <v/>
      </c>
      <c r="AO1025" s="56" t="str">
        <f>IF(AN1025=1,AB1025,"")</f>
        <v/>
      </c>
      <c r="AP1025" s="55" t="str">
        <f>IF(P1025=1,0,"")</f>
        <v/>
      </c>
      <c r="AQ1025" s="56" t="str">
        <f>IF(AP1025=1,AB1025,"")</f>
        <v/>
      </c>
    </row>
    <row r="1026" spans="1:43" s="3" customFormat="1" x14ac:dyDescent="0.25">
      <c r="A1026" s="67">
        <f t="shared" si="279"/>
        <v>2022</v>
      </c>
      <c r="B1026" s="67" t="e">
        <f t="shared" si="280"/>
        <v>#VALUE!</v>
      </c>
      <c r="C1026" s="68" t="e">
        <f t="shared" si="290"/>
        <v>#VALUE!</v>
      </c>
      <c r="D1026" s="69">
        <f t="shared" si="281"/>
        <v>1</v>
      </c>
      <c r="E1026" s="70">
        <f t="shared" si="282"/>
        <v>58</v>
      </c>
      <c r="F1026" s="74"/>
      <c r="G1026" s="77"/>
      <c r="H1026" s="63" t="e">
        <f t="shared" si="291"/>
        <v>#VALUE!</v>
      </c>
      <c r="I1026" s="64">
        <f t="shared" si="295"/>
        <v>1</v>
      </c>
      <c r="J1026" s="71" t="str">
        <f t="shared" si="295"/>
        <v xml:space="preserve">Tolpis </v>
      </c>
      <c r="K1026" s="71" t="str">
        <f t="shared" si="295"/>
        <v>umbellata</v>
      </c>
      <c r="L1026" s="72">
        <f t="shared" si="295"/>
        <v>1</v>
      </c>
      <c r="M1026" s="72">
        <f t="shared" si="295"/>
        <v>0</v>
      </c>
      <c r="N1026" s="66">
        <f t="shared" si="295"/>
        <v>0</v>
      </c>
      <c r="O1026" s="41"/>
      <c r="P1026" s="42" t="str">
        <f t="shared" si="283"/>
        <v/>
      </c>
      <c r="Q1026" s="43" t="str">
        <f t="shared" si="284"/>
        <v/>
      </c>
      <c r="R1026" s="44" t="e">
        <f t="shared" si="285"/>
        <v>#VALUE!</v>
      </c>
      <c r="S1026" s="45" t="e">
        <f t="shared" si="278"/>
        <v>#VALUE!</v>
      </c>
      <c r="T1026" s="44" t="str">
        <f t="shared" si="286"/>
        <v/>
      </c>
      <c r="U1026" s="46"/>
      <c r="V1026" s="47"/>
      <c r="W1026" s="48" t="e">
        <f t="shared" si="287"/>
        <v>#VALUE!</v>
      </c>
      <c r="X1026" s="49"/>
      <c r="Y1026" s="44" t="e">
        <f>INDEX(VISITORS[INSECT ORDER], MATCH(X1026,VISITORS[NAME USED],0))</f>
        <v>#N/A</v>
      </c>
      <c r="Z1026" s="44" t="e">
        <f t="shared" si="288"/>
        <v>#N/A</v>
      </c>
      <c r="AA1026" s="50" t="e">
        <f>IF(SUM(#REF!,#REF!,#REF!,#REF!,#REF!,#REF!)=S1026,,"")</f>
        <v>#REF!</v>
      </c>
      <c r="AB1026" s="51" t="str">
        <f t="shared" si="289"/>
        <v/>
      </c>
      <c r="AC1026" s="51"/>
      <c r="AD1026" s="51"/>
      <c r="AE1026" s="51"/>
      <c r="AF1026" s="51"/>
      <c r="AG1026" s="51"/>
      <c r="AH1026" s="51"/>
      <c r="AI1026" s="52"/>
      <c r="AJ1026" s="52"/>
      <c r="AK1026" s="52"/>
      <c r="AL1026" s="53"/>
      <c r="AM1026" s="54"/>
      <c r="AN1026" s="55" t="str">
        <f>IF(P1026=1,0,"")</f>
        <v/>
      </c>
      <c r="AO1026" s="56" t="str">
        <f>IF(AN1026=1,AB1026,"")</f>
        <v/>
      </c>
      <c r="AP1026" s="55" t="str">
        <f>IF(P1026=1,0,"")</f>
        <v/>
      </c>
      <c r="AQ1026" s="56" t="str">
        <f>IF(AP1026=1,AB1026,"")</f>
        <v/>
      </c>
    </row>
    <row r="1027" spans="1:43" s="3" customFormat="1" x14ac:dyDescent="0.25">
      <c r="A1027" s="67">
        <f t="shared" si="279"/>
        <v>2022</v>
      </c>
      <c r="B1027" s="67" t="e">
        <f t="shared" si="280"/>
        <v>#VALUE!</v>
      </c>
      <c r="C1027" s="68" t="e">
        <f t="shared" si="290"/>
        <v>#VALUE!</v>
      </c>
      <c r="D1027" s="69">
        <f t="shared" si="281"/>
        <v>1</v>
      </c>
      <c r="E1027" s="70">
        <f t="shared" si="282"/>
        <v>59</v>
      </c>
      <c r="F1027" s="74"/>
      <c r="G1027" s="77"/>
      <c r="H1027" s="63" t="e">
        <f t="shared" si="291"/>
        <v>#VALUE!</v>
      </c>
      <c r="I1027" s="64">
        <f t="shared" si="295"/>
        <v>1</v>
      </c>
      <c r="J1027" s="71" t="str">
        <f t="shared" si="295"/>
        <v xml:space="preserve">Tolpis </v>
      </c>
      <c r="K1027" s="71" t="str">
        <f t="shared" si="295"/>
        <v>umbellata</v>
      </c>
      <c r="L1027" s="72">
        <f t="shared" si="295"/>
        <v>1</v>
      </c>
      <c r="M1027" s="72">
        <f t="shared" si="295"/>
        <v>0</v>
      </c>
      <c r="N1027" s="66">
        <f t="shared" si="295"/>
        <v>0</v>
      </c>
      <c r="O1027" s="41"/>
      <c r="P1027" s="42" t="str">
        <f t="shared" si="283"/>
        <v/>
      </c>
      <c r="Q1027" s="43" t="str">
        <f t="shared" si="284"/>
        <v/>
      </c>
      <c r="R1027" s="44" t="e">
        <f t="shared" si="285"/>
        <v>#VALUE!</v>
      </c>
      <c r="S1027" s="45" t="e">
        <f t="shared" ref="S1027:S1090" si="296">IF(T1027&lt;D1027, (T1027*3600+U1027*60+V1027)+((23*3600+59*60+60)-(D1027*3600+E1027*60+LEFT(F1027,2))), (T1027*3600+U1027*60+V1027)-(D1027*3600+E1027*60+LEFT(F1027,2)))</f>
        <v>#VALUE!</v>
      </c>
      <c r="T1027" s="44" t="str">
        <f t="shared" si="286"/>
        <v/>
      </c>
      <c r="U1027" s="46"/>
      <c r="V1027" s="47"/>
      <c r="W1027" s="48" t="e">
        <f t="shared" si="287"/>
        <v>#VALUE!</v>
      </c>
      <c r="X1027" s="49"/>
      <c r="Y1027" s="44" t="e">
        <f>INDEX(VISITORS[INSECT ORDER], MATCH(X1027,VISITORS[NAME USED],0))</f>
        <v>#N/A</v>
      </c>
      <c r="Z1027" s="44" t="e">
        <f t="shared" si="288"/>
        <v>#N/A</v>
      </c>
      <c r="AA1027" s="50" t="e">
        <f>IF(SUM(#REF!,#REF!,#REF!,#REF!,#REF!,#REF!)=S1027,,"")</f>
        <v>#REF!</v>
      </c>
      <c r="AB1027" s="51" t="str">
        <f t="shared" si="289"/>
        <v/>
      </c>
      <c r="AC1027" s="51"/>
      <c r="AD1027" s="51"/>
      <c r="AE1027" s="51"/>
      <c r="AF1027" s="51"/>
      <c r="AG1027" s="51"/>
      <c r="AH1027" s="51"/>
      <c r="AI1027" s="52"/>
      <c r="AJ1027" s="52"/>
      <c r="AK1027" s="52"/>
      <c r="AL1027" s="53"/>
      <c r="AM1027" s="54"/>
      <c r="AN1027" s="55" t="str">
        <f>IF(P1027=1,0,"")</f>
        <v/>
      </c>
      <c r="AO1027" s="56" t="str">
        <f>IF(AN1027=1,AB1027,"")</f>
        <v/>
      </c>
      <c r="AP1027" s="55" t="str">
        <f>IF(P1027=1,0,"")</f>
        <v/>
      </c>
      <c r="AQ1027" s="56" t="str">
        <f>IF(AP1027=1,AB1027,"")</f>
        <v/>
      </c>
    </row>
    <row r="1028" spans="1:43" s="3" customFormat="1" x14ac:dyDescent="0.25">
      <c r="A1028" s="67">
        <f t="shared" ref="A1028:A1091" si="297">A1027</f>
        <v>2022</v>
      </c>
      <c r="B1028" s="67" t="e">
        <f t="shared" ref="B1028:B1091" si="298">IF(C1027-C1028&gt;0, TEXT(DATE(2016,(MONTH(DATEVALUE(B1027&amp;"1"))+1),1),"mmm"), B1027)</f>
        <v>#VALUE!</v>
      </c>
      <c r="C1028" s="68" t="e">
        <f t="shared" si="290"/>
        <v>#VALUE!</v>
      </c>
      <c r="D1028" s="69">
        <f t="shared" ref="D1028:D1091" si="299">IF(IF(E1027=59,D1027+1,D1027)=24,0,IF(E1027=59,D1027+1,D1027))</f>
        <v>2</v>
      </c>
      <c r="E1028" s="70">
        <f t="shared" ref="E1028:E1091" si="300">IF(E1027&lt;59,E1027+1,0)</f>
        <v>0</v>
      </c>
      <c r="F1028" s="74"/>
      <c r="G1028" s="77"/>
      <c r="H1028" s="63" t="e">
        <f t="shared" si="291"/>
        <v>#VALUE!</v>
      </c>
      <c r="I1028" s="64">
        <f t="shared" si="295"/>
        <v>1</v>
      </c>
      <c r="J1028" s="71" t="str">
        <f t="shared" si="295"/>
        <v xml:space="preserve">Tolpis </v>
      </c>
      <c r="K1028" s="71" t="str">
        <f t="shared" si="295"/>
        <v>umbellata</v>
      </c>
      <c r="L1028" s="72">
        <f t="shared" si="295"/>
        <v>1</v>
      </c>
      <c r="M1028" s="72">
        <f t="shared" si="295"/>
        <v>0</v>
      </c>
      <c r="N1028" s="66">
        <f t="shared" si="295"/>
        <v>0</v>
      </c>
      <c r="O1028" s="41"/>
      <c r="P1028" s="42" t="str">
        <f t="shared" ref="P1028:P1091" si="301">IF(F1028="","",1)</f>
        <v/>
      </c>
      <c r="Q1028" s="43" t="str">
        <f t="shared" ref="Q1028:Q1091" si="302">TEXT(IF(P1028=1,CONCATENATE($D1028,":",$E1028,":",(LEFT($F1028,2))),""),"hh:mm:ss")</f>
        <v/>
      </c>
      <c r="R1028" s="44" t="e">
        <f t="shared" ref="R1028:R1091" si="303">TEXT(Q1028-TIME(0,RIGHT($H1028,2),$G$9)+(Q1028&gt;TIME(0,RIGHT($H1028,2),$G$9)),"mm:ss")</f>
        <v>#VALUE!</v>
      </c>
      <c r="S1028" s="45" t="e">
        <f t="shared" si="296"/>
        <v>#VALUE!</v>
      </c>
      <c r="T1028" s="44" t="str">
        <f t="shared" ref="T1028:T1091" si="304">TEXT(IF(P1028=1,D1028,""),"00")</f>
        <v/>
      </c>
      <c r="U1028" s="46"/>
      <c r="V1028" s="47"/>
      <c r="W1028" s="48" t="e">
        <f t="shared" ref="W1028:W1091" si="305">IF(O1028=0,TEXT(TIME(T1028,U1028,V1028)-TIME(D1028,E1028,RIGHT(F1028,2))+TIME(0,LEFT(R1028,2),RIGHT(R1028,2)),"mm:ss"),TEXT(TIME(T1028,U1028,V1028)-TIME(D1028,E1028,RIGHT(F1028,2))+TIME(0,LEFT(R1028,2),RIGHT(R1028,2))-TIME(0,($G$10*O1028),0),"mm:ss"))</f>
        <v>#VALUE!</v>
      </c>
      <c r="X1028" s="49"/>
      <c r="Y1028" s="44" t="e">
        <f>INDEX(VISITORS[INSECT ORDER], MATCH(X1028,VISITORS[NAME USED],0))</f>
        <v>#N/A</v>
      </c>
      <c r="Z1028" s="44" t="e">
        <f t="shared" ref="Z1028:Z1091" si="306">IF(Y1028&lt;&gt;0,"NA","")</f>
        <v>#N/A</v>
      </c>
      <c r="AA1028" s="50" t="e">
        <f>IF(SUM(#REF!,#REF!,#REF!,#REF!,#REF!,#REF!)=S1028,,"")</f>
        <v>#REF!</v>
      </c>
      <c r="AB1028" s="51" t="str">
        <f t="shared" ref="AB1028:AB1091" si="307">IF(P1028=1,1,"")</f>
        <v/>
      </c>
      <c r="AC1028" s="51"/>
      <c r="AD1028" s="51"/>
      <c r="AE1028" s="51"/>
      <c r="AF1028" s="51"/>
      <c r="AG1028" s="51"/>
      <c r="AH1028" s="51"/>
      <c r="AI1028" s="52"/>
      <c r="AJ1028" s="52"/>
      <c r="AK1028" s="52"/>
      <c r="AL1028" s="53"/>
      <c r="AM1028" s="54"/>
      <c r="AN1028" s="55" t="str">
        <f>IF(P1028=1,0,"")</f>
        <v/>
      </c>
      <c r="AO1028" s="56" t="str">
        <f>IF(AN1028=1,AB1028,"")</f>
        <v/>
      </c>
      <c r="AP1028" s="55" t="str">
        <f>IF(P1028=1,0,"")</f>
        <v/>
      </c>
      <c r="AQ1028" s="56" t="str">
        <f>IF(AP1028=1,AB1028,"")</f>
        <v/>
      </c>
    </row>
    <row r="1029" spans="1:43" s="3" customFormat="1" x14ac:dyDescent="0.25">
      <c r="A1029" s="67">
        <f t="shared" si="297"/>
        <v>2022</v>
      </c>
      <c r="B1029" s="67" t="e">
        <f t="shared" si="298"/>
        <v>#VALUE!</v>
      </c>
      <c r="C1029" s="68" t="e">
        <f t="shared" ref="C1029:C1092" si="308">IF(AND(D1029=0, E1029=0), IF(TEXT(C1028,"dd")=TEXT(EOMONTH(DATE(A1028,MONTH(DATEVALUE(B1028&amp;"1")),C1028),0), "dd"), 1, C1028+1), C1028)</f>
        <v>#VALUE!</v>
      </c>
      <c r="D1029" s="69">
        <f t="shared" si="299"/>
        <v>2</v>
      </c>
      <c r="E1029" s="70">
        <f t="shared" si="300"/>
        <v>1</v>
      </c>
      <c r="F1029" s="74"/>
      <c r="G1029" s="77"/>
      <c r="H1029" s="63" t="e">
        <f t="shared" ref="H1029:H1092" si="309">IF(AND(OR(E1028=$G$3,E1028=$G$4,E1028=$G$5,E1028=$G$6,E1028=$G$7,E1028=$G$8),E1028&lt;&gt;RIGHT(H1028,2)),CONCATENATE(LEFT(J1029,3),LEFT(K1029,3),L1029,"_",A1029,TEXT(MONTH(DATEVALUE(B1029&amp;"1")),"00"),TEXT(C1029,"00"),"_",TEXT(D1029,"00"),"_",TEXT(E1028,"00")),IF(AND(OR(E1029=$G$3,E1029=$G$4,E1029=$G$5,E1029=$G$6,E1029=$G$7,E1029=$G$8),OR(F1029="",F1029&gt;$G$9-1)),CONCATENATE(LEFT(J1029,3),LEFT(K1029,3),L1029,"_",A1029,TEXT(MONTH(DATEVALUE(B1029&amp;"1")),"00"),TEXT(C1029,"00"),"_",TEXT(D1029,"00"),"_",TEXT(E1029,"00")),H1028))</f>
        <v>#VALUE!</v>
      </c>
      <c r="I1029" s="64">
        <f t="shared" ref="I1029:N1044" si="310">I1028</f>
        <v>1</v>
      </c>
      <c r="J1029" s="71" t="str">
        <f t="shared" si="310"/>
        <v xml:space="preserve">Tolpis </v>
      </c>
      <c r="K1029" s="71" t="str">
        <f t="shared" si="310"/>
        <v>umbellata</v>
      </c>
      <c r="L1029" s="72">
        <f t="shared" si="310"/>
        <v>1</v>
      </c>
      <c r="M1029" s="72">
        <f t="shared" si="310"/>
        <v>0</v>
      </c>
      <c r="N1029" s="66">
        <f t="shared" si="310"/>
        <v>0</v>
      </c>
      <c r="O1029" s="41"/>
      <c r="P1029" s="42" t="str">
        <f t="shared" si="301"/>
        <v/>
      </c>
      <c r="Q1029" s="43" t="str">
        <f t="shared" si="302"/>
        <v/>
      </c>
      <c r="R1029" s="44" t="e">
        <f t="shared" si="303"/>
        <v>#VALUE!</v>
      </c>
      <c r="S1029" s="45" t="e">
        <f t="shared" si="296"/>
        <v>#VALUE!</v>
      </c>
      <c r="T1029" s="44" t="str">
        <f t="shared" si="304"/>
        <v/>
      </c>
      <c r="U1029" s="46"/>
      <c r="V1029" s="47"/>
      <c r="W1029" s="48" t="e">
        <f t="shared" si="305"/>
        <v>#VALUE!</v>
      </c>
      <c r="X1029" s="49"/>
      <c r="Y1029" s="44" t="e">
        <f>INDEX(VISITORS[INSECT ORDER], MATCH(X1029,VISITORS[NAME USED],0))</f>
        <v>#N/A</v>
      </c>
      <c r="Z1029" s="44" t="e">
        <f t="shared" si="306"/>
        <v>#N/A</v>
      </c>
      <c r="AA1029" s="50" t="e">
        <f>IF(SUM(#REF!,#REF!,#REF!,#REF!,#REF!,#REF!)=S1029,,"")</f>
        <v>#REF!</v>
      </c>
      <c r="AB1029" s="51" t="str">
        <f t="shared" si="307"/>
        <v/>
      </c>
      <c r="AC1029" s="51"/>
      <c r="AD1029" s="51"/>
      <c r="AE1029" s="51"/>
      <c r="AF1029" s="51"/>
      <c r="AG1029" s="51"/>
      <c r="AH1029" s="51"/>
      <c r="AI1029" s="52"/>
      <c r="AJ1029" s="52"/>
      <c r="AK1029" s="52"/>
      <c r="AL1029" s="53"/>
      <c r="AM1029" s="54"/>
      <c r="AN1029" s="55" t="str">
        <f>IF(P1029=1,0,"")</f>
        <v/>
      </c>
      <c r="AO1029" s="56" t="str">
        <f>IF(AN1029=1,AB1029,"")</f>
        <v/>
      </c>
      <c r="AP1029" s="55" t="str">
        <f>IF(P1029=1,0,"")</f>
        <v/>
      </c>
      <c r="AQ1029" s="56" t="str">
        <f>IF(AP1029=1,AB1029,"")</f>
        <v/>
      </c>
    </row>
    <row r="1030" spans="1:43" s="3" customFormat="1" x14ac:dyDescent="0.25">
      <c r="A1030" s="67">
        <f t="shared" si="297"/>
        <v>2022</v>
      </c>
      <c r="B1030" s="67" t="e">
        <f t="shared" si="298"/>
        <v>#VALUE!</v>
      </c>
      <c r="C1030" s="68" t="e">
        <f t="shared" si="308"/>
        <v>#VALUE!</v>
      </c>
      <c r="D1030" s="69">
        <f t="shared" si="299"/>
        <v>2</v>
      </c>
      <c r="E1030" s="70">
        <f t="shared" si="300"/>
        <v>2</v>
      </c>
      <c r="F1030" s="74"/>
      <c r="G1030" s="77"/>
      <c r="H1030" s="63" t="e">
        <f t="shared" si="309"/>
        <v>#VALUE!</v>
      </c>
      <c r="I1030" s="64">
        <f t="shared" si="310"/>
        <v>1</v>
      </c>
      <c r="J1030" s="71" t="str">
        <f t="shared" si="310"/>
        <v xml:space="preserve">Tolpis </v>
      </c>
      <c r="K1030" s="71" t="str">
        <f t="shared" si="310"/>
        <v>umbellata</v>
      </c>
      <c r="L1030" s="72">
        <f t="shared" si="310"/>
        <v>1</v>
      </c>
      <c r="M1030" s="72">
        <f t="shared" si="310"/>
        <v>0</v>
      </c>
      <c r="N1030" s="66">
        <f t="shared" si="310"/>
        <v>0</v>
      </c>
      <c r="O1030" s="41"/>
      <c r="P1030" s="42" t="str">
        <f t="shared" si="301"/>
        <v/>
      </c>
      <c r="Q1030" s="43" t="str">
        <f t="shared" si="302"/>
        <v/>
      </c>
      <c r="R1030" s="44" t="e">
        <f t="shared" si="303"/>
        <v>#VALUE!</v>
      </c>
      <c r="S1030" s="45" t="e">
        <f t="shared" si="296"/>
        <v>#VALUE!</v>
      </c>
      <c r="T1030" s="44" t="str">
        <f t="shared" si="304"/>
        <v/>
      </c>
      <c r="U1030" s="46"/>
      <c r="V1030" s="47"/>
      <c r="W1030" s="48" t="e">
        <f t="shared" si="305"/>
        <v>#VALUE!</v>
      </c>
      <c r="X1030" s="49"/>
      <c r="Y1030" s="44" t="e">
        <f>INDEX(VISITORS[INSECT ORDER], MATCH(X1030,VISITORS[NAME USED],0))</f>
        <v>#N/A</v>
      </c>
      <c r="Z1030" s="44" t="e">
        <f t="shared" si="306"/>
        <v>#N/A</v>
      </c>
      <c r="AA1030" s="50" t="e">
        <f>IF(SUM(#REF!,#REF!,#REF!,#REF!,#REF!,#REF!)=S1030,,"")</f>
        <v>#REF!</v>
      </c>
      <c r="AB1030" s="51" t="str">
        <f t="shared" si="307"/>
        <v/>
      </c>
      <c r="AC1030" s="51"/>
      <c r="AD1030" s="51"/>
      <c r="AE1030" s="51"/>
      <c r="AF1030" s="51"/>
      <c r="AG1030" s="51"/>
      <c r="AH1030" s="51"/>
      <c r="AI1030" s="52"/>
      <c r="AJ1030" s="52"/>
      <c r="AK1030" s="52"/>
      <c r="AL1030" s="53"/>
      <c r="AM1030" s="54"/>
      <c r="AN1030" s="55" t="str">
        <f>IF(P1030=1,0,"")</f>
        <v/>
      </c>
      <c r="AO1030" s="56" t="str">
        <f>IF(AN1030=1,AB1030,"")</f>
        <v/>
      </c>
      <c r="AP1030" s="55" t="str">
        <f>IF(P1030=1,0,"")</f>
        <v/>
      </c>
      <c r="AQ1030" s="56" t="str">
        <f>IF(AP1030=1,AB1030,"")</f>
        <v/>
      </c>
    </row>
    <row r="1031" spans="1:43" s="3" customFormat="1" x14ac:dyDescent="0.25">
      <c r="A1031" s="67">
        <f t="shared" si="297"/>
        <v>2022</v>
      </c>
      <c r="B1031" s="67" t="e">
        <f t="shared" si="298"/>
        <v>#VALUE!</v>
      </c>
      <c r="C1031" s="68" t="e">
        <f t="shared" si="308"/>
        <v>#VALUE!</v>
      </c>
      <c r="D1031" s="69">
        <f t="shared" si="299"/>
        <v>2</v>
      </c>
      <c r="E1031" s="70">
        <f t="shared" si="300"/>
        <v>3</v>
      </c>
      <c r="F1031" s="74"/>
      <c r="G1031" s="77"/>
      <c r="H1031" s="63" t="e">
        <f t="shared" si="309"/>
        <v>#VALUE!</v>
      </c>
      <c r="I1031" s="64">
        <f t="shared" si="310"/>
        <v>1</v>
      </c>
      <c r="J1031" s="71" t="str">
        <f t="shared" si="310"/>
        <v xml:space="preserve">Tolpis </v>
      </c>
      <c r="K1031" s="71" t="str">
        <f t="shared" si="310"/>
        <v>umbellata</v>
      </c>
      <c r="L1031" s="72">
        <f t="shared" si="310"/>
        <v>1</v>
      </c>
      <c r="M1031" s="72">
        <f t="shared" si="310"/>
        <v>0</v>
      </c>
      <c r="N1031" s="66">
        <f t="shared" si="310"/>
        <v>0</v>
      </c>
      <c r="O1031" s="41"/>
      <c r="P1031" s="42" t="str">
        <f t="shared" si="301"/>
        <v/>
      </c>
      <c r="Q1031" s="43" t="str">
        <f t="shared" si="302"/>
        <v/>
      </c>
      <c r="R1031" s="44" t="e">
        <f t="shared" si="303"/>
        <v>#VALUE!</v>
      </c>
      <c r="S1031" s="45" t="e">
        <f t="shared" si="296"/>
        <v>#VALUE!</v>
      </c>
      <c r="T1031" s="44" t="str">
        <f t="shared" si="304"/>
        <v/>
      </c>
      <c r="U1031" s="46"/>
      <c r="V1031" s="47"/>
      <c r="W1031" s="48" t="e">
        <f t="shared" si="305"/>
        <v>#VALUE!</v>
      </c>
      <c r="X1031" s="49"/>
      <c r="Y1031" s="44" t="e">
        <f>INDEX(VISITORS[INSECT ORDER], MATCH(X1031,VISITORS[NAME USED],0))</f>
        <v>#N/A</v>
      </c>
      <c r="Z1031" s="44" t="e">
        <f t="shared" si="306"/>
        <v>#N/A</v>
      </c>
      <c r="AA1031" s="50" t="e">
        <f>IF(SUM(#REF!,#REF!,#REF!,#REF!,#REF!,#REF!)=S1031,,"")</f>
        <v>#REF!</v>
      </c>
      <c r="AB1031" s="51" t="str">
        <f t="shared" si="307"/>
        <v/>
      </c>
      <c r="AC1031" s="51"/>
      <c r="AD1031" s="51"/>
      <c r="AE1031" s="51"/>
      <c r="AF1031" s="51"/>
      <c r="AG1031" s="51"/>
      <c r="AH1031" s="51"/>
      <c r="AI1031" s="52"/>
      <c r="AJ1031" s="52"/>
      <c r="AK1031" s="52"/>
      <c r="AL1031" s="53"/>
      <c r="AM1031" s="54"/>
      <c r="AN1031" s="55" t="str">
        <f>IF(P1031=1,0,"")</f>
        <v/>
      </c>
      <c r="AO1031" s="56" t="str">
        <f>IF(AN1031=1,AB1031,"")</f>
        <v/>
      </c>
      <c r="AP1031" s="55" t="str">
        <f>IF(P1031=1,0,"")</f>
        <v/>
      </c>
      <c r="AQ1031" s="56" t="str">
        <f>IF(AP1031=1,AB1031,"")</f>
        <v/>
      </c>
    </row>
    <row r="1032" spans="1:43" s="3" customFormat="1" x14ac:dyDescent="0.25">
      <c r="A1032" s="67">
        <f t="shared" si="297"/>
        <v>2022</v>
      </c>
      <c r="B1032" s="67" t="e">
        <f t="shared" si="298"/>
        <v>#VALUE!</v>
      </c>
      <c r="C1032" s="68" t="e">
        <f t="shared" si="308"/>
        <v>#VALUE!</v>
      </c>
      <c r="D1032" s="69">
        <f t="shared" si="299"/>
        <v>2</v>
      </c>
      <c r="E1032" s="70">
        <f t="shared" si="300"/>
        <v>4</v>
      </c>
      <c r="F1032" s="74"/>
      <c r="G1032" s="77"/>
      <c r="H1032" s="63" t="e">
        <f t="shared" si="309"/>
        <v>#VALUE!</v>
      </c>
      <c r="I1032" s="64">
        <f t="shared" si="310"/>
        <v>1</v>
      </c>
      <c r="J1032" s="71" t="str">
        <f t="shared" si="310"/>
        <v xml:space="preserve">Tolpis </v>
      </c>
      <c r="K1032" s="71" t="str">
        <f t="shared" si="310"/>
        <v>umbellata</v>
      </c>
      <c r="L1032" s="72">
        <f t="shared" si="310"/>
        <v>1</v>
      </c>
      <c r="M1032" s="72">
        <f t="shared" si="310"/>
        <v>0</v>
      </c>
      <c r="N1032" s="66">
        <f t="shared" si="310"/>
        <v>0</v>
      </c>
      <c r="O1032" s="41"/>
      <c r="P1032" s="42" t="str">
        <f t="shared" si="301"/>
        <v/>
      </c>
      <c r="Q1032" s="43" t="str">
        <f t="shared" si="302"/>
        <v/>
      </c>
      <c r="R1032" s="44" t="e">
        <f t="shared" si="303"/>
        <v>#VALUE!</v>
      </c>
      <c r="S1032" s="45" t="e">
        <f t="shared" si="296"/>
        <v>#VALUE!</v>
      </c>
      <c r="T1032" s="44" t="str">
        <f t="shared" si="304"/>
        <v/>
      </c>
      <c r="U1032" s="46"/>
      <c r="V1032" s="47"/>
      <c r="W1032" s="48" t="e">
        <f t="shared" si="305"/>
        <v>#VALUE!</v>
      </c>
      <c r="X1032" s="49"/>
      <c r="Y1032" s="44" t="e">
        <f>INDEX(VISITORS[INSECT ORDER], MATCH(X1032,VISITORS[NAME USED],0))</f>
        <v>#N/A</v>
      </c>
      <c r="Z1032" s="44" t="e">
        <f t="shared" si="306"/>
        <v>#N/A</v>
      </c>
      <c r="AA1032" s="50" t="e">
        <f>IF(SUM(#REF!,#REF!,#REF!,#REF!,#REF!,#REF!)=S1032,,"")</f>
        <v>#REF!</v>
      </c>
      <c r="AB1032" s="51" t="str">
        <f t="shared" si="307"/>
        <v/>
      </c>
      <c r="AC1032" s="51"/>
      <c r="AD1032" s="51"/>
      <c r="AE1032" s="51"/>
      <c r="AF1032" s="51"/>
      <c r="AG1032" s="51"/>
      <c r="AH1032" s="51"/>
      <c r="AI1032" s="52"/>
      <c r="AJ1032" s="52"/>
      <c r="AK1032" s="52"/>
      <c r="AL1032" s="53"/>
      <c r="AM1032" s="54"/>
      <c r="AN1032" s="55" t="str">
        <f>IF(P1032=1,0,"")</f>
        <v/>
      </c>
      <c r="AO1032" s="56" t="str">
        <f>IF(AN1032=1,AB1032,"")</f>
        <v/>
      </c>
      <c r="AP1032" s="55" t="str">
        <f>IF(P1032=1,0,"")</f>
        <v/>
      </c>
      <c r="AQ1032" s="56" t="str">
        <f>IF(AP1032=1,AB1032,"")</f>
        <v/>
      </c>
    </row>
    <row r="1033" spans="1:43" s="3" customFormat="1" x14ac:dyDescent="0.25">
      <c r="A1033" s="67">
        <f t="shared" si="297"/>
        <v>2022</v>
      </c>
      <c r="B1033" s="67" t="e">
        <f t="shared" si="298"/>
        <v>#VALUE!</v>
      </c>
      <c r="C1033" s="68" t="e">
        <f t="shared" si="308"/>
        <v>#VALUE!</v>
      </c>
      <c r="D1033" s="69">
        <f t="shared" si="299"/>
        <v>2</v>
      </c>
      <c r="E1033" s="70">
        <f t="shared" si="300"/>
        <v>5</v>
      </c>
      <c r="F1033" s="74"/>
      <c r="G1033" s="77"/>
      <c r="H1033" s="63" t="e">
        <f t="shared" si="309"/>
        <v>#VALUE!</v>
      </c>
      <c r="I1033" s="64">
        <f t="shared" si="310"/>
        <v>1</v>
      </c>
      <c r="J1033" s="71" t="str">
        <f t="shared" si="310"/>
        <v xml:space="preserve">Tolpis </v>
      </c>
      <c r="K1033" s="71" t="str">
        <f t="shared" si="310"/>
        <v>umbellata</v>
      </c>
      <c r="L1033" s="72">
        <f t="shared" si="310"/>
        <v>1</v>
      </c>
      <c r="M1033" s="72">
        <f t="shared" si="310"/>
        <v>0</v>
      </c>
      <c r="N1033" s="66">
        <f t="shared" si="310"/>
        <v>0</v>
      </c>
      <c r="O1033" s="41"/>
      <c r="P1033" s="42" t="str">
        <f t="shared" si="301"/>
        <v/>
      </c>
      <c r="Q1033" s="43" t="str">
        <f t="shared" si="302"/>
        <v/>
      </c>
      <c r="R1033" s="44" t="e">
        <f t="shared" si="303"/>
        <v>#VALUE!</v>
      </c>
      <c r="S1033" s="45" t="e">
        <f t="shared" si="296"/>
        <v>#VALUE!</v>
      </c>
      <c r="T1033" s="44" t="str">
        <f t="shared" si="304"/>
        <v/>
      </c>
      <c r="U1033" s="46"/>
      <c r="V1033" s="47"/>
      <c r="W1033" s="48" t="e">
        <f t="shared" si="305"/>
        <v>#VALUE!</v>
      </c>
      <c r="X1033" s="49"/>
      <c r="Y1033" s="44" t="e">
        <f>INDEX(VISITORS[INSECT ORDER], MATCH(X1033,VISITORS[NAME USED],0))</f>
        <v>#N/A</v>
      </c>
      <c r="Z1033" s="44" t="e">
        <f t="shared" si="306"/>
        <v>#N/A</v>
      </c>
      <c r="AA1033" s="50" t="e">
        <f>IF(SUM(#REF!,#REF!,#REF!,#REF!,#REF!,#REF!)=S1033,,"")</f>
        <v>#REF!</v>
      </c>
      <c r="AB1033" s="51" t="str">
        <f t="shared" si="307"/>
        <v/>
      </c>
      <c r="AC1033" s="51"/>
      <c r="AD1033" s="51"/>
      <c r="AE1033" s="51"/>
      <c r="AF1033" s="51"/>
      <c r="AG1033" s="51"/>
      <c r="AH1033" s="51"/>
      <c r="AI1033" s="52"/>
      <c r="AJ1033" s="52"/>
      <c r="AK1033" s="52"/>
      <c r="AL1033" s="53"/>
      <c r="AM1033" s="54"/>
      <c r="AN1033" s="55" t="str">
        <f>IF(P1033=1,0,"")</f>
        <v/>
      </c>
      <c r="AO1033" s="56" t="str">
        <f>IF(AN1033=1,AB1033,"")</f>
        <v/>
      </c>
      <c r="AP1033" s="55" t="str">
        <f>IF(P1033=1,0,"")</f>
        <v/>
      </c>
      <c r="AQ1033" s="56" t="str">
        <f>IF(AP1033=1,AB1033,"")</f>
        <v/>
      </c>
    </row>
    <row r="1034" spans="1:43" s="3" customFormat="1" x14ac:dyDescent="0.25">
      <c r="A1034" s="67">
        <f t="shared" si="297"/>
        <v>2022</v>
      </c>
      <c r="B1034" s="67" t="e">
        <f t="shared" si="298"/>
        <v>#VALUE!</v>
      </c>
      <c r="C1034" s="68" t="e">
        <f t="shared" si="308"/>
        <v>#VALUE!</v>
      </c>
      <c r="D1034" s="69">
        <f t="shared" si="299"/>
        <v>2</v>
      </c>
      <c r="E1034" s="70">
        <f t="shared" si="300"/>
        <v>6</v>
      </c>
      <c r="F1034" s="74"/>
      <c r="G1034" s="77"/>
      <c r="H1034" s="63" t="e">
        <f t="shared" si="309"/>
        <v>#VALUE!</v>
      </c>
      <c r="I1034" s="64">
        <f t="shared" si="310"/>
        <v>1</v>
      </c>
      <c r="J1034" s="71" t="str">
        <f t="shared" si="310"/>
        <v xml:space="preserve">Tolpis </v>
      </c>
      <c r="K1034" s="71" t="str">
        <f t="shared" si="310"/>
        <v>umbellata</v>
      </c>
      <c r="L1034" s="72">
        <f t="shared" si="310"/>
        <v>1</v>
      </c>
      <c r="M1034" s="72">
        <f t="shared" si="310"/>
        <v>0</v>
      </c>
      <c r="N1034" s="66">
        <f t="shared" si="310"/>
        <v>0</v>
      </c>
      <c r="O1034" s="41"/>
      <c r="P1034" s="42" t="str">
        <f t="shared" si="301"/>
        <v/>
      </c>
      <c r="Q1034" s="43" t="str">
        <f t="shared" si="302"/>
        <v/>
      </c>
      <c r="R1034" s="44" t="e">
        <f t="shared" si="303"/>
        <v>#VALUE!</v>
      </c>
      <c r="S1034" s="45" t="e">
        <f t="shared" si="296"/>
        <v>#VALUE!</v>
      </c>
      <c r="T1034" s="44" t="str">
        <f t="shared" si="304"/>
        <v/>
      </c>
      <c r="U1034" s="46"/>
      <c r="V1034" s="47"/>
      <c r="W1034" s="48" t="e">
        <f t="shared" si="305"/>
        <v>#VALUE!</v>
      </c>
      <c r="X1034" s="49"/>
      <c r="Y1034" s="44" t="e">
        <f>INDEX(VISITORS[INSECT ORDER], MATCH(X1034,VISITORS[NAME USED],0))</f>
        <v>#N/A</v>
      </c>
      <c r="Z1034" s="44" t="e">
        <f t="shared" si="306"/>
        <v>#N/A</v>
      </c>
      <c r="AA1034" s="50" t="e">
        <f>IF(SUM(#REF!,#REF!,#REF!,#REF!,#REF!,#REF!)=S1034,,"")</f>
        <v>#REF!</v>
      </c>
      <c r="AB1034" s="51" t="str">
        <f t="shared" si="307"/>
        <v/>
      </c>
      <c r="AC1034" s="51"/>
      <c r="AD1034" s="51"/>
      <c r="AE1034" s="51"/>
      <c r="AF1034" s="51"/>
      <c r="AG1034" s="51"/>
      <c r="AH1034" s="51"/>
      <c r="AI1034" s="52"/>
      <c r="AJ1034" s="52"/>
      <c r="AK1034" s="52"/>
      <c r="AL1034" s="53"/>
      <c r="AM1034" s="54"/>
      <c r="AN1034" s="55" t="str">
        <f>IF(P1034=1,0,"")</f>
        <v/>
      </c>
      <c r="AO1034" s="56" t="str">
        <f>IF(AN1034=1,AB1034,"")</f>
        <v/>
      </c>
      <c r="AP1034" s="55" t="str">
        <f>IF(P1034=1,0,"")</f>
        <v/>
      </c>
      <c r="AQ1034" s="56" t="str">
        <f>IF(AP1034=1,AB1034,"")</f>
        <v/>
      </c>
    </row>
    <row r="1035" spans="1:43" s="3" customFormat="1" x14ac:dyDescent="0.25">
      <c r="A1035" s="67">
        <f t="shared" si="297"/>
        <v>2022</v>
      </c>
      <c r="B1035" s="67" t="e">
        <f t="shared" si="298"/>
        <v>#VALUE!</v>
      </c>
      <c r="C1035" s="68" t="e">
        <f t="shared" si="308"/>
        <v>#VALUE!</v>
      </c>
      <c r="D1035" s="69">
        <f t="shared" si="299"/>
        <v>2</v>
      </c>
      <c r="E1035" s="70">
        <f t="shared" si="300"/>
        <v>7</v>
      </c>
      <c r="F1035" s="74"/>
      <c r="G1035" s="77"/>
      <c r="H1035" s="63" t="e">
        <f t="shared" si="309"/>
        <v>#VALUE!</v>
      </c>
      <c r="I1035" s="64">
        <f t="shared" si="310"/>
        <v>1</v>
      </c>
      <c r="J1035" s="71" t="str">
        <f t="shared" si="310"/>
        <v xml:space="preserve">Tolpis </v>
      </c>
      <c r="K1035" s="71" t="str">
        <f t="shared" si="310"/>
        <v>umbellata</v>
      </c>
      <c r="L1035" s="72">
        <f t="shared" si="310"/>
        <v>1</v>
      </c>
      <c r="M1035" s="72">
        <f t="shared" si="310"/>
        <v>0</v>
      </c>
      <c r="N1035" s="66">
        <f t="shared" si="310"/>
        <v>0</v>
      </c>
      <c r="O1035" s="41"/>
      <c r="P1035" s="42" t="str">
        <f t="shared" si="301"/>
        <v/>
      </c>
      <c r="Q1035" s="43" t="str">
        <f t="shared" si="302"/>
        <v/>
      </c>
      <c r="R1035" s="44" t="e">
        <f t="shared" si="303"/>
        <v>#VALUE!</v>
      </c>
      <c r="S1035" s="45" t="e">
        <f t="shared" si="296"/>
        <v>#VALUE!</v>
      </c>
      <c r="T1035" s="44" t="str">
        <f t="shared" si="304"/>
        <v/>
      </c>
      <c r="U1035" s="46"/>
      <c r="V1035" s="47"/>
      <c r="W1035" s="48" t="e">
        <f t="shared" si="305"/>
        <v>#VALUE!</v>
      </c>
      <c r="X1035" s="49"/>
      <c r="Y1035" s="44" t="e">
        <f>INDEX(VISITORS[INSECT ORDER], MATCH(X1035,VISITORS[NAME USED],0))</f>
        <v>#N/A</v>
      </c>
      <c r="Z1035" s="44" t="e">
        <f t="shared" si="306"/>
        <v>#N/A</v>
      </c>
      <c r="AA1035" s="50" t="e">
        <f>IF(SUM(#REF!,#REF!,#REF!,#REF!,#REF!,#REF!)=S1035,,"")</f>
        <v>#REF!</v>
      </c>
      <c r="AB1035" s="51" t="str">
        <f t="shared" si="307"/>
        <v/>
      </c>
      <c r="AC1035" s="51"/>
      <c r="AD1035" s="51"/>
      <c r="AE1035" s="51"/>
      <c r="AF1035" s="51"/>
      <c r="AG1035" s="51"/>
      <c r="AH1035" s="51"/>
      <c r="AI1035" s="52"/>
      <c r="AJ1035" s="52"/>
      <c r="AK1035" s="52"/>
      <c r="AL1035" s="53"/>
      <c r="AM1035" s="54"/>
      <c r="AN1035" s="55" t="str">
        <f>IF(P1035=1,0,"")</f>
        <v/>
      </c>
      <c r="AO1035" s="56" t="str">
        <f>IF(AN1035=1,AB1035,"")</f>
        <v/>
      </c>
      <c r="AP1035" s="55" t="str">
        <f>IF(P1035=1,0,"")</f>
        <v/>
      </c>
      <c r="AQ1035" s="56" t="str">
        <f>IF(AP1035=1,AB1035,"")</f>
        <v/>
      </c>
    </row>
    <row r="1036" spans="1:43" s="3" customFormat="1" x14ac:dyDescent="0.25">
      <c r="A1036" s="67">
        <f t="shared" si="297"/>
        <v>2022</v>
      </c>
      <c r="B1036" s="67" t="e">
        <f t="shared" si="298"/>
        <v>#VALUE!</v>
      </c>
      <c r="C1036" s="68" t="e">
        <f t="shared" si="308"/>
        <v>#VALUE!</v>
      </c>
      <c r="D1036" s="69">
        <f t="shared" si="299"/>
        <v>2</v>
      </c>
      <c r="E1036" s="70">
        <f t="shared" si="300"/>
        <v>8</v>
      </c>
      <c r="F1036" s="74"/>
      <c r="G1036" s="77"/>
      <c r="H1036" s="63" t="e">
        <f t="shared" si="309"/>
        <v>#VALUE!</v>
      </c>
      <c r="I1036" s="64">
        <f t="shared" si="310"/>
        <v>1</v>
      </c>
      <c r="J1036" s="71" t="str">
        <f t="shared" si="310"/>
        <v xml:space="preserve">Tolpis </v>
      </c>
      <c r="K1036" s="71" t="str">
        <f t="shared" si="310"/>
        <v>umbellata</v>
      </c>
      <c r="L1036" s="72">
        <f t="shared" si="310"/>
        <v>1</v>
      </c>
      <c r="M1036" s="72">
        <f t="shared" si="310"/>
        <v>0</v>
      </c>
      <c r="N1036" s="66">
        <f t="shared" si="310"/>
        <v>0</v>
      </c>
      <c r="O1036" s="41"/>
      <c r="P1036" s="42" t="str">
        <f t="shared" si="301"/>
        <v/>
      </c>
      <c r="Q1036" s="43" t="str">
        <f t="shared" si="302"/>
        <v/>
      </c>
      <c r="R1036" s="44" t="e">
        <f t="shared" si="303"/>
        <v>#VALUE!</v>
      </c>
      <c r="S1036" s="45" t="e">
        <f t="shared" si="296"/>
        <v>#VALUE!</v>
      </c>
      <c r="T1036" s="44" t="str">
        <f t="shared" si="304"/>
        <v/>
      </c>
      <c r="U1036" s="46"/>
      <c r="V1036" s="47"/>
      <c r="W1036" s="48" t="e">
        <f t="shared" si="305"/>
        <v>#VALUE!</v>
      </c>
      <c r="X1036" s="49"/>
      <c r="Y1036" s="44" t="e">
        <f>INDEX(VISITORS[INSECT ORDER], MATCH(X1036,VISITORS[NAME USED],0))</f>
        <v>#N/A</v>
      </c>
      <c r="Z1036" s="44" t="e">
        <f t="shared" si="306"/>
        <v>#N/A</v>
      </c>
      <c r="AA1036" s="50" t="e">
        <f>IF(SUM(#REF!,#REF!,#REF!,#REF!,#REF!,#REF!)=S1036,,"")</f>
        <v>#REF!</v>
      </c>
      <c r="AB1036" s="51" t="str">
        <f t="shared" si="307"/>
        <v/>
      </c>
      <c r="AC1036" s="51"/>
      <c r="AD1036" s="51"/>
      <c r="AE1036" s="51"/>
      <c r="AF1036" s="51"/>
      <c r="AG1036" s="51"/>
      <c r="AH1036" s="51"/>
      <c r="AI1036" s="52"/>
      <c r="AJ1036" s="52"/>
      <c r="AK1036" s="52"/>
      <c r="AL1036" s="53"/>
      <c r="AM1036" s="54"/>
      <c r="AN1036" s="55" t="str">
        <f>IF(P1036=1,0,"")</f>
        <v/>
      </c>
      <c r="AO1036" s="56" t="str">
        <f>IF(AN1036=1,AB1036,"")</f>
        <v/>
      </c>
      <c r="AP1036" s="55" t="str">
        <f>IF(P1036=1,0,"")</f>
        <v/>
      </c>
      <c r="AQ1036" s="56" t="str">
        <f>IF(AP1036=1,AB1036,"")</f>
        <v/>
      </c>
    </row>
    <row r="1037" spans="1:43" s="3" customFormat="1" x14ac:dyDescent="0.25">
      <c r="A1037" s="67">
        <f t="shared" si="297"/>
        <v>2022</v>
      </c>
      <c r="B1037" s="67" t="e">
        <f t="shared" si="298"/>
        <v>#VALUE!</v>
      </c>
      <c r="C1037" s="68" t="e">
        <f t="shared" si="308"/>
        <v>#VALUE!</v>
      </c>
      <c r="D1037" s="69">
        <f t="shared" si="299"/>
        <v>2</v>
      </c>
      <c r="E1037" s="70">
        <f t="shared" si="300"/>
        <v>9</v>
      </c>
      <c r="F1037" s="74"/>
      <c r="G1037" s="77"/>
      <c r="H1037" s="63" t="e">
        <f t="shared" si="309"/>
        <v>#VALUE!</v>
      </c>
      <c r="I1037" s="64">
        <f t="shared" si="310"/>
        <v>1</v>
      </c>
      <c r="J1037" s="71" t="str">
        <f t="shared" si="310"/>
        <v xml:space="preserve">Tolpis </v>
      </c>
      <c r="K1037" s="71" t="str">
        <f t="shared" si="310"/>
        <v>umbellata</v>
      </c>
      <c r="L1037" s="72">
        <f t="shared" si="310"/>
        <v>1</v>
      </c>
      <c r="M1037" s="72">
        <f t="shared" si="310"/>
        <v>0</v>
      </c>
      <c r="N1037" s="66">
        <f t="shared" si="310"/>
        <v>0</v>
      </c>
      <c r="O1037" s="41"/>
      <c r="P1037" s="42" t="str">
        <f t="shared" si="301"/>
        <v/>
      </c>
      <c r="Q1037" s="43" t="str">
        <f t="shared" si="302"/>
        <v/>
      </c>
      <c r="R1037" s="44" t="e">
        <f t="shared" si="303"/>
        <v>#VALUE!</v>
      </c>
      <c r="S1037" s="45" t="e">
        <f t="shared" si="296"/>
        <v>#VALUE!</v>
      </c>
      <c r="T1037" s="44" t="str">
        <f t="shared" si="304"/>
        <v/>
      </c>
      <c r="U1037" s="46"/>
      <c r="V1037" s="47"/>
      <c r="W1037" s="48" t="e">
        <f t="shared" si="305"/>
        <v>#VALUE!</v>
      </c>
      <c r="X1037" s="49"/>
      <c r="Y1037" s="44" t="e">
        <f>INDEX(VISITORS[INSECT ORDER], MATCH(X1037,VISITORS[NAME USED],0))</f>
        <v>#N/A</v>
      </c>
      <c r="Z1037" s="44" t="e">
        <f t="shared" si="306"/>
        <v>#N/A</v>
      </c>
      <c r="AA1037" s="50" t="e">
        <f>IF(SUM(#REF!,#REF!,#REF!,#REF!,#REF!,#REF!)=S1037,,"")</f>
        <v>#REF!</v>
      </c>
      <c r="AB1037" s="51" t="str">
        <f t="shared" si="307"/>
        <v/>
      </c>
      <c r="AC1037" s="51"/>
      <c r="AD1037" s="51"/>
      <c r="AE1037" s="51"/>
      <c r="AF1037" s="51"/>
      <c r="AG1037" s="51"/>
      <c r="AH1037" s="51"/>
      <c r="AI1037" s="52"/>
      <c r="AJ1037" s="52"/>
      <c r="AK1037" s="52"/>
      <c r="AL1037" s="53"/>
      <c r="AM1037" s="54"/>
      <c r="AN1037" s="55" t="str">
        <f>IF(P1037=1,0,"")</f>
        <v/>
      </c>
      <c r="AO1037" s="56" t="str">
        <f>IF(AN1037=1,AB1037,"")</f>
        <v/>
      </c>
      <c r="AP1037" s="55" t="str">
        <f>IF(P1037=1,0,"")</f>
        <v/>
      </c>
      <c r="AQ1037" s="56" t="str">
        <f>IF(AP1037=1,AB1037,"")</f>
        <v/>
      </c>
    </row>
    <row r="1038" spans="1:43" s="3" customFormat="1" x14ac:dyDescent="0.25">
      <c r="A1038" s="67">
        <f t="shared" si="297"/>
        <v>2022</v>
      </c>
      <c r="B1038" s="67" t="e">
        <f t="shared" si="298"/>
        <v>#VALUE!</v>
      </c>
      <c r="C1038" s="68" t="e">
        <f t="shared" si="308"/>
        <v>#VALUE!</v>
      </c>
      <c r="D1038" s="69">
        <f t="shared" si="299"/>
        <v>2</v>
      </c>
      <c r="E1038" s="70">
        <f t="shared" si="300"/>
        <v>10</v>
      </c>
      <c r="F1038" s="74"/>
      <c r="G1038" s="77"/>
      <c r="H1038" s="63" t="e">
        <f t="shared" si="309"/>
        <v>#VALUE!</v>
      </c>
      <c r="I1038" s="64">
        <f t="shared" si="310"/>
        <v>1</v>
      </c>
      <c r="J1038" s="71" t="str">
        <f t="shared" si="310"/>
        <v xml:space="preserve">Tolpis </v>
      </c>
      <c r="K1038" s="71" t="str">
        <f t="shared" si="310"/>
        <v>umbellata</v>
      </c>
      <c r="L1038" s="72">
        <f t="shared" si="310"/>
        <v>1</v>
      </c>
      <c r="M1038" s="72">
        <f t="shared" si="310"/>
        <v>0</v>
      </c>
      <c r="N1038" s="66">
        <f t="shared" si="310"/>
        <v>0</v>
      </c>
      <c r="O1038" s="41"/>
      <c r="P1038" s="42" t="str">
        <f t="shared" si="301"/>
        <v/>
      </c>
      <c r="Q1038" s="43" t="str">
        <f t="shared" si="302"/>
        <v/>
      </c>
      <c r="R1038" s="44" t="e">
        <f t="shared" si="303"/>
        <v>#VALUE!</v>
      </c>
      <c r="S1038" s="45" t="e">
        <f t="shared" si="296"/>
        <v>#VALUE!</v>
      </c>
      <c r="T1038" s="44" t="str">
        <f t="shared" si="304"/>
        <v/>
      </c>
      <c r="U1038" s="46"/>
      <c r="V1038" s="47"/>
      <c r="W1038" s="48" t="e">
        <f t="shared" si="305"/>
        <v>#VALUE!</v>
      </c>
      <c r="X1038" s="49"/>
      <c r="Y1038" s="44" t="e">
        <f>INDEX(VISITORS[INSECT ORDER], MATCH(X1038,VISITORS[NAME USED],0))</f>
        <v>#N/A</v>
      </c>
      <c r="Z1038" s="44" t="e">
        <f t="shared" si="306"/>
        <v>#N/A</v>
      </c>
      <c r="AA1038" s="50" t="e">
        <f>IF(SUM(#REF!,#REF!,#REF!,#REF!,#REF!,#REF!)=S1038,,"")</f>
        <v>#REF!</v>
      </c>
      <c r="AB1038" s="51" t="str">
        <f t="shared" si="307"/>
        <v/>
      </c>
      <c r="AC1038" s="51"/>
      <c r="AD1038" s="51"/>
      <c r="AE1038" s="51"/>
      <c r="AF1038" s="51"/>
      <c r="AG1038" s="51"/>
      <c r="AH1038" s="51"/>
      <c r="AI1038" s="52"/>
      <c r="AJ1038" s="52"/>
      <c r="AK1038" s="52"/>
      <c r="AL1038" s="53"/>
      <c r="AM1038" s="54"/>
      <c r="AN1038" s="55" t="str">
        <f>IF(P1038=1,0,"")</f>
        <v/>
      </c>
      <c r="AO1038" s="56" t="str">
        <f>IF(AN1038=1,AB1038,"")</f>
        <v/>
      </c>
      <c r="AP1038" s="55" t="str">
        <f>IF(P1038=1,0,"")</f>
        <v/>
      </c>
      <c r="AQ1038" s="56" t="str">
        <f>IF(AP1038=1,AB1038,"")</f>
        <v/>
      </c>
    </row>
    <row r="1039" spans="1:43" s="3" customFormat="1" x14ac:dyDescent="0.25">
      <c r="A1039" s="67">
        <f t="shared" si="297"/>
        <v>2022</v>
      </c>
      <c r="B1039" s="67" t="e">
        <f t="shared" si="298"/>
        <v>#VALUE!</v>
      </c>
      <c r="C1039" s="68" t="e">
        <f t="shared" si="308"/>
        <v>#VALUE!</v>
      </c>
      <c r="D1039" s="69">
        <f t="shared" si="299"/>
        <v>2</v>
      </c>
      <c r="E1039" s="70">
        <f t="shared" si="300"/>
        <v>11</v>
      </c>
      <c r="F1039" s="74"/>
      <c r="G1039" s="77"/>
      <c r="H1039" s="63" t="e">
        <f t="shared" si="309"/>
        <v>#VALUE!</v>
      </c>
      <c r="I1039" s="64">
        <f t="shared" si="310"/>
        <v>1</v>
      </c>
      <c r="J1039" s="71" t="str">
        <f t="shared" si="310"/>
        <v xml:space="preserve">Tolpis </v>
      </c>
      <c r="K1039" s="71" t="str">
        <f t="shared" si="310"/>
        <v>umbellata</v>
      </c>
      <c r="L1039" s="72">
        <f t="shared" si="310"/>
        <v>1</v>
      </c>
      <c r="M1039" s="72">
        <f t="shared" si="310"/>
        <v>0</v>
      </c>
      <c r="N1039" s="66">
        <f t="shared" si="310"/>
        <v>0</v>
      </c>
      <c r="O1039" s="41"/>
      <c r="P1039" s="42" t="str">
        <f t="shared" si="301"/>
        <v/>
      </c>
      <c r="Q1039" s="43" t="str">
        <f t="shared" si="302"/>
        <v/>
      </c>
      <c r="R1039" s="44" t="e">
        <f t="shared" si="303"/>
        <v>#VALUE!</v>
      </c>
      <c r="S1039" s="45" t="e">
        <f t="shared" si="296"/>
        <v>#VALUE!</v>
      </c>
      <c r="T1039" s="44" t="str">
        <f t="shared" si="304"/>
        <v/>
      </c>
      <c r="U1039" s="46"/>
      <c r="V1039" s="47"/>
      <c r="W1039" s="48" t="e">
        <f t="shared" si="305"/>
        <v>#VALUE!</v>
      </c>
      <c r="X1039" s="49"/>
      <c r="Y1039" s="44" t="e">
        <f>INDEX(VISITORS[INSECT ORDER], MATCH(X1039,VISITORS[NAME USED],0))</f>
        <v>#N/A</v>
      </c>
      <c r="Z1039" s="44" t="e">
        <f t="shared" si="306"/>
        <v>#N/A</v>
      </c>
      <c r="AA1039" s="50" t="e">
        <f>IF(SUM(#REF!,#REF!,#REF!,#REF!,#REF!,#REF!)=S1039,,"")</f>
        <v>#REF!</v>
      </c>
      <c r="AB1039" s="51" t="str">
        <f t="shared" si="307"/>
        <v/>
      </c>
      <c r="AC1039" s="51"/>
      <c r="AD1039" s="51"/>
      <c r="AE1039" s="51"/>
      <c r="AF1039" s="51"/>
      <c r="AG1039" s="51"/>
      <c r="AH1039" s="51"/>
      <c r="AI1039" s="52"/>
      <c r="AJ1039" s="52"/>
      <c r="AK1039" s="52"/>
      <c r="AL1039" s="53"/>
      <c r="AM1039" s="54"/>
      <c r="AN1039" s="55" t="str">
        <f>IF(P1039=1,0,"")</f>
        <v/>
      </c>
      <c r="AO1039" s="56" t="str">
        <f>IF(AN1039=1,AB1039,"")</f>
        <v/>
      </c>
      <c r="AP1039" s="55" t="str">
        <f>IF(P1039=1,0,"")</f>
        <v/>
      </c>
      <c r="AQ1039" s="56" t="str">
        <f>IF(AP1039=1,AB1039,"")</f>
        <v/>
      </c>
    </row>
    <row r="1040" spans="1:43" s="3" customFormat="1" x14ac:dyDescent="0.25">
      <c r="A1040" s="67">
        <f t="shared" si="297"/>
        <v>2022</v>
      </c>
      <c r="B1040" s="67" t="e">
        <f t="shared" si="298"/>
        <v>#VALUE!</v>
      </c>
      <c r="C1040" s="68" t="e">
        <f t="shared" si="308"/>
        <v>#VALUE!</v>
      </c>
      <c r="D1040" s="69">
        <f t="shared" si="299"/>
        <v>2</v>
      </c>
      <c r="E1040" s="70">
        <f t="shared" si="300"/>
        <v>12</v>
      </c>
      <c r="F1040" s="74"/>
      <c r="G1040" s="77"/>
      <c r="H1040" s="63" t="e">
        <f t="shared" si="309"/>
        <v>#VALUE!</v>
      </c>
      <c r="I1040" s="64">
        <f t="shared" si="310"/>
        <v>1</v>
      </c>
      <c r="J1040" s="71" t="str">
        <f t="shared" si="310"/>
        <v xml:space="preserve">Tolpis </v>
      </c>
      <c r="K1040" s="71" t="str">
        <f t="shared" si="310"/>
        <v>umbellata</v>
      </c>
      <c r="L1040" s="72">
        <f t="shared" si="310"/>
        <v>1</v>
      </c>
      <c r="M1040" s="72">
        <f t="shared" si="310"/>
        <v>0</v>
      </c>
      <c r="N1040" s="66">
        <f t="shared" si="310"/>
        <v>0</v>
      </c>
      <c r="O1040" s="41"/>
      <c r="P1040" s="42" t="str">
        <f t="shared" si="301"/>
        <v/>
      </c>
      <c r="Q1040" s="43" t="str">
        <f t="shared" si="302"/>
        <v/>
      </c>
      <c r="R1040" s="44" t="e">
        <f t="shared" si="303"/>
        <v>#VALUE!</v>
      </c>
      <c r="S1040" s="45" t="e">
        <f t="shared" si="296"/>
        <v>#VALUE!</v>
      </c>
      <c r="T1040" s="44" t="str">
        <f t="shared" si="304"/>
        <v/>
      </c>
      <c r="U1040" s="46"/>
      <c r="V1040" s="47"/>
      <c r="W1040" s="48" t="e">
        <f t="shared" si="305"/>
        <v>#VALUE!</v>
      </c>
      <c r="X1040" s="49"/>
      <c r="Y1040" s="44" t="e">
        <f>INDEX(VISITORS[INSECT ORDER], MATCH(X1040,VISITORS[NAME USED],0))</f>
        <v>#N/A</v>
      </c>
      <c r="Z1040" s="44" t="e">
        <f t="shared" si="306"/>
        <v>#N/A</v>
      </c>
      <c r="AA1040" s="50" t="e">
        <f>IF(SUM(#REF!,#REF!,#REF!,#REF!,#REF!,#REF!)=S1040,,"")</f>
        <v>#REF!</v>
      </c>
      <c r="AB1040" s="51" t="str">
        <f t="shared" si="307"/>
        <v/>
      </c>
      <c r="AC1040" s="51"/>
      <c r="AD1040" s="51"/>
      <c r="AE1040" s="51"/>
      <c r="AF1040" s="51"/>
      <c r="AG1040" s="51"/>
      <c r="AH1040" s="51"/>
      <c r="AI1040" s="52"/>
      <c r="AJ1040" s="52"/>
      <c r="AK1040" s="52"/>
      <c r="AL1040" s="53"/>
      <c r="AM1040" s="54"/>
      <c r="AN1040" s="55" t="str">
        <f>IF(P1040=1,0,"")</f>
        <v/>
      </c>
      <c r="AO1040" s="56" t="str">
        <f>IF(AN1040=1,AB1040,"")</f>
        <v/>
      </c>
      <c r="AP1040" s="55" t="str">
        <f>IF(P1040=1,0,"")</f>
        <v/>
      </c>
      <c r="AQ1040" s="56" t="str">
        <f>IF(AP1040=1,AB1040,"")</f>
        <v/>
      </c>
    </row>
    <row r="1041" spans="1:43" s="3" customFormat="1" x14ac:dyDescent="0.25">
      <c r="A1041" s="67">
        <f t="shared" si="297"/>
        <v>2022</v>
      </c>
      <c r="B1041" s="67" t="e">
        <f t="shared" si="298"/>
        <v>#VALUE!</v>
      </c>
      <c r="C1041" s="68" t="e">
        <f t="shared" si="308"/>
        <v>#VALUE!</v>
      </c>
      <c r="D1041" s="69">
        <f t="shared" si="299"/>
        <v>2</v>
      </c>
      <c r="E1041" s="70">
        <f t="shared" si="300"/>
        <v>13</v>
      </c>
      <c r="F1041" s="74"/>
      <c r="G1041" s="77"/>
      <c r="H1041" s="63" t="e">
        <f t="shared" si="309"/>
        <v>#VALUE!</v>
      </c>
      <c r="I1041" s="64">
        <f t="shared" si="310"/>
        <v>1</v>
      </c>
      <c r="J1041" s="71" t="str">
        <f t="shared" si="310"/>
        <v xml:space="preserve">Tolpis </v>
      </c>
      <c r="K1041" s="71" t="str">
        <f t="shared" si="310"/>
        <v>umbellata</v>
      </c>
      <c r="L1041" s="72">
        <f t="shared" si="310"/>
        <v>1</v>
      </c>
      <c r="M1041" s="72">
        <f t="shared" si="310"/>
        <v>0</v>
      </c>
      <c r="N1041" s="66">
        <f t="shared" si="310"/>
        <v>0</v>
      </c>
      <c r="O1041" s="41"/>
      <c r="P1041" s="42" t="str">
        <f t="shared" si="301"/>
        <v/>
      </c>
      <c r="Q1041" s="43" t="str">
        <f t="shared" si="302"/>
        <v/>
      </c>
      <c r="R1041" s="44" t="e">
        <f t="shared" si="303"/>
        <v>#VALUE!</v>
      </c>
      <c r="S1041" s="45" t="e">
        <f t="shared" si="296"/>
        <v>#VALUE!</v>
      </c>
      <c r="T1041" s="44" t="str">
        <f t="shared" si="304"/>
        <v/>
      </c>
      <c r="U1041" s="46"/>
      <c r="V1041" s="47"/>
      <c r="W1041" s="48" t="e">
        <f t="shared" si="305"/>
        <v>#VALUE!</v>
      </c>
      <c r="X1041" s="49"/>
      <c r="Y1041" s="44" t="e">
        <f>INDEX(VISITORS[INSECT ORDER], MATCH(X1041,VISITORS[NAME USED],0))</f>
        <v>#N/A</v>
      </c>
      <c r="Z1041" s="44" t="e">
        <f t="shared" si="306"/>
        <v>#N/A</v>
      </c>
      <c r="AA1041" s="50" t="e">
        <f>IF(SUM(#REF!,#REF!,#REF!,#REF!,#REF!,#REF!)=S1041,,"")</f>
        <v>#REF!</v>
      </c>
      <c r="AB1041" s="51" t="str">
        <f t="shared" si="307"/>
        <v/>
      </c>
      <c r="AC1041" s="51"/>
      <c r="AD1041" s="51"/>
      <c r="AE1041" s="51"/>
      <c r="AF1041" s="51"/>
      <c r="AG1041" s="51"/>
      <c r="AH1041" s="51"/>
      <c r="AI1041" s="52"/>
      <c r="AJ1041" s="52"/>
      <c r="AK1041" s="52"/>
      <c r="AL1041" s="53"/>
      <c r="AM1041" s="54"/>
      <c r="AN1041" s="55" t="str">
        <f>IF(P1041=1,0,"")</f>
        <v/>
      </c>
      <c r="AO1041" s="56" t="str">
        <f>IF(AN1041=1,AB1041,"")</f>
        <v/>
      </c>
      <c r="AP1041" s="55" t="str">
        <f>IF(P1041=1,0,"")</f>
        <v/>
      </c>
      <c r="AQ1041" s="56" t="str">
        <f>IF(AP1041=1,AB1041,"")</f>
        <v/>
      </c>
    </row>
    <row r="1042" spans="1:43" s="3" customFormat="1" x14ac:dyDescent="0.25">
      <c r="A1042" s="67">
        <f t="shared" si="297"/>
        <v>2022</v>
      </c>
      <c r="B1042" s="67" t="e">
        <f t="shared" si="298"/>
        <v>#VALUE!</v>
      </c>
      <c r="C1042" s="68" t="e">
        <f t="shared" si="308"/>
        <v>#VALUE!</v>
      </c>
      <c r="D1042" s="69">
        <f t="shared" si="299"/>
        <v>2</v>
      </c>
      <c r="E1042" s="70">
        <f t="shared" si="300"/>
        <v>14</v>
      </c>
      <c r="F1042" s="74"/>
      <c r="G1042" s="77"/>
      <c r="H1042" s="63" t="e">
        <f t="shared" si="309"/>
        <v>#VALUE!</v>
      </c>
      <c r="I1042" s="64">
        <f t="shared" si="310"/>
        <v>1</v>
      </c>
      <c r="J1042" s="71" t="str">
        <f t="shared" si="310"/>
        <v xml:space="preserve">Tolpis </v>
      </c>
      <c r="K1042" s="71" t="str">
        <f t="shared" si="310"/>
        <v>umbellata</v>
      </c>
      <c r="L1042" s="72">
        <f t="shared" si="310"/>
        <v>1</v>
      </c>
      <c r="M1042" s="72">
        <f t="shared" si="310"/>
        <v>0</v>
      </c>
      <c r="N1042" s="66">
        <f t="shared" si="310"/>
        <v>0</v>
      </c>
      <c r="O1042" s="41"/>
      <c r="P1042" s="42" t="str">
        <f t="shared" si="301"/>
        <v/>
      </c>
      <c r="Q1042" s="43" t="str">
        <f t="shared" si="302"/>
        <v/>
      </c>
      <c r="R1042" s="44" t="e">
        <f t="shared" si="303"/>
        <v>#VALUE!</v>
      </c>
      <c r="S1042" s="45" t="e">
        <f t="shared" si="296"/>
        <v>#VALUE!</v>
      </c>
      <c r="T1042" s="44" t="str">
        <f t="shared" si="304"/>
        <v/>
      </c>
      <c r="U1042" s="46"/>
      <c r="V1042" s="47"/>
      <c r="W1042" s="48" t="e">
        <f t="shared" si="305"/>
        <v>#VALUE!</v>
      </c>
      <c r="X1042" s="49"/>
      <c r="Y1042" s="44" t="e">
        <f>INDEX(VISITORS[INSECT ORDER], MATCH(X1042,VISITORS[NAME USED],0))</f>
        <v>#N/A</v>
      </c>
      <c r="Z1042" s="44" t="e">
        <f t="shared" si="306"/>
        <v>#N/A</v>
      </c>
      <c r="AA1042" s="50" t="e">
        <f>IF(SUM(#REF!,#REF!,#REF!,#REF!,#REF!,#REF!)=S1042,,"")</f>
        <v>#REF!</v>
      </c>
      <c r="AB1042" s="51" t="str">
        <f t="shared" si="307"/>
        <v/>
      </c>
      <c r="AC1042" s="51"/>
      <c r="AD1042" s="51"/>
      <c r="AE1042" s="51"/>
      <c r="AF1042" s="51"/>
      <c r="AG1042" s="51"/>
      <c r="AH1042" s="51"/>
      <c r="AI1042" s="52"/>
      <c r="AJ1042" s="52"/>
      <c r="AK1042" s="52"/>
      <c r="AL1042" s="53"/>
      <c r="AM1042" s="54"/>
      <c r="AN1042" s="55" t="str">
        <f>IF(P1042=1,0,"")</f>
        <v/>
      </c>
      <c r="AO1042" s="56" t="str">
        <f>IF(AN1042=1,AB1042,"")</f>
        <v/>
      </c>
      <c r="AP1042" s="55" t="str">
        <f>IF(P1042=1,0,"")</f>
        <v/>
      </c>
      <c r="AQ1042" s="56" t="str">
        <f>IF(AP1042=1,AB1042,"")</f>
        <v/>
      </c>
    </row>
    <row r="1043" spans="1:43" s="3" customFormat="1" x14ac:dyDescent="0.25">
      <c r="A1043" s="67">
        <f t="shared" si="297"/>
        <v>2022</v>
      </c>
      <c r="B1043" s="67" t="e">
        <f t="shared" si="298"/>
        <v>#VALUE!</v>
      </c>
      <c r="C1043" s="68" t="e">
        <f t="shared" si="308"/>
        <v>#VALUE!</v>
      </c>
      <c r="D1043" s="69">
        <f t="shared" si="299"/>
        <v>2</v>
      </c>
      <c r="E1043" s="70">
        <f t="shared" si="300"/>
        <v>15</v>
      </c>
      <c r="F1043" s="74"/>
      <c r="G1043" s="77"/>
      <c r="H1043" s="63" t="e">
        <f t="shared" si="309"/>
        <v>#VALUE!</v>
      </c>
      <c r="I1043" s="64">
        <f t="shared" si="310"/>
        <v>1</v>
      </c>
      <c r="J1043" s="71" t="str">
        <f t="shared" si="310"/>
        <v xml:space="preserve">Tolpis </v>
      </c>
      <c r="K1043" s="71" t="str">
        <f t="shared" si="310"/>
        <v>umbellata</v>
      </c>
      <c r="L1043" s="72">
        <f t="shared" si="310"/>
        <v>1</v>
      </c>
      <c r="M1043" s="72">
        <f t="shared" si="310"/>
        <v>0</v>
      </c>
      <c r="N1043" s="66">
        <f t="shared" si="310"/>
        <v>0</v>
      </c>
      <c r="O1043" s="41"/>
      <c r="P1043" s="42" t="str">
        <f t="shared" si="301"/>
        <v/>
      </c>
      <c r="Q1043" s="43" t="str">
        <f t="shared" si="302"/>
        <v/>
      </c>
      <c r="R1043" s="44" t="e">
        <f t="shared" si="303"/>
        <v>#VALUE!</v>
      </c>
      <c r="S1043" s="45" t="e">
        <f t="shared" si="296"/>
        <v>#VALUE!</v>
      </c>
      <c r="T1043" s="44" t="str">
        <f t="shared" si="304"/>
        <v/>
      </c>
      <c r="U1043" s="46"/>
      <c r="V1043" s="47"/>
      <c r="W1043" s="48" t="e">
        <f t="shared" si="305"/>
        <v>#VALUE!</v>
      </c>
      <c r="X1043" s="49"/>
      <c r="Y1043" s="44" t="e">
        <f>INDEX(VISITORS[INSECT ORDER], MATCH(X1043,VISITORS[NAME USED],0))</f>
        <v>#N/A</v>
      </c>
      <c r="Z1043" s="44" t="e">
        <f t="shared" si="306"/>
        <v>#N/A</v>
      </c>
      <c r="AA1043" s="50" t="e">
        <f>IF(SUM(#REF!,#REF!,#REF!,#REF!,#REF!,#REF!)=S1043,,"")</f>
        <v>#REF!</v>
      </c>
      <c r="AB1043" s="51" t="str">
        <f t="shared" si="307"/>
        <v/>
      </c>
      <c r="AC1043" s="51"/>
      <c r="AD1043" s="51"/>
      <c r="AE1043" s="51"/>
      <c r="AF1043" s="51"/>
      <c r="AG1043" s="51"/>
      <c r="AH1043" s="51"/>
      <c r="AI1043" s="52"/>
      <c r="AJ1043" s="52"/>
      <c r="AK1043" s="52"/>
      <c r="AL1043" s="53"/>
      <c r="AM1043" s="54"/>
      <c r="AN1043" s="55" t="str">
        <f>IF(P1043=1,0,"")</f>
        <v/>
      </c>
      <c r="AO1043" s="56" t="str">
        <f>IF(AN1043=1,AB1043,"")</f>
        <v/>
      </c>
      <c r="AP1043" s="55" t="str">
        <f>IF(P1043=1,0,"")</f>
        <v/>
      </c>
      <c r="AQ1043" s="56" t="str">
        <f>IF(AP1043=1,AB1043,"")</f>
        <v/>
      </c>
    </row>
    <row r="1044" spans="1:43" s="3" customFormat="1" x14ac:dyDescent="0.25">
      <c r="A1044" s="67">
        <f t="shared" si="297"/>
        <v>2022</v>
      </c>
      <c r="B1044" s="67" t="e">
        <f t="shared" si="298"/>
        <v>#VALUE!</v>
      </c>
      <c r="C1044" s="68" t="e">
        <f t="shared" si="308"/>
        <v>#VALUE!</v>
      </c>
      <c r="D1044" s="69">
        <f t="shared" si="299"/>
        <v>2</v>
      </c>
      <c r="E1044" s="70">
        <f t="shared" si="300"/>
        <v>16</v>
      </c>
      <c r="F1044" s="74"/>
      <c r="G1044" s="77"/>
      <c r="H1044" s="63" t="e">
        <f t="shared" si="309"/>
        <v>#VALUE!</v>
      </c>
      <c r="I1044" s="64">
        <f t="shared" si="310"/>
        <v>1</v>
      </c>
      <c r="J1044" s="71" t="str">
        <f t="shared" si="310"/>
        <v xml:space="preserve">Tolpis </v>
      </c>
      <c r="K1044" s="71" t="str">
        <f t="shared" si="310"/>
        <v>umbellata</v>
      </c>
      <c r="L1044" s="72">
        <f t="shared" si="310"/>
        <v>1</v>
      </c>
      <c r="M1044" s="72">
        <f t="shared" si="310"/>
        <v>0</v>
      </c>
      <c r="N1044" s="66">
        <f t="shared" si="310"/>
        <v>0</v>
      </c>
      <c r="O1044" s="41"/>
      <c r="P1044" s="42" t="str">
        <f t="shared" si="301"/>
        <v/>
      </c>
      <c r="Q1044" s="43" t="str">
        <f t="shared" si="302"/>
        <v/>
      </c>
      <c r="R1044" s="44" t="e">
        <f t="shared" si="303"/>
        <v>#VALUE!</v>
      </c>
      <c r="S1044" s="45" t="e">
        <f t="shared" si="296"/>
        <v>#VALUE!</v>
      </c>
      <c r="T1044" s="44" t="str">
        <f t="shared" si="304"/>
        <v/>
      </c>
      <c r="U1044" s="46"/>
      <c r="V1044" s="47"/>
      <c r="W1044" s="48" t="e">
        <f t="shared" si="305"/>
        <v>#VALUE!</v>
      </c>
      <c r="X1044" s="49"/>
      <c r="Y1044" s="44" t="e">
        <f>INDEX(VISITORS[INSECT ORDER], MATCH(X1044,VISITORS[NAME USED],0))</f>
        <v>#N/A</v>
      </c>
      <c r="Z1044" s="44" t="e">
        <f t="shared" si="306"/>
        <v>#N/A</v>
      </c>
      <c r="AA1044" s="50" t="e">
        <f>IF(SUM(#REF!,#REF!,#REF!,#REF!,#REF!,#REF!)=S1044,,"")</f>
        <v>#REF!</v>
      </c>
      <c r="AB1044" s="51" t="str">
        <f t="shared" si="307"/>
        <v/>
      </c>
      <c r="AC1044" s="51"/>
      <c r="AD1044" s="51"/>
      <c r="AE1044" s="51"/>
      <c r="AF1044" s="51"/>
      <c r="AG1044" s="51"/>
      <c r="AH1044" s="51"/>
      <c r="AI1044" s="52"/>
      <c r="AJ1044" s="52"/>
      <c r="AK1044" s="52"/>
      <c r="AL1044" s="53"/>
      <c r="AM1044" s="54"/>
      <c r="AN1044" s="55" t="str">
        <f>IF(P1044=1,0,"")</f>
        <v/>
      </c>
      <c r="AO1044" s="56" t="str">
        <f>IF(AN1044=1,AB1044,"")</f>
        <v/>
      </c>
      <c r="AP1044" s="55" t="str">
        <f>IF(P1044=1,0,"")</f>
        <v/>
      </c>
      <c r="AQ1044" s="56" t="str">
        <f>IF(AP1044=1,AB1044,"")</f>
        <v/>
      </c>
    </row>
    <row r="1045" spans="1:43" s="3" customFormat="1" x14ac:dyDescent="0.25">
      <c r="A1045" s="67">
        <f t="shared" si="297"/>
        <v>2022</v>
      </c>
      <c r="B1045" s="67" t="e">
        <f t="shared" si="298"/>
        <v>#VALUE!</v>
      </c>
      <c r="C1045" s="68" t="e">
        <f t="shared" si="308"/>
        <v>#VALUE!</v>
      </c>
      <c r="D1045" s="69">
        <f t="shared" si="299"/>
        <v>2</v>
      </c>
      <c r="E1045" s="70">
        <f t="shared" si="300"/>
        <v>17</v>
      </c>
      <c r="F1045" s="74"/>
      <c r="G1045" s="77"/>
      <c r="H1045" s="63" t="e">
        <f t="shared" si="309"/>
        <v>#VALUE!</v>
      </c>
      <c r="I1045" s="64">
        <f t="shared" ref="I1045:N1060" si="311">I1044</f>
        <v>1</v>
      </c>
      <c r="J1045" s="71" t="str">
        <f t="shared" si="311"/>
        <v xml:space="preserve">Tolpis </v>
      </c>
      <c r="K1045" s="71" t="str">
        <f t="shared" si="311"/>
        <v>umbellata</v>
      </c>
      <c r="L1045" s="72">
        <f t="shared" si="311"/>
        <v>1</v>
      </c>
      <c r="M1045" s="72">
        <f t="shared" si="311"/>
        <v>0</v>
      </c>
      <c r="N1045" s="66">
        <f t="shared" si="311"/>
        <v>0</v>
      </c>
      <c r="O1045" s="41"/>
      <c r="P1045" s="42" t="str">
        <f t="shared" si="301"/>
        <v/>
      </c>
      <c r="Q1045" s="43" t="str">
        <f t="shared" si="302"/>
        <v/>
      </c>
      <c r="R1045" s="44" t="e">
        <f t="shared" si="303"/>
        <v>#VALUE!</v>
      </c>
      <c r="S1045" s="45" t="e">
        <f t="shared" si="296"/>
        <v>#VALUE!</v>
      </c>
      <c r="T1045" s="44" t="str">
        <f t="shared" si="304"/>
        <v/>
      </c>
      <c r="U1045" s="46"/>
      <c r="V1045" s="47"/>
      <c r="W1045" s="48" t="e">
        <f t="shared" si="305"/>
        <v>#VALUE!</v>
      </c>
      <c r="X1045" s="49"/>
      <c r="Y1045" s="44" t="e">
        <f>INDEX(VISITORS[INSECT ORDER], MATCH(X1045,VISITORS[NAME USED],0))</f>
        <v>#N/A</v>
      </c>
      <c r="Z1045" s="44" t="e">
        <f t="shared" si="306"/>
        <v>#N/A</v>
      </c>
      <c r="AA1045" s="50" t="e">
        <f>IF(SUM(#REF!,#REF!,#REF!,#REF!,#REF!,#REF!)=S1045,,"")</f>
        <v>#REF!</v>
      </c>
      <c r="AB1045" s="51" t="str">
        <f t="shared" si="307"/>
        <v/>
      </c>
      <c r="AC1045" s="51"/>
      <c r="AD1045" s="51"/>
      <c r="AE1045" s="51"/>
      <c r="AF1045" s="51"/>
      <c r="AG1045" s="51"/>
      <c r="AH1045" s="51"/>
      <c r="AI1045" s="52"/>
      <c r="AJ1045" s="52"/>
      <c r="AK1045" s="52"/>
      <c r="AL1045" s="53"/>
      <c r="AM1045" s="54"/>
      <c r="AN1045" s="55" t="str">
        <f>IF(P1045=1,0,"")</f>
        <v/>
      </c>
      <c r="AO1045" s="56" t="str">
        <f>IF(AN1045=1,AB1045,"")</f>
        <v/>
      </c>
      <c r="AP1045" s="55" t="str">
        <f>IF(P1045=1,0,"")</f>
        <v/>
      </c>
      <c r="AQ1045" s="56" t="str">
        <f>IF(AP1045=1,AB1045,"")</f>
        <v/>
      </c>
    </row>
    <row r="1046" spans="1:43" s="3" customFormat="1" x14ac:dyDescent="0.25">
      <c r="A1046" s="67">
        <f t="shared" si="297"/>
        <v>2022</v>
      </c>
      <c r="B1046" s="67" t="e">
        <f t="shared" si="298"/>
        <v>#VALUE!</v>
      </c>
      <c r="C1046" s="68" t="e">
        <f t="shared" si="308"/>
        <v>#VALUE!</v>
      </c>
      <c r="D1046" s="69">
        <f t="shared" si="299"/>
        <v>2</v>
      </c>
      <c r="E1046" s="70">
        <f t="shared" si="300"/>
        <v>18</v>
      </c>
      <c r="F1046" s="74"/>
      <c r="G1046" s="77"/>
      <c r="H1046" s="63" t="e">
        <f t="shared" si="309"/>
        <v>#VALUE!</v>
      </c>
      <c r="I1046" s="64">
        <f t="shared" si="311"/>
        <v>1</v>
      </c>
      <c r="J1046" s="71" t="str">
        <f t="shared" si="311"/>
        <v xml:space="preserve">Tolpis </v>
      </c>
      <c r="K1046" s="71" t="str">
        <f t="shared" si="311"/>
        <v>umbellata</v>
      </c>
      <c r="L1046" s="72">
        <f t="shared" si="311"/>
        <v>1</v>
      </c>
      <c r="M1046" s="72">
        <f t="shared" si="311"/>
        <v>0</v>
      </c>
      <c r="N1046" s="66">
        <f t="shared" si="311"/>
        <v>0</v>
      </c>
      <c r="O1046" s="41"/>
      <c r="P1046" s="42" t="str">
        <f t="shared" si="301"/>
        <v/>
      </c>
      <c r="Q1046" s="43" t="str">
        <f t="shared" si="302"/>
        <v/>
      </c>
      <c r="R1046" s="44" t="e">
        <f t="shared" si="303"/>
        <v>#VALUE!</v>
      </c>
      <c r="S1046" s="45" t="e">
        <f t="shared" si="296"/>
        <v>#VALUE!</v>
      </c>
      <c r="T1046" s="44" t="str">
        <f t="shared" si="304"/>
        <v/>
      </c>
      <c r="U1046" s="46"/>
      <c r="V1046" s="47"/>
      <c r="W1046" s="48" t="e">
        <f t="shared" si="305"/>
        <v>#VALUE!</v>
      </c>
      <c r="X1046" s="49"/>
      <c r="Y1046" s="44" t="e">
        <f>INDEX(VISITORS[INSECT ORDER], MATCH(X1046,VISITORS[NAME USED],0))</f>
        <v>#N/A</v>
      </c>
      <c r="Z1046" s="44" t="e">
        <f t="shared" si="306"/>
        <v>#N/A</v>
      </c>
      <c r="AA1046" s="50" t="e">
        <f>IF(SUM(#REF!,#REF!,#REF!,#REF!,#REF!,#REF!)=S1046,,"")</f>
        <v>#REF!</v>
      </c>
      <c r="AB1046" s="51" t="str">
        <f t="shared" si="307"/>
        <v/>
      </c>
      <c r="AC1046" s="51"/>
      <c r="AD1046" s="51"/>
      <c r="AE1046" s="51"/>
      <c r="AF1046" s="51"/>
      <c r="AG1046" s="51"/>
      <c r="AH1046" s="51"/>
      <c r="AI1046" s="52"/>
      <c r="AJ1046" s="52"/>
      <c r="AK1046" s="52"/>
      <c r="AL1046" s="53"/>
      <c r="AM1046" s="54"/>
      <c r="AN1046" s="55" t="str">
        <f>IF(P1046=1,0,"")</f>
        <v/>
      </c>
      <c r="AO1046" s="56" t="str">
        <f>IF(AN1046=1,AB1046,"")</f>
        <v/>
      </c>
      <c r="AP1046" s="55" t="str">
        <f>IF(P1046=1,0,"")</f>
        <v/>
      </c>
      <c r="AQ1046" s="56" t="str">
        <f>IF(AP1046=1,AB1046,"")</f>
        <v/>
      </c>
    </row>
    <row r="1047" spans="1:43" s="3" customFormat="1" x14ac:dyDescent="0.25">
      <c r="A1047" s="67">
        <f t="shared" si="297"/>
        <v>2022</v>
      </c>
      <c r="B1047" s="67" t="e">
        <f t="shared" si="298"/>
        <v>#VALUE!</v>
      </c>
      <c r="C1047" s="68" t="e">
        <f t="shared" si="308"/>
        <v>#VALUE!</v>
      </c>
      <c r="D1047" s="69">
        <f t="shared" si="299"/>
        <v>2</v>
      </c>
      <c r="E1047" s="70">
        <f t="shared" si="300"/>
        <v>19</v>
      </c>
      <c r="F1047" s="74"/>
      <c r="G1047" s="77"/>
      <c r="H1047" s="63" t="e">
        <f t="shared" si="309"/>
        <v>#VALUE!</v>
      </c>
      <c r="I1047" s="64">
        <f t="shared" si="311"/>
        <v>1</v>
      </c>
      <c r="J1047" s="71" t="str">
        <f t="shared" si="311"/>
        <v xml:space="preserve">Tolpis </v>
      </c>
      <c r="K1047" s="71" t="str">
        <f t="shared" si="311"/>
        <v>umbellata</v>
      </c>
      <c r="L1047" s="72">
        <f t="shared" si="311"/>
        <v>1</v>
      </c>
      <c r="M1047" s="72">
        <f t="shared" si="311"/>
        <v>0</v>
      </c>
      <c r="N1047" s="66">
        <f t="shared" si="311"/>
        <v>0</v>
      </c>
      <c r="O1047" s="41"/>
      <c r="P1047" s="42" t="str">
        <f t="shared" si="301"/>
        <v/>
      </c>
      <c r="Q1047" s="43" t="str">
        <f t="shared" si="302"/>
        <v/>
      </c>
      <c r="R1047" s="44" t="e">
        <f t="shared" si="303"/>
        <v>#VALUE!</v>
      </c>
      <c r="S1047" s="45" t="e">
        <f t="shared" si="296"/>
        <v>#VALUE!</v>
      </c>
      <c r="T1047" s="44" t="str">
        <f t="shared" si="304"/>
        <v/>
      </c>
      <c r="U1047" s="46"/>
      <c r="V1047" s="47"/>
      <c r="W1047" s="48" t="e">
        <f t="shared" si="305"/>
        <v>#VALUE!</v>
      </c>
      <c r="X1047" s="49"/>
      <c r="Y1047" s="44" t="e">
        <f>INDEX(VISITORS[INSECT ORDER], MATCH(X1047,VISITORS[NAME USED],0))</f>
        <v>#N/A</v>
      </c>
      <c r="Z1047" s="44" t="e">
        <f t="shared" si="306"/>
        <v>#N/A</v>
      </c>
      <c r="AA1047" s="50" t="e">
        <f>IF(SUM(#REF!,#REF!,#REF!,#REF!,#REF!,#REF!)=S1047,,"")</f>
        <v>#REF!</v>
      </c>
      <c r="AB1047" s="51" t="str">
        <f t="shared" si="307"/>
        <v/>
      </c>
      <c r="AC1047" s="51"/>
      <c r="AD1047" s="51"/>
      <c r="AE1047" s="51"/>
      <c r="AF1047" s="51"/>
      <c r="AG1047" s="51"/>
      <c r="AH1047" s="51"/>
      <c r="AI1047" s="52"/>
      <c r="AJ1047" s="52"/>
      <c r="AK1047" s="52"/>
      <c r="AL1047" s="53"/>
      <c r="AM1047" s="54"/>
      <c r="AN1047" s="55" t="str">
        <f>IF(P1047=1,0,"")</f>
        <v/>
      </c>
      <c r="AO1047" s="56" t="str">
        <f>IF(AN1047=1,AB1047,"")</f>
        <v/>
      </c>
      <c r="AP1047" s="55" t="str">
        <f>IF(P1047=1,0,"")</f>
        <v/>
      </c>
      <c r="AQ1047" s="56" t="str">
        <f>IF(AP1047=1,AB1047,"")</f>
        <v/>
      </c>
    </row>
    <row r="1048" spans="1:43" s="3" customFormat="1" x14ac:dyDescent="0.25">
      <c r="A1048" s="67">
        <f t="shared" si="297"/>
        <v>2022</v>
      </c>
      <c r="B1048" s="67" t="e">
        <f t="shared" si="298"/>
        <v>#VALUE!</v>
      </c>
      <c r="C1048" s="68" t="e">
        <f t="shared" si="308"/>
        <v>#VALUE!</v>
      </c>
      <c r="D1048" s="69">
        <f t="shared" si="299"/>
        <v>2</v>
      </c>
      <c r="E1048" s="70">
        <f t="shared" si="300"/>
        <v>20</v>
      </c>
      <c r="F1048" s="74"/>
      <c r="G1048" s="77"/>
      <c r="H1048" s="63" t="e">
        <f t="shared" si="309"/>
        <v>#VALUE!</v>
      </c>
      <c r="I1048" s="64">
        <f t="shared" si="311"/>
        <v>1</v>
      </c>
      <c r="J1048" s="71" t="str">
        <f t="shared" si="311"/>
        <v xml:space="preserve">Tolpis </v>
      </c>
      <c r="K1048" s="71" t="str">
        <f t="shared" si="311"/>
        <v>umbellata</v>
      </c>
      <c r="L1048" s="72">
        <f t="shared" si="311"/>
        <v>1</v>
      </c>
      <c r="M1048" s="72">
        <f t="shared" si="311"/>
        <v>0</v>
      </c>
      <c r="N1048" s="66">
        <f t="shared" si="311"/>
        <v>0</v>
      </c>
      <c r="O1048" s="41"/>
      <c r="P1048" s="42" t="str">
        <f t="shared" si="301"/>
        <v/>
      </c>
      <c r="Q1048" s="43" t="str">
        <f t="shared" si="302"/>
        <v/>
      </c>
      <c r="R1048" s="44" t="e">
        <f t="shared" si="303"/>
        <v>#VALUE!</v>
      </c>
      <c r="S1048" s="45" t="e">
        <f t="shared" si="296"/>
        <v>#VALUE!</v>
      </c>
      <c r="T1048" s="44" t="str">
        <f t="shared" si="304"/>
        <v/>
      </c>
      <c r="U1048" s="46"/>
      <c r="V1048" s="47"/>
      <c r="W1048" s="48" t="e">
        <f t="shared" si="305"/>
        <v>#VALUE!</v>
      </c>
      <c r="X1048" s="49"/>
      <c r="Y1048" s="44" t="e">
        <f>INDEX(VISITORS[INSECT ORDER], MATCH(X1048,VISITORS[NAME USED],0))</f>
        <v>#N/A</v>
      </c>
      <c r="Z1048" s="44" t="e">
        <f t="shared" si="306"/>
        <v>#N/A</v>
      </c>
      <c r="AA1048" s="50" t="e">
        <f>IF(SUM(#REF!,#REF!,#REF!,#REF!,#REF!,#REF!)=S1048,,"")</f>
        <v>#REF!</v>
      </c>
      <c r="AB1048" s="51" t="str">
        <f t="shared" si="307"/>
        <v/>
      </c>
      <c r="AC1048" s="51"/>
      <c r="AD1048" s="51"/>
      <c r="AE1048" s="51"/>
      <c r="AF1048" s="51"/>
      <c r="AG1048" s="51"/>
      <c r="AH1048" s="51"/>
      <c r="AI1048" s="52"/>
      <c r="AJ1048" s="52"/>
      <c r="AK1048" s="52"/>
      <c r="AL1048" s="53"/>
      <c r="AM1048" s="54"/>
      <c r="AN1048" s="55" t="str">
        <f>IF(P1048=1,0,"")</f>
        <v/>
      </c>
      <c r="AO1048" s="56" t="str">
        <f>IF(AN1048=1,AB1048,"")</f>
        <v/>
      </c>
      <c r="AP1048" s="55" t="str">
        <f>IF(P1048=1,0,"")</f>
        <v/>
      </c>
      <c r="AQ1048" s="56" t="str">
        <f>IF(AP1048=1,AB1048,"")</f>
        <v/>
      </c>
    </row>
    <row r="1049" spans="1:43" s="3" customFormat="1" x14ac:dyDescent="0.25">
      <c r="A1049" s="67">
        <f t="shared" si="297"/>
        <v>2022</v>
      </c>
      <c r="B1049" s="67" t="e">
        <f t="shared" si="298"/>
        <v>#VALUE!</v>
      </c>
      <c r="C1049" s="68" t="e">
        <f t="shared" si="308"/>
        <v>#VALUE!</v>
      </c>
      <c r="D1049" s="69">
        <f t="shared" si="299"/>
        <v>2</v>
      </c>
      <c r="E1049" s="70">
        <f t="shared" si="300"/>
        <v>21</v>
      </c>
      <c r="F1049" s="74"/>
      <c r="G1049" s="77"/>
      <c r="H1049" s="63" t="e">
        <f t="shared" si="309"/>
        <v>#VALUE!</v>
      </c>
      <c r="I1049" s="64">
        <f t="shared" si="311"/>
        <v>1</v>
      </c>
      <c r="J1049" s="71" t="str">
        <f t="shared" si="311"/>
        <v xml:space="preserve">Tolpis </v>
      </c>
      <c r="K1049" s="71" t="str">
        <f t="shared" si="311"/>
        <v>umbellata</v>
      </c>
      <c r="L1049" s="72">
        <f t="shared" si="311"/>
        <v>1</v>
      </c>
      <c r="M1049" s="72">
        <f t="shared" si="311"/>
        <v>0</v>
      </c>
      <c r="N1049" s="66">
        <f t="shared" si="311"/>
        <v>0</v>
      </c>
      <c r="O1049" s="41"/>
      <c r="P1049" s="42" t="str">
        <f t="shared" si="301"/>
        <v/>
      </c>
      <c r="Q1049" s="43" t="str">
        <f t="shared" si="302"/>
        <v/>
      </c>
      <c r="R1049" s="44" t="e">
        <f t="shared" si="303"/>
        <v>#VALUE!</v>
      </c>
      <c r="S1049" s="45" t="e">
        <f t="shared" si="296"/>
        <v>#VALUE!</v>
      </c>
      <c r="T1049" s="44" t="str">
        <f t="shared" si="304"/>
        <v/>
      </c>
      <c r="U1049" s="46"/>
      <c r="V1049" s="47"/>
      <c r="W1049" s="48" t="e">
        <f t="shared" si="305"/>
        <v>#VALUE!</v>
      </c>
      <c r="X1049" s="49"/>
      <c r="Y1049" s="44" t="e">
        <f>INDEX(VISITORS[INSECT ORDER], MATCH(X1049,VISITORS[NAME USED],0))</f>
        <v>#N/A</v>
      </c>
      <c r="Z1049" s="44" t="e">
        <f t="shared" si="306"/>
        <v>#N/A</v>
      </c>
      <c r="AA1049" s="50" t="e">
        <f>IF(SUM(#REF!,#REF!,#REF!,#REF!,#REF!,#REF!)=S1049,,"")</f>
        <v>#REF!</v>
      </c>
      <c r="AB1049" s="51" t="str">
        <f t="shared" si="307"/>
        <v/>
      </c>
      <c r="AC1049" s="51"/>
      <c r="AD1049" s="51"/>
      <c r="AE1049" s="51"/>
      <c r="AF1049" s="51"/>
      <c r="AG1049" s="51"/>
      <c r="AH1049" s="51"/>
      <c r="AI1049" s="52"/>
      <c r="AJ1049" s="52"/>
      <c r="AK1049" s="52"/>
      <c r="AL1049" s="53"/>
      <c r="AM1049" s="54"/>
      <c r="AN1049" s="55" t="str">
        <f>IF(P1049=1,0,"")</f>
        <v/>
      </c>
      <c r="AO1049" s="56" t="str">
        <f>IF(AN1049=1,AB1049,"")</f>
        <v/>
      </c>
      <c r="AP1049" s="55" t="str">
        <f>IF(P1049=1,0,"")</f>
        <v/>
      </c>
      <c r="AQ1049" s="56" t="str">
        <f>IF(AP1049=1,AB1049,"")</f>
        <v/>
      </c>
    </row>
    <row r="1050" spans="1:43" s="3" customFormat="1" x14ac:dyDescent="0.25">
      <c r="A1050" s="67">
        <f t="shared" si="297"/>
        <v>2022</v>
      </c>
      <c r="B1050" s="67" t="e">
        <f t="shared" si="298"/>
        <v>#VALUE!</v>
      </c>
      <c r="C1050" s="68" t="e">
        <f t="shared" si="308"/>
        <v>#VALUE!</v>
      </c>
      <c r="D1050" s="69">
        <f t="shared" si="299"/>
        <v>2</v>
      </c>
      <c r="E1050" s="70">
        <f t="shared" si="300"/>
        <v>22</v>
      </c>
      <c r="F1050" s="74"/>
      <c r="G1050" s="77"/>
      <c r="H1050" s="63" t="e">
        <f t="shared" si="309"/>
        <v>#VALUE!</v>
      </c>
      <c r="I1050" s="64">
        <f t="shared" si="311"/>
        <v>1</v>
      </c>
      <c r="J1050" s="71" t="str">
        <f t="shared" si="311"/>
        <v xml:space="preserve">Tolpis </v>
      </c>
      <c r="K1050" s="71" t="str">
        <f t="shared" si="311"/>
        <v>umbellata</v>
      </c>
      <c r="L1050" s="72">
        <f t="shared" si="311"/>
        <v>1</v>
      </c>
      <c r="M1050" s="72">
        <f t="shared" si="311"/>
        <v>0</v>
      </c>
      <c r="N1050" s="66">
        <f t="shared" si="311"/>
        <v>0</v>
      </c>
      <c r="O1050" s="41"/>
      <c r="P1050" s="42" t="str">
        <f t="shared" si="301"/>
        <v/>
      </c>
      <c r="Q1050" s="43" t="str">
        <f t="shared" si="302"/>
        <v/>
      </c>
      <c r="R1050" s="44" t="e">
        <f t="shared" si="303"/>
        <v>#VALUE!</v>
      </c>
      <c r="S1050" s="45" t="e">
        <f t="shared" si="296"/>
        <v>#VALUE!</v>
      </c>
      <c r="T1050" s="44" t="str">
        <f t="shared" si="304"/>
        <v/>
      </c>
      <c r="U1050" s="46"/>
      <c r="V1050" s="47"/>
      <c r="W1050" s="48" t="e">
        <f t="shared" si="305"/>
        <v>#VALUE!</v>
      </c>
      <c r="X1050" s="49"/>
      <c r="Y1050" s="44" t="e">
        <f>INDEX(VISITORS[INSECT ORDER], MATCH(X1050,VISITORS[NAME USED],0))</f>
        <v>#N/A</v>
      </c>
      <c r="Z1050" s="44" t="e">
        <f t="shared" si="306"/>
        <v>#N/A</v>
      </c>
      <c r="AA1050" s="50" t="e">
        <f>IF(SUM(#REF!,#REF!,#REF!,#REF!,#REF!,#REF!)=S1050,,"")</f>
        <v>#REF!</v>
      </c>
      <c r="AB1050" s="51" t="str">
        <f t="shared" si="307"/>
        <v/>
      </c>
      <c r="AC1050" s="51"/>
      <c r="AD1050" s="51"/>
      <c r="AE1050" s="51"/>
      <c r="AF1050" s="51"/>
      <c r="AG1050" s="51"/>
      <c r="AH1050" s="51"/>
      <c r="AI1050" s="52"/>
      <c r="AJ1050" s="52"/>
      <c r="AK1050" s="52"/>
      <c r="AL1050" s="53"/>
      <c r="AM1050" s="54"/>
      <c r="AN1050" s="55" t="str">
        <f>IF(P1050=1,0,"")</f>
        <v/>
      </c>
      <c r="AO1050" s="56" t="str">
        <f>IF(AN1050=1,AB1050,"")</f>
        <v/>
      </c>
      <c r="AP1050" s="55" t="str">
        <f>IF(P1050=1,0,"")</f>
        <v/>
      </c>
      <c r="AQ1050" s="56" t="str">
        <f>IF(AP1050=1,AB1050,"")</f>
        <v/>
      </c>
    </row>
    <row r="1051" spans="1:43" s="3" customFormat="1" x14ac:dyDescent="0.25">
      <c r="A1051" s="67">
        <f t="shared" si="297"/>
        <v>2022</v>
      </c>
      <c r="B1051" s="67" t="e">
        <f t="shared" si="298"/>
        <v>#VALUE!</v>
      </c>
      <c r="C1051" s="68" t="e">
        <f t="shared" si="308"/>
        <v>#VALUE!</v>
      </c>
      <c r="D1051" s="69">
        <f t="shared" si="299"/>
        <v>2</v>
      </c>
      <c r="E1051" s="70">
        <f t="shared" si="300"/>
        <v>23</v>
      </c>
      <c r="F1051" s="74"/>
      <c r="G1051" s="77"/>
      <c r="H1051" s="63" t="e">
        <f t="shared" si="309"/>
        <v>#VALUE!</v>
      </c>
      <c r="I1051" s="64">
        <f t="shared" si="311"/>
        <v>1</v>
      </c>
      <c r="J1051" s="71" t="str">
        <f t="shared" si="311"/>
        <v xml:space="preserve">Tolpis </v>
      </c>
      <c r="K1051" s="71" t="str">
        <f t="shared" si="311"/>
        <v>umbellata</v>
      </c>
      <c r="L1051" s="72">
        <f t="shared" si="311"/>
        <v>1</v>
      </c>
      <c r="M1051" s="72">
        <f t="shared" si="311"/>
        <v>0</v>
      </c>
      <c r="N1051" s="66">
        <f t="shared" si="311"/>
        <v>0</v>
      </c>
      <c r="O1051" s="41"/>
      <c r="P1051" s="42" t="str">
        <f t="shared" si="301"/>
        <v/>
      </c>
      <c r="Q1051" s="43" t="str">
        <f t="shared" si="302"/>
        <v/>
      </c>
      <c r="R1051" s="44" t="e">
        <f t="shared" si="303"/>
        <v>#VALUE!</v>
      </c>
      <c r="S1051" s="45" t="e">
        <f t="shared" si="296"/>
        <v>#VALUE!</v>
      </c>
      <c r="T1051" s="44" t="str">
        <f t="shared" si="304"/>
        <v/>
      </c>
      <c r="U1051" s="46"/>
      <c r="V1051" s="47"/>
      <c r="W1051" s="48" t="e">
        <f t="shared" si="305"/>
        <v>#VALUE!</v>
      </c>
      <c r="X1051" s="49"/>
      <c r="Y1051" s="44" t="e">
        <f>INDEX(VISITORS[INSECT ORDER], MATCH(X1051,VISITORS[NAME USED],0))</f>
        <v>#N/A</v>
      </c>
      <c r="Z1051" s="44" t="e">
        <f t="shared" si="306"/>
        <v>#N/A</v>
      </c>
      <c r="AA1051" s="50" t="e">
        <f>IF(SUM(#REF!,#REF!,#REF!,#REF!,#REF!,#REF!)=S1051,,"")</f>
        <v>#REF!</v>
      </c>
      <c r="AB1051" s="51" t="str">
        <f t="shared" si="307"/>
        <v/>
      </c>
      <c r="AC1051" s="51"/>
      <c r="AD1051" s="51"/>
      <c r="AE1051" s="51"/>
      <c r="AF1051" s="51"/>
      <c r="AG1051" s="51"/>
      <c r="AH1051" s="51"/>
      <c r="AI1051" s="52"/>
      <c r="AJ1051" s="52"/>
      <c r="AK1051" s="52"/>
      <c r="AL1051" s="53"/>
      <c r="AM1051" s="54"/>
      <c r="AN1051" s="55" t="str">
        <f>IF(P1051=1,0,"")</f>
        <v/>
      </c>
      <c r="AO1051" s="56" t="str">
        <f>IF(AN1051=1,AB1051,"")</f>
        <v/>
      </c>
      <c r="AP1051" s="55" t="str">
        <f>IF(P1051=1,0,"")</f>
        <v/>
      </c>
      <c r="AQ1051" s="56" t="str">
        <f>IF(AP1051=1,AB1051,"")</f>
        <v/>
      </c>
    </row>
    <row r="1052" spans="1:43" s="3" customFormat="1" x14ac:dyDescent="0.25">
      <c r="A1052" s="67">
        <f t="shared" si="297"/>
        <v>2022</v>
      </c>
      <c r="B1052" s="67" t="e">
        <f t="shared" si="298"/>
        <v>#VALUE!</v>
      </c>
      <c r="C1052" s="68" t="e">
        <f t="shared" si="308"/>
        <v>#VALUE!</v>
      </c>
      <c r="D1052" s="69">
        <f t="shared" si="299"/>
        <v>2</v>
      </c>
      <c r="E1052" s="70">
        <f t="shared" si="300"/>
        <v>24</v>
      </c>
      <c r="F1052" s="74"/>
      <c r="G1052" s="77"/>
      <c r="H1052" s="63" t="e">
        <f t="shared" si="309"/>
        <v>#VALUE!</v>
      </c>
      <c r="I1052" s="64">
        <f t="shared" si="311"/>
        <v>1</v>
      </c>
      <c r="J1052" s="71" t="str">
        <f t="shared" si="311"/>
        <v xml:space="preserve">Tolpis </v>
      </c>
      <c r="K1052" s="71" t="str">
        <f t="shared" si="311"/>
        <v>umbellata</v>
      </c>
      <c r="L1052" s="72">
        <f t="shared" si="311"/>
        <v>1</v>
      </c>
      <c r="M1052" s="72">
        <f t="shared" si="311"/>
        <v>0</v>
      </c>
      <c r="N1052" s="66">
        <f t="shared" si="311"/>
        <v>0</v>
      </c>
      <c r="O1052" s="41"/>
      <c r="P1052" s="42" t="str">
        <f t="shared" si="301"/>
        <v/>
      </c>
      <c r="Q1052" s="43" t="str">
        <f t="shared" si="302"/>
        <v/>
      </c>
      <c r="R1052" s="44" t="e">
        <f t="shared" si="303"/>
        <v>#VALUE!</v>
      </c>
      <c r="S1052" s="45" t="e">
        <f t="shared" si="296"/>
        <v>#VALUE!</v>
      </c>
      <c r="T1052" s="44" t="str">
        <f t="shared" si="304"/>
        <v/>
      </c>
      <c r="U1052" s="46"/>
      <c r="V1052" s="47"/>
      <c r="W1052" s="48" t="e">
        <f t="shared" si="305"/>
        <v>#VALUE!</v>
      </c>
      <c r="X1052" s="49"/>
      <c r="Y1052" s="44" t="e">
        <f>INDEX(VISITORS[INSECT ORDER], MATCH(X1052,VISITORS[NAME USED],0))</f>
        <v>#N/A</v>
      </c>
      <c r="Z1052" s="44" t="e">
        <f t="shared" si="306"/>
        <v>#N/A</v>
      </c>
      <c r="AA1052" s="50" t="e">
        <f>IF(SUM(#REF!,#REF!,#REF!,#REF!,#REF!,#REF!)=S1052,,"")</f>
        <v>#REF!</v>
      </c>
      <c r="AB1052" s="51" t="str">
        <f t="shared" si="307"/>
        <v/>
      </c>
      <c r="AC1052" s="51"/>
      <c r="AD1052" s="51"/>
      <c r="AE1052" s="51"/>
      <c r="AF1052" s="51"/>
      <c r="AG1052" s="51"/>
      <c r="AH1052" s="51"/>
      <c r="AI1052" s="52"/>
      <c r="AJ1052" s="52"/>
      <c r="AK1052" s="52"/>
      <c r="AL1052" s="53"/>
      <c r="AM1052" s="54"/>
      <c r="AN1052" s="55" t="str">
        <f>IF(P1052=1,0,"")</f>
        <v/>
      </c>
      <c r="AO1052" s="56" t="str">
        <f>IF(AN1052=1,AB1052,"")</f>
        <v/>
      </c>
      <c r="AP1052" s="55" t="str">
        <f>IF(P1052=1,0,"")</f>
        <v/>
      </c>
      <c r="AQ1052" s="56" t="str">
        <f>IF(AP1052=1,AB1052,"")</f>
        <v/>
      </c>
    </row>
    <row r="1053" spans="1:43" s="3" customFormat="1" x14ac:dyDescent="0.25">
      <c r="A1053" s="67">
        <f t="shared" si="297"/>
        <v>2022</v>
      </c>
      <c r="B1053" s="67" t="e">
        <f t="shared" si="298"/>
        <v>#VALUE!</v>
      </c>
      <c r="C1053" s="68" t="e">
        <f t="shared" si="308"/>
        <v>#VALUE!</v>
      </c>
      <c r="D1053" s="69">
        <f t="shared" si="299"/>
        <v>2</v>
      </c>
      <c r="E1053" s="70">
        <f t="shared" si="300"/>
        <v>25</v>
      </c>
      <c r="F1053" s="74"/>
      <c r="G1053" s="77"/>
      <c r="H1053" s="63" t="e">
        <f t="shared" si="309"/>
        <v>#VALUE!</v>
      </c>
      <c r="I1053" s="64">
        <f t="shared" si="311"/>
        <v>1</v>
      </c>
      <c r="J1053" s="71" t="str">
        <f t="shared" si="311"/>
        <v xml:space="preserve">Tolpis </v>
      </c>
      <c r="K1053" s="71" t="str">
        <f t="shared" si="311"/>
        <v>umbellata</v>
      </c>
      <c r="L1053" s="72">
        <f t="shared" si="311"/>
        <v>1</v>
      </c>
      <c r="M1053" s="72">
        <f t="shared" si="311"/>
        <v>0</v>
      </c>
      <c r="N1053" s="66">
        <f t="shared" si="311"/>
        <v>0</v>
      </c>
      <c r="O1053" s="41"/>
      <c r="P1053" s="42" t="str">
        <f t="shared" si="301"/>
        <v/>
      </c>
      <c r="Q1053" s="43" t="str">
        <f t="shared" si="302"/>
        <v/>
      </c>
      <c r="R1053" s="44" t="e">
        <f t="shared" si="303"/>
        <v>#VALUE!</v>
      </c>
      <c r="S1053" s="45" t="e">
        <f t="shared" si="296"/>
        <v>#VALUE!</v>
      </c>
      <c r="T1053" s="44" t="str">
        <f t="shared" si="304"/>
        <v/>
      </c>
      <c r="U1053" s="46"/>
      <c r="V1053" s="47"/>
      <c r="W1053" s="48" t="e">
        <f t="shared" si="305"/>
        <v>#VALUE!</v>
      </c>
      <c r="X1053" s="49"/>
      <c r="Y1053" s="44" t="e">
        <f>INDEX(VISITORS[INSECT ORDER], MATCH(X1053,VISITORS[NAME USED],0))</f>
        <v>#N/A</v>
      </c>
      <c r="Z1053" s="44" t="e">
        <f t="shared" si="306"/>
        <v>#N/A</v>
      </c>
      <c r="AA1053" s="50" t="e">
        <f>IF(SUM(#REF!,#REF!,#REF!,#REF!,#REF!,#REF!)=S1053,,"")</f>
        <v>#REF!</v>
      </c>
      <c r="AB1053" s="51" t="str">
        <f t="shared" si="307"/>
        <v/>
      </c>
      <c r="AC1053" s="51"/>
      <c r="AD1053" s="51"/>
      <c r="AE1053" s="51"/>
      <c r="AF1053" s="51"/>
      <c r="AG1053" s="51"/>
      <c r="AH1053" s="51"/>
      <c r="AI1053" s="52"/>
      <c r="AJ1053" s="52"/>
      <c r="AK1053" s="52"/>
      <c r="AL1053" s="53"/>
      <c r="AM1053" s="54"/>
      <c r="AN1053" s="55" t="str">
        <f>IF(P1053=1,0,"")</f>
        <v/>
      </c>
      <c r="AO1053" s="56" t="str">
        <f>IF(AN1053=1,AB1053,"")</f>
        <v/>
      </c>
      <c r="AP1053" s="55" t="str">
        <f>IF(P1053=1,0,"")</f>
        <v/>
      </c>
      <c r="AQ1053" s="56" t="str">
        <f>IF(AP1053=1,AB1053,"")</f>
        <v/>
      </c>
    </row>
    <row r="1054" spans="1:43" s="3" customFormat="1" x14ac:dyDescent="0.25">
      <c r="A1054" s="67">
        <f t="shared" si="297"/>
        <v>2022</v>
      </c>
      <c r="B1054" s="67" t="e">
        <f t="shared" si="298"/>
        <v>#VALUE!</v>
      </c>
      <c r="C1054" s="68" t="e">
        <f t="shared" si="308"/>
        <v>#VALUE!</v>
      </c>
      <c r="D1054" s="69">
        <f t="shared" si="299"/>
        <v>2</v>
      </c>
      <c r="E1054" s="70">
        <f t="shared" si="300"/>
        <v>26</v>
      </c>
      <c r="F1054" s="74"/>
      <c r="G1054" s="77"/>
      <c r="H1054" s="63" t="e">
        <f t="shared" si="309"/>
        <v>#VALUE!</v>
      </c>
      <c r="I1054" s="64">
        <f t="shared" si="311"/>
        <v>1</v>
      </c>
      <c r="J1054" s="71" t="str">
        <f t="shared" si="311"/>
        <v xml:space="preserve">Tolpis </v>
      </c>
      <c r="K1054" s="71" t="str">
        <f t="shared" si="311"/>
        <v>umbellata</v>
      </c>
      <c r="L1054" s="72">
        <f t="shared" si="311"/>
        <v>1</v>
      </c>
      <c r="M1054" s="72">
        <f t="shared" si="311"/>
        <v>0</v>
      </c>
      <c r="N1054" s="66">
        <f t="shared" si="311"/>
        <v>0</v>
      </c>
      <c r="O1054" s="41"/>
      <c r="P1054" s="42" t="str">
        <f t="shared" si="301"/>
        <v/>
      </c>
      <c r="Q1054" s="43" t="str">
        <f t="shared" si="302"/>
        <v/>
      </c>
      <c r="R1054" s="44" t="e">
        <f t="shared" si="303"/>
        <v>#VALUE!</v>
      </c>
      <c r="S1054" s="45" t="e">
        <f t="shared" si="296"/>
        <v>#VALUE!</v>
      </c>
      <c r="T1054" s="44" t="str">
        <f t="shared" si="304"/>
        <v/>
      </c>
      <c r="U1054" s="46"/>
      <c r="V1054" s="47"/>
      <c r="W1054" s="48" t="e">
        <f t="shared" si="305"/>
        <v>#VALUE!</v>
      </c>
      <c r="X1054" s="49"/>
      <c r="Y1054" s="44" t="e">
        <f>INDEX(VISITORS[INSECT ORDER], MATCH(X1054,VISITORS[NAME USED],0))</f>
        <v>#N/A</v>
      </c>
      <c r="Z1054" s="44" t="e">
        <f t="shared" si="306"/>
        <v>#N/A</v>
      </c>
      <c r="AA1054" s="50" t="e">
        <f>IF(SUM(#REF!,#REF!,#REF!,#REF!,#REF!,#REF!)=S1054,,"")</f>
        <v>#REF!</v>
      </c>
      <c r="AB1054" s="51" t="str">
        <f t="shared" si="307"/>
        <v/>
      </c>
      <c r="AC1054" s="51"/>
      <c r="AD1054" s="51"/>
      <c r="AE1054" s="51"/>
      <c r="AF1054" s="51"/>
      <c r="AG1054" s="51"/>
      <c r="AH1054" s="51"/>
      <c r="AI1054" s="52"/>
      <c r="AJ1054" s="52"/>
      <c r="AK1054" s="52"/>
      <c r="AL1054" s="53"/>
      <c r="AM1054" s="54"/>
      <c r="AN1054" s="55" t="str">
        <f>IF(P1054=1,0,"")</f>
        <v/>
      </c>
      <c r="AO1054" s="56" t="str">
        <f>IF(AN1054=1,AB1054,"")</f>
        <v/>
      </c>
      <c r="AP1054" s="55" t="str">
        <f>IF(P1054=1,0,"")</f>
        <v/>
      </c>
      <c r="AQ1054" s="56" t="str">
        <f>IF(AP1054=1,AB1054,"")</f>
        <v/>
      </c>
    </row>
    <row r="1055" spans="1:43" s="3" customFormat="1" x14ac:dyDescent="0.25">
      <c r="A1055" s="67">
        <f t="shared" si="297"/>
        <v>2022</v>
      </c>
      <c r="B1055" s="67" t="e">
        <f t="shared" si="298"/>
        <v>#VALUE!</v>
      </c>
      <c r="C1055" s="68" t="e">
        <f t="shared" si="308"/>
        <v>#VALUE!</v>
      </c>
      <c r="D1055" s="69">
        <f t="shared" si="299"/>
        <v>2</v>
      </c>
      <c r="E1055" s="70">
        <f t="shared" si="300"/>
        <v>27</v>
      </c>
      <c r="F1055" s="74"/>
      <c r="G1055" s="77"/>
      <c r="H1055" s="63" t="e">
        <f t="shared" si="309"/>
        <v>#VALUE!</v>
      </c>
      <c r="I1055" s="64">
        <f t="shared" si="311"/>
        <v>1</v>
      </c>
      <c r="J1055" s="71" t="str">
        <f t="shared" si="311"/>
        <v xml:space="preserve">Tolpis </v>
      </c>
      <c r="K1055" s="71" t="str">
        <f t="shared" si="311"/>
        <v>umbellata</v>
      </c>
      <c r="L1055" s="72">
        <f t="shared" si="311"/>
        <v>1</v>
      </c>
      <c r="M1055" s="72">
        <f t="shared" si="311"/>
        <v>0</v>
      </c>
      <c r="N1055" s="66">
        <f t="shared" si="311"/>
        <v>0</v>
      </c>
      <c r="O1055" s="41"/>
      <c r="P1055" s="42" t="str">
        <f t="shared" si="301"/>
        <v/>
      </c>
      <c r="Q1055" s="43" t="str">
        <f t="shared" si="302"/>
        <v/>
      </c>
      <c r="R1055" s="44" t="e">
        <f t="shared" si="303"/>
        <v>#VALUE!</v>
      </c>
      <c r="S1055" s="45" t="e">
        <f t="shared" si="296"/>
        <v>#VALUE!</v>
      </c>
      <c r="T1055" s="44" t="str">
        <f t="shared" si="304"/>
        <v/>
      </c>
      <c r="U1055" s="46"/>
      <c r="V1055" s="47"/>
      <c r="W1055" s="48" t="e">
        <f t="shared" si="305"/>
        <v>#VALUE!</v>
      </c>
      <c r="X1055" s="49"/>
      <c r="Y1055" s="44" t="e">
        <f>INDEX(VISITORS[INSECT ORDER], MATCH(X1055,VISITORS[NAME USED],0))</f>
        <v>#N/A</v>
      </c>
      <c r="Z1055" s="44" t="e">
        <f t="shared" si="306"/>
        <v>#N/A</v>
      </c>
      <c r="AA1055" s="50" t="e">
        <f>IF(SUM(#REF!,#REF!,#REF!,#REF!,#REF!,#REF!)=S1055,,"")</f>
        <v>#REF!</v>
      </c>
      <c r="AB1055" s="51" t="str">
        <f t="shared" si="307"/>
        <v/>
      </c>
      <c r="AC1055" s="51"/>
      <c r="AD1055" s="51"/>
      <c r="AE1055" s="51"/>
      <c r="AF1055" s="51"/>
      <c r="AG1055" s="51"/>
      <c r="AH1055" s="51"/>
      <c r="AI1055" s="52"/>
      <c r="AJ1055" s="52"/>
      <c r="AK1055" s="52"/>
      <c r="AL1055" s="53"/>
      <c r="AM1055" s="54"/>
      <c r="AN1055" s="55" t="str">
        <f>IF(P1055=1,0,"")</f>
        <v/>
      </c>
      <c r="AO1055" s="56" t="str">
        <f>IF(AN1055=1,AB1055,"")</f>
        <v/>
      </c>
      <c r="AP1055" s="55" t="str">
        <f>IF(P1055=1,0,"")</f>
        <v/>
      </c>
      <c r="AQ1055" s="56" t="str">
        <f>IF(AP1055=1,AB1055,"")</f>
        <v/>
      </c>
    </row>
    <row r="1056" spans="1:43" s="3" customFormat="1" x14ac:dyDescent="0.25">
      <c r="A1056" s="67">
        <f t="shared" si="297"/>
        <v>2022</v>
      </c>
      <c r="B1056" s="67" t="e">
        <f t="shared" si="298"/>
        <v>#VALUE!</v>
      </c>
      <c r="C1056" s="68" t="e">
        <f t="shared" si="308"/>
        <v>#VALUE!</v>
      </c>
      <c r="D1056" s="69">
        <f t="shared" si="299"/>
        <v>2</v>
      </c>
      <c r="E1056" s="70">
        <f t="shared" si="300"/>
        <v>28</v>
      </c>
      <c r="F1056" s="74"/>
      <c r="G1056" s="77"/>
      <c r="H1056" s="63" t="e">
        <f t="shared" si="309"/>
        <v>#VALUE!</v>
      </c>
      <c r="I1056" s="64">
        <f t="shared" si="311"/>
        <v>1</v>
      </c>
      <c r="J1056" s="71" t="str">
        <f t="shared" si="311"/>
        <v xml:space="preserve">Tolpis </v>
      </c>
      <c r="K1056" s="71" t="str">
        <f t="shared" si="311"/>
        <v>umbellata</v>
      </c>
      <c r="L1056" s="72">
        <f t="shared" si="311"/>
        <v>1</v>
      </c>
      <c r="M1056" s="72">
        <f t="shared" si="311"/>
        <v>0</v>
      </c>
      <c r="N1056" s="66">
        <f t="shared" si="311"/>
        <v>0</v>
      </c>
      <c r="O1056" s="41"/>
      <c r="P1056" s="42" t="str">
        <f t="shared" si="301"/>
        <v/>
      </c>
      <c r="Q1056" s="43" t="str">
        <f t="shared" si="302"/>
        <v/>
      </c>
      <c r="R1056" s="44" t="e">
        <f t="shared" si="303"/>
        <v>#VALUE!</v>
      </c>
      <c r="S1056" s="45" t="e">
        <f t="shared" si="296"/>
        <v>#VALUE!</v>
      </c>
      <c r="T1056" s="44" t="str">
        <f t="shared" si="304"/>
        <v/>
      </c>
      <c r="U1056" s="46"/>
      <c r="V1056" s="47"/>
      <c r="W1056" s="48" t="e">
        <f t="shared" si="305"/>
        <v>#VALUE!</v>
      </c>
      <c r="X1056" s="49"/>
      <c r="Y1056" s="44" t="e">
        <f>INDEX(VISITORS[INSECT ORDER], MATCH(X1056,VISITORS[NAME USED],0))</f>
        <v>#N/A</v>
      </c>
      <c r="Z1056" s="44" t="e">
        <f t="shared" si="306"/>
        <v>#N/A</v>
      </c>
      <c r="AA1056" s="50" t="e">
        <f>IF(SUM(#REF!,#REF!,#REF!,#REF!,#REF!,#REF!)=S1056,,"")</f>
        <v>#REF!</v>
      </c>
      <c r="AB1056" s="51" t="str">
        <f t="shared" si="307"/>
        <v/>
      </c>
      <c r="AC1056" s="51"/>
      <c r="AD1056" s="51"/>
      <c r="AE1056" s="51"/>
      <c r="AF1056" s="51"/>
      <c r="AG1056" s="51"/>
      <c r="AH1056" s="51"/>
      <c r="AI1056" s="52"/>
      <c r="AJ1056" s="52"/>
      <c r="AK1056" s="52"/>
      <c r="AL1056" s="53"/>
      <c r="AM1056" s="54"/>
      <c r="AN1056" s="55" t="str">
        <f>IF(P1056=1,0,"")</f>
        <v/>
      </c>
      <c r="AO1056" s="56" t="str">
        <f>IF(AN1056=1,AB1056,"")</f>
        <v/>
      </c>
      <c r="AP1056" s="55" t="str">
        <f>IF(P1056=1,0,"")</f>
        <v/>
      </c>
      <c r="AQ1056" s="56" t="str">
        <f>IF(AP1056=1,AB1056,"")</f>
        <v/>
      </c>
    </row>
    <row r="1057" spans="1:43" s="3" customFormat="1" x14ac:dyDescent="0.25">
      <c r="A1057" s="67">
        <f t="shared" si="297"/>
        <v>2022</v>
      </c>
      <c r="B1057" s="67" t="e">
        <f t="shared" si="298"/>
        <v>#VALUE!</v>
      </c>
      <c r="C1057" s="68" t="e">
        <f t="shared" si="308"/>
        <v>#VALUE!</v>
      </c>
      <c r="D1057" s="69">
        <f t="shared" si="299"/>
        <v>2</v>
      </c>
      <c r="E1057" s="70">
        <f t="shared" si="300"/>
        <v>29</v>
      </c>
      <c r="F1057" s="74"/>
      <c r="G1057" s="77"/>
      <c r="H1057" s="63" t="e">
        <f t="shared" si="309"/>
        <v>#VALUE!</v>
      </c>
      <c r="I1057" s="64">
        <f t="shared" si="311"/>
        <v>1</v>
      </c>
      <c r="J1057" s="71" t="str">
        <f t="shared" si="311"/>
        <v xml:space="preserve">Tolpis </v>
      </c>
      <c r="K1057" s="71" t="str">
        <f t="shared" si="311"/>
        <v>umbellata</v>
      </c>
      <c r="L1057" s="72">
        <f t="shared" si="311"/>
        <v>1</v>
      </c>
      <c r="M1057" s="72">
        <f t="shared" si="311"/>
        <v>0</v>
      </c>
      <c r="N1057" s="66">
        <f t="shared" si="311"/>
        <v>0</v>
      </c>
      <c r="O1057" s="41"/>
      <c r="P1057" s="42" t="str">
        <f t="shared" si="301"/>
        <v/>
      </c>
      <c r="Q1057" s="43" t="str">
        <f t="shared" si="302"/>
        <v/>
      </c>
      <c r="R1057" s="44" t="e">
        <f t="shared" si="303"/>
        <v>#VALUE!</v>
      </c>
      <c r="S1057" s="45" t="e">
        <f t="shared" si="296"/>
        <v>#VALUE!</v>
      </c>
      <c r="T1057" s="44" t="str">
        <f t="shared" si="304"/>
        <v/>
      </c>
      <c r="U1057" s="46"/>
      <c r="V1057" s="47"/>
      <c r="W1057" s="48" t="e">
        <f t="shared" si="305"/>
        <v>#VALUE!</v>
      </c>
      <c r="X1057" s="49"/>
      <c r="Y1057" s="44" t="e">
        <f>INDEX(VISITORS[INSECT ORDER], MATCH(X1057,VISITORS[NAME USED],0))</f>
        <v>#N/A</v>
      </c>
      <c r="Z1057" s="44" t="e">
        <f t="shared" si="306"/>
        <v>#N/A</v>
      </c>
      <c r="AA1057" s="50" t="e">
        <f>IF(SUM(#REF!,#REF!,#REF!,#REF!,#REF!,#REF!)=S1057,,"")</f>
        <v>#REF!</v>
      </c>
      <c r="AB1057" s="51" t="str">
        <f t="shared" si="307"/>
        <v/>
      </c>
      <c r="AC1057" s="51"/>
      <c r="AD1057" s="51"/>
      <c r="AE1057" s="51"/>
      <c r="AF1057" s="51"/>
      <c r="AG1057" s="51"/>
      <c r="AH1057" s="51"/>
      <c r="AI1057" s="52"/>
      <c r="AJ1057" s="52"/>
      <c r="AK1057" s="52"/>
      <c r="AL1057" s="53"/>
      <c r="AM1057" s="54"/>
      <c r="AN1057" s="55" t="str">
        <f>IF(P1057=1,0,"")</f>
        <v/>
      </c>
      <c r="AO1057" s="56" t="str">
        <f>IF(AN1057=1,AB1057,"")</f>
        <v/>
      </c>
      <c r="AP1057" s="55" t="str">
        <f>IF(P1057=1,0,"")</f>
        <v/>
      </c>
      <c r="AQ1057" s="56" t="str">
        <f>IF(AP1057=1,AB1057,"")</f>
        <v/>
      </c>
    </row>
    <row r="1058" spans="1:43" s="3" customFormat="1" x14ac:dyDescent="0.25">
      <c r="A1058" s="67">
        <f t="shared" si="297"/>
        <v>2022</v>
      </c>
      <c r="B1058" s="67" t="e">
        <f t="shared" si="298"/>
        <v>#VALUE!</v>
      </c>
      <c r="C1058" s="68" t="e">
        <f t="shared" si="308"/>
        <v>#VALUE!</v>
      </c>
      <c r="D1058" s="69">
        <f t="shared" si="299"/>
        <v>2</v>
      </c>
      <c r="E1058" s="70">
        <f t="shared" si="300"/>
        <v>30</v>
      </c>
      <c r="F1058" s="74"/>
      <c r="G1058" s="77"/>
      <c r="H1058" s="63" t="e">
        <f t="shared" si="309"/>
        <v>#VALUE!</v>
      </c>
      <c r="I1058" s="64">
        <f t="shared" si="311"/>
        <v>1</v>
      </c>
      <c r="J1058" s="71" t="str">
        <f t="shared" si="311"/>
        <v xml:space="preserve">Tolpis </v>
      </c>
      <c r="K1058" s="71" t="str">
        <f t="shared" si="311"/>
        <v>umbellata</v>
      </c>
      <c r="L1058" s="72">
        <f t="shared" si="311"/>
        <v>1</v>
      </c>
      <c r="M1058" s="72">
        <f t="shared" si="311"/>
        <v>0</v>
      </c>
      <c r="N1058" s="66">
        <f t="shared" si="311"/>
        <v>0</v>
      </c>
      <c r="O1058" s="41"/>
      <c r="P1058" s="42" t="str">
        <f t="shared" si="301"/>
        <v/>
      </c>
      <c r="Q1058" s="43" t="str">
        <f t="shared" si="302"/>
        <v/>
      </c>
      <c r="R1058" s="44" t="e">
        <f t="shared" si="303"/>
        <v>#VALUE!</v>
      </c>
      <c r="S1058" s="45" t="e">
        <f t="shared" si="296"/>
        <v>#VALUE!</v>
      </c>
      <c r="T1058" s="44" t="str">
        <f t="shared" si="304"/>
        <v/>
      </c>
      <c r="U1058" s="46"/>
      <c r="V1058" s="47"/>
      <c r="W1058" s="48" t="e">
        <f t="shared" si="305"/>
        <v>#VALUE!</v>
      </c>
      <c r="X1058" s="49"/>
      <c r="Y1058" s="44" t="e">
        <f>INDEX(VISITORS[INSECT ORDER], MATCH(X1058,VISITORS[NAME USED],0))</f>
        <v>#N/A</v>
      </c>
      <c r="Z1058" s="44" t="e">
        <f t="shared" si="306"/>
        <v>#N/A</v>
      </c>
      <c r="AA1058" s="50" t="e">
        <f>IF(SUM(#REF!,#REF!,#REF!,#REF!,#REF!,#REF!)=S1058,,"")</f>
        <v>#REF!</v>
      </c>
      <c r="AB1058" s="51" t="str">
        <f t="shared" si="307"/>
        <v/>
      </c>
      <c r="AC1058" s="51"/>
      <c r="AD1058" s="51"/>
      <c r="AE1058" s="51"/>
      <c r="AF1058" s="51"/>
      <c r="AG1058" s="51"/>
      <c r="AH1058" s="51"/>
      <c r="AI1058" s="52"/>
      <c r="AJ1058" s="52"/>
      <c r="AK1058" s="52"/>
      <c r="AL1058" s="53"/>
      <c r="AM1058" s="54"/>
      <c r="AN1058" s="55" t="str">
        <f>IF(P1058=1,0,"")</f>
        <v/>
      </c>
      <c r="AO1058" s="56" t="str">
        <f>IF(AN1058=1,AB1058,"")</f>
        <v/>
      </c>
      <c r="AP1058" s="55" t="str">
        <f>IF(P1058=1,0,"")</f>
        <v/>
      </c>
      <c r="AQ1058" s="56" t="str">
        <f>IF(AP1058=1,AB1058,"")</f>
        <v/>
      </c>
    </row>
    <row r="1059" spans="1:43" s="3" customFormat="1" x14ac:dyDescent="0.25">
      <c r="A1059" s="67">
        <f t="shared" si="297"/>
        <v>2022</v>
      </c>
      <c r="B1059" s="67" t="e">
        <f t="shared" si="298"/>
        <v>#VALUE!</v>
      </c>
      <c r="C1059" s="68" t="e">
        <f t="shared" si="308"/>
        <v>#VALUE!</v>
      </c>
      <c r="D1059" s="69">
        <f t="shared" si="299"/>
        <v>2</v>
      </c>
      <c r="E1059" s="70">
        <f t="shared" si="300"/>
        <v>31</v>
      </c>
      <c r="F1059" s="74"/>
      <c r="G1059" s="77"/>
      <c r="H1059" s="63" t="e">
        <f t="shared" si="309"/>
        <v>#VALUE!</v>
      </c>
      <c r="I1059" s="64">
        <f t="shared" si="311"/>
        <v>1</v>
      </c>
      <c r="J1059" s="71" t="str">
        <f t="shared" si="311"/>
        <v xml:space="preserve">Tolpis </v>
      </c>
      <c r="K1059" s="71" t="str">
        <f t="shared" si="311"/>
        <v>umbellata</v>
      </c>
      <c r="L1059" s="72">
        <f t="shared" si="311"/>
        <v>1</v>
      </c>
      <c r="M1059" s="72">
        <f t="shared" si="311"/>
        <v>0</v>
      </c>
      <c r="N1059" s="66">
        <f t="shared" si="311"/>
        <v>0</v>
      </c>
      <c r="O1059" s="41"/>
      <c r="P1059" s="42" t="str">
        <f t="shared" si="301"/>
        <v/>
      </c>
      <c r="Q1059" s="43" t="str">
        <f t="shared" si="302"/>
        <v/>
      </c>
      <c r="R1059" s="44" t="e">
        <f t="shared" si="303"/>
        <v>#VALUE!</v>
      </c>
      <c r="S1059" s="45" t="e">
        <f t="shared" si="296"/>
        <v>#VALUE!</v>
      </c>
      <c r="T1059" s="44" t="str">
        <f t="shared" si="304"/>
        <v/>
      </c>
      <c r="U1059" s="46"/>
      <c r="V1059" s="47"/>
      <c r="W1059" s="48" t="e">
        <f t="shared" si="305"/>
        <v>#VALUE!</v>
      </c>
      <c r="X1059" s="49"/>
      <c r="Y1059" s="44" t="e">
        <f>INDEX(VISITORS[INSECT ORDER], MATCH(X1059,VISITORS[NAME USED],0))</f>
        <v>#N/A</v>
      </c>
      <c r="Z1059" s="44" t="e">
        <f t="shared" si="306"/>
        <v>#N/A</v>
      </c>
      <c r="AA1059" s="50" t="e">
        <f>IF(SUM(#REF!,#REF!,#REF!,#REF!,#REF!,#REF!)=S1059,,"")</f>
        <v>#REF!</v>
      </c>
      <c r="AB1059" s="51" t="str">
        <f t="shared" si="307"/>
        <v/>
      </c>
      <c r="AC1059" s="51"/>
      <c r="AD1059" s="51"/>
      <c r="AE1059" s="51"/>
      <c r="AF1059" s="51"/>
      <c r="AG1059" s="51"/>
      <c r="AH1059" s="51"/>
      <c r="AI1059" s="52"/>
      <c r="AJ1059" s="52"/>
      <c r="AK1059" s="52"/>
      <c r="AL1059" s="53"/>
      <c r="AM1059" s="54"/>
      <c r="AN1059" s="55" t="str">
        <f>IF(P1059=1,0,"")</f>
        <v/>
      </c>
      <c r="AO1059" s="56" t="str">
        <f>IF(AN1059=1,AB1059,"")</f>
        <v/>
      </c>
      <c r="AP1059" s="55" t="str">
        <f>IF(P1059=1,0,"")</f>
        <v/>
      </c>
      <c r="AQ1059" s="56" t="str">
        <f>IF(AP1059=1,AB1059,"")</f>
        <v/>
      </c>
    </row>
    <row r="1060" spans="1:43" s="3" customFormat="1" x14ac:dyDescent="0.25">
      <c r="A1060" s="67">
        <f t="shared" si="297"/>
        <v>2022</v>
      </c>
      <c r="B1060" s="67" t="e">
        <f t="shared" si="298"/>
        <v>#VALUE!</v>
      </c>
      <c r="C1060" s="68" t="e">
        <f t="shared" si="308"/>
        <v>#VALUE!</v>
      </c>
      <c r="D1060" s="69">
        <f t="shared" si="299"/>
        <v>2</v>
      </c>
      <c r="E1060" s="70">
        <f t="shared" si="300"/>
        <v>32</v>
      </c>
      <c r="F1060" s="74"/>
      <c r="G1060" s="77"/>
      <c r="H1060" s="63" t="e">
        <f t="shared" si="309"/>
        <v>#VALUE!</v>
      </c>
      <c r="I1060" s="64">
        <f t="shared" si="311"/>
        <v>1</v>
      </c>
      <c r="J1060" s="71" t="str">
        <f t="shared" si="311"/>
        <v xml:space="preserve">Tolpis </v>
      </c>
      <c r="K1060" s="71" t="str">
        <f t="shared" si="311"/>
        <v>umbellata</v>
      </c>
      <c r="L1060" s="72">
        <f t="shared" si="311"/>
        <v>1</v>
      </c>
      <c r="M1060" s="72">
        <f t="shared" si="311"/>
        <v>0</v>
      </c>
      <c r="N1060" s="66">
        <f t="shared" si="311"/>
        <v>0</v>
      </c>
      <c r="O1060" s="41"/>
      <c r="P1060" s="42" t="str">
        <f t="shared" si="301"/>
        <v/>
      </c>
      <c r="Q1060" s="43" t="str">
        <f t="shared" si="302"/>
        <v/>
      </c>
      <c r="R1060" s="44" t="e">
        <f t="shared" si="303"/>
        <v>#VALUE!</v>
      </c>
      <c r="S1060" s="45" t="e">
        <f t="shared" si="296"/>
        <v>#VALUE!</v>
      </c>
      <c r="T1060" s="44" t="str">
        <f t="shared" si="304"/>
        <v/>
      </c>
      <c r="U1060" s="46"/>
      <c r="V1060" s="47"/>
      <c r="W1060" s="48" t="e">
        <f t="shared" si="305"/>
        <v>#VALUE!</v>
      </c>
      <c r="X1060" s="49"/>
      <c r="Y1060" s="44" t="e">
        <f>INDEX(VISITORS[INSECT ORDER], MATCH(X1060,VISITORS[NAME USED],0))</f>
        <v>#N/A</v>
      </c>
      <c r="Z1060" s="44" t="e">
        <f t="shared" si="306"/>
        <v>#N/A</v>
      </c>
      <c r="AA1060" s="50" t="e">
        <f>IF(SUM(#REF!,#REF!,#REF!,#REF!,#REF!,#REF!)=S1060,,"")</f>
        <v>#REF!</v>
      </c>
      <c r="AB1060" s="51" t="str">
        <f t="shared" si="307"/>
        <v/>
      </c>
      <c r="AC1060" s="51"/>
      <c r="AD1060" s="51"/>
      <c r="AE1060" s="51"/>
      <c r="AF1060" s="51"/>
      <c r="AG1060" s="51"/>
      <c r="AH1060" s="51"/>
      <c r="AI1060" s="52"/>
      <c r="AJ1060" s="52"/>
      <c r="AK1060" s="52"/>
      <c r="AL1060" s="53"/>
      <c r="AM1060" s="54"/>
      <c r="AN1060" s="55" t="str">
        <f>IF(P1060=1,0,"")</f>
        <v/>
      </c>
      <c r="AO1060" s="56" t="str">
        <f>IF(AN1060=1,AB1060,"")</f>
        <v/>
      </c>
      <c r="AP1060" s="55" t="str">
        <f>IF(P1060=1,0,"")</f>
        <v/>
      </c>
      <c r="AQ1060" s="56" t="str">
        <f>IF(AP1060=1,AB1060,"")</f>
        <v/>
      </c>
    </row>
    <row r="1061" spans="1:43" s="3" customFormat="1" x14ac:dyDescent="0.25">
      <c r="A1061" s="67">
        <f t="shared" si="297"/>
        <v>2022</v>
      </c>
      <c r="B1061" s="67" t="e">
        <f t="shared" si="298"/>
        <v>#VALUE!</v>
      </c>
      <c r="C1061" s="68" t="e">
        <f t="shared" si="308"/>
        <v>#VALUE!</v>
      </c>
      <c r="D1061" s="69">
        <f t="shared" si="299"/>
        <v>2</v>
      </c>
      <c r="E1061" s="70">
        <f t="shared" si="300"/>
        <v>33</v>
      </c>
      <c r="F1061" s="74"/>
      <c r="G1061" s="77"/>
      <c r="H1061" s="63" t="e">
        <f t="shared" si="309"/>
        <v>#VALUE!</v>
      </c>
      <c r="I1061" s="64">
        <f t="shared" ref="I1061:N1076" si="312">I1060</f>
        <v>1</v>
      </c>
      <c r="J1061" s="71" t="str">
        <f t="shared" si="312"/>
        <v xml:space="preserve">Tolpis </v>
      </c>
      <c r="K1061" s="71" t="str">
        <f t="shared" si="312"/>
        <v>umbellata</v>
      </c>
      <c r="L1061" s="72">
        <f t="shared" si="312"/>
        <v>1</v>
      </c>
      <c r="M1061" s="72">
        <f t="shared" si="312"/>
        <v>0</v>
      </c>
      <c r="N1061" s="66">
        <f t="shared" si="312"/>
        <v>0</v>
      </c>
      <c r="O1061" s="41"/>
      <c r="P1061" s="42" t="str">
        <f t="shared" si="301"/>
        <v/>
      </c>
      <c r="Q1061" s="43" t="str">
        <f t="shared" si="302"/>
        <v/>
      </c>
      <c r="R1061" s="44" t="e">
        <f t="shared" si="303"/>
        <v>#VALUE!</v>
      </c>
      <c r="S1061" s="45" t="e">
        <f t="shared" si="296"/>
        <v>#VALUE!</v>
      </c>
      <c r="T1061" s="44" t="str">
        <f t="shared" si="304"/>
        <v/>
      </c>
      <c r="U1061" s="46"/>
      <c r="V1061" s="47"/>
      <c r="W1061" s="48" t="e">
        <f t="shared" si="305"/>
        <v>#VALUE!</v>
      </c>
      <c r="X1061" s="49"/>
      <c r="Y1061" s="44" t="e">
        <f>INDEX(VISITORS[INSECT ORDER], MATCH(X1061,VISITORS[NAME USED],0))</f>
        <v>#N/A</v>
      </c>
      <c r="Z1061" s="44" t="e">
        <f t="shared" si="306"/>
        <v>#N/A</v>
      </c>
      <c r="AA1061" s="50" t="e">
        <f>IF(SUM(#REF!,#REF!,#REF!,#REF!,#REF!,#REF!)=S1061,,"")</f>
        <v>#REF!</v>
      </c>
      <c r="AB1061" s="51" t="str">
        <f t="shared" si="307"/>
        <v/>
      </c>
      <c r="AC1061" s="51"/>
      <c r="AD1061" s="51"/>
      <c r="AE1061" s="51"/>
      <c r="AF1061" s="51"/>
      <c r="AG1061" s="51"/>
      <c r="AH1061" s="51"/>
      <c r="AI1061" s="52"/>
      <c r="AJ1061" s="52"/>
      <c r="AK1061" s="52"/>
      <c r="AL1061" s="53"/>
      <c r="AM1061" s="54"/>
      <c r="AN1061" s="55" t="str">
        <f>IF(P1061=1,0,"")</f>
        <v/>
      </c>
      <c r="AO1061" s="56" t="str">
        <f>IF(AN1061=1,AB1061,"")</f>
        <v/>
      </c>
      <c r="AP1061" s="55" t="str">
        <f>IF(P1061=1,0,"")</f>
        <v/>
      </c>
      <c r="AQ1061" s="56" t="str">
        <f>IF(AP1061=1,AB1061,"")</f>
        <v/>
      </c>
    </row>
    <row r="1062" spans="1:43" s="3" customFormat="1" x14ac:dyDescent="0.25">
      <c r="A1062" s="67">
        <f t="shared" si="297"/>
        <v>2022</v>
      </c>
      <c r="B1062" s="67" t="e">
        <f t="shared" si="298"/>
        <v>#VALUE!</v>
      </c>
      <c r="C1062" s="68" t="e">
        <f t="shared" si="308"/>
        <v>#VALUE!</v>
      </c>
      <c r="D1062" s="69">
        <f t="shared" si="299"/>
        <v>2</v>
      </c>
      <c r="E1062" s="70">
        <f t="shared" si="300"/>
        <v>34</v>
      </c>
      <c r="F1062" s="74"/>
      <c r="G1062" s="77"/>
      <c r="H1062" s="63" t="e">
        <f t="shared" si="309"/>
        <v>#VALUE!</v>
      </c>
      <c r="I1062" s="64">
        <f t="shared" si="312"/>
        <v>1</v>
      </c>
      <c r="J1062" s="71" t="str">
        <f t="shared" si="312"/>
        <v xml:space="preserve">Tolpis </v>
      </c>
      <c r="K1062" s="71" t="str">
        <f t="shared" si="312"/>
        <v>umbellata</v>
      </c>
      <c r="L1062" s="72">
        <f t="shared" si="312"/>
        <v>1</v>
      </c>
      <c r="M1062" s="72">
        <f t="shared" si="312"/>
        <v>0</v>
      </c>
      <c r="N1062" s="66">
        <f t="shared" si="312"/>
        <v>0</v>
      </c>
      <c r="O1062" s="41"/>
      <c r="P1062" s="42" t="str">
        <f t="shared" si="301"/>
        <v/>
      </c>
      <c r="Q1062" s="43" t="str">
        <f t="shared" si="302"/>
        <v/>
      </c>
      <c r="R1062" s="44" t="e">
        <f t="shared" si="303"/>
        <v>#VALUE!</v>
      </c>
      <c r="S1062" s="45" t="e">
        <f t="shared" si="296"/>
        <v>#VALUE!</v>
      </c>
      <c r="T1062" s="44" t="str">
        <f t="shared" si="304"/>
        <v/>
      </c>
      <c r="U1062" s="46"/>
      <c r="V1062" s="47"/>
      <c r="W1062" s="48" t="e">
        <f t="shared" si="305"/>
        <v>#VALUE!</v>
      </c>
      <c r="X1062" s="49"/>
      <c r="Y1062" s="44" t="e">
        <f>INDEX(VISITORS[INSECT ORDER], MATCH(X1062,VISITORS[NAME USED],0))</f>
        <v>#N/A</v>
      </c>
      <c r="Z1062" s="44" t="e">
        <f t="shared" si="306"/>
        <v>#N/A</v>
      </c>
      <c r="AA1062" s="50" t="e">
        <f>IF(SUM(#REF!,#REF!,#REF!,#REF!,#REF!,#REF!)=S1062,,"")</f>
        <v>#REF!</v>
      </c>
      <c r="AB1062" s="51" t="str">
        <f t="shared" si="307"/>
        <v/>
      </c>
      <c r="AC1062" s="51"/>
      <c r="AD1062" s="51"/>
      <c r="AE1062" s="51"/>
      <c r="AF1062" s="51"/>
      <c r="AG1062" s="51"/>
      <c r="AH1062" s="51"/>
      <c r="AI1062" s="52"/>
      <c r="AJ1062" s="52"/>
      <c r="AK1062" s="52"/>
      <c r="AL1062" s="53"/>
      <c r="AM1062" s="54"/>
      <c r="AN1062" s="55" t="str">
        <f>IF(P1062=1,0,"")</f>
        <v/>
      </c>
      <c r="AO1062" s="56" t="str">
        <f>IF(AN1062=1,AB1062,"")</f>
        <v/>
      </c>
      <c r="AP1062" s="55" t="str">
        <f>IF(P1062=1,0,"")</f>
        <v/>
      </c>
      <c r="AQ1062" s="56" t="str">
        <f>IF(AP1062=1,AB1062,"")</f>
        <v/>
      </c>
    </row>
    <row r="1063" spans="1:43" s="3" customFormat="1" x14ac:dyDescent="0.25">
      <c r="A1063" s="67">
        <f t="shared" si="297"/>
        <v>2022</v>
      </c>
      <c r="B1063" s="67" t="e">
        <f t="shared" si="298"/>
        <v>#VALUE!</v>
      </c>
      <c r="C1063" s="68" t="e">
        <f t="shared" si="308"/>
        <v>#VALUE!</v>
      </c>
      <c r="D1063" s="69">
        <f t="shared" si="299"/>
        <v>2</v>
      </c>
      <c r="E1063" s="70">
        <f t="shared" si="300"/>
        <v>35</v>
      </c>
      <c r="F1063" s="74"/>
      <c r="G1063" s="77"/>
      <c r="H1063" s="63" t="e">
        <f t="shared" si="309"/>
        <v>#VALUE!</v>
      </c>
      <c r="I1063" s="64">
        <f t="shared" si="312"/>
        <v>1</v>
      </c>
      <c r="J1063" s="71" t="str">
        <f t="shared" si="312"/>
        <v xml:space="preserve">Tolpis </v>
      </c>
      <c r="K1063" s="71" t="str">
        <f t="shared" si="312"/>
        <v>umbellata</v>
      </c>
      <c r="L1063" s="72">
        <f t="shared" si="312"/>
        <v>1</v>
      </c>
      <c r="M1063" s="72">
        <f t="shared" si="312"/>
        <v>0</v>
      </c>
      <c r="N1063" s="66">
        <f t="shared" si="312"/>
        <v>0</v>
      </c>
      <c r="O1063" s="41"/>
      <c r="P1063" s="42" t="str">
        <f t="shared" si="301"/>
        <v/>
      </c>
      <c r="Q1063" s="43" t="str">
        <f t="shared" si="302"/>
        <v/>
      </c>
      <c r="R1063" s="44" t="e">
        <f t="shared" si="303"/>
        <v>#VALUE!</v>
      </c>
      <c r="S1063" s="45" t="e">
        <f t="shared" si="296"/>
        <v>#VALUE!</v>
      </c>
      <c r="T1063" s="44" t="str">
        <f t="shared" si="304"/>
        <v/>
      </c>
      <c r="U1063" s="46"/>
      <c r="V1063" s="47"/>
      <c r="W1063" s="48" t="e">
        <f t="shared" si="305"/>
        <v>#VALUE!</v>
      </c>
      <c r="X1063" s="49"/>
      <c r="Y1063" s="44" t="e">
        <f>INDEX(VISITORS[INSECT ORDER], MATCH(X1063,VISITORS[NAME USED],0))</f>
        <v>#N/A</v>
      </c>
      <c r="Z1063" s="44" t="e">
        <f t="shared" si="306"/>
        <v>#N/A</v>
      </c>
      <c r="AA1063" s="50" t="e">
        <f>IF(SUM(#REF!,#REF!,#REF!,#REF!,#REF!,#REF!)=S1063,,"")</f>
        <v>#REF!</v>
      </c>
      <c r="AB1063" s="51" t="str">
        <f t="shared" si="307"/>
        <v/>
      </c>
      <c r="AC1063" s="51"/>
      <c r="AD1063" s="51"/>
      <c r="AE1063" s="51"/>
      <c r="AF1063" s="51"/>
      <c r="AG1063" s="51"/>
      <c r="AH1063" s="51"/>
      <c r="AI1063" s="52"/>
      <c r="AJ1063" s="52"/>
      <c r="AK1063" s="52"/>
      <c r="AL1063" s="53"/>
      <c r="AM1063" s="54"/>
      <c r="AN1063" s="55" t="str">
        <f>IF(P1063=1,0,"")</f>
        <v/>
      </c>
      <c r="AO1063" s="56" t="str">
        <f>IF(AN1063=1,AB1063,"")</f>
        <v/>
      </c>
      <c r="AP1063" s="55" t="str">
        <f>IF(P1063=1,0,"")</f>
        <v/>
      </c>
      <c r="AQ1063" s="56" t="str">
        <f>IF(AP1063=1,AB1063,"")</f>
        <v/>
      </c>
    </row>
    <row r="1064" spans="1:43" s="3" customFormat="1" x14ac:dyDescent="0.25">
      <c r="A1064" s="67">
        <f t="shared" si="297"/>
        <v>2022</v>
      </c>
      <c r="B1064" s="67" t="e">
        <f t="shared" si="298"/>
        <v>#VALUE!</v>
      </c>
      <c r="C1064" s="68" t="e">
        <f t="shared" si="308"/>
        <v>#VALUE!</v>
      </c>
      <c r="D1064" s="69">
        <f t="shared" si="299"/>
        <v>2</v>
      </c>
      <c r="E1064" s="70">
        <f t="shared" si="300"/>
        <v>36</v>
      </c>
      <c r="F1064" s="74"/>
      <c r="G1064" s="77"/>
      <c r="H1064" s="63" t="e">
        <f t="shared" si="309"/>
        <v>#VALUE!</v>
      </c>
      <c r="I1064" s="64">
        <f t="shared" si="312"/>
        <v>1</v>
      </c>
      <c r="J1064" s="71" t="str">
        <f t="shared" si="312"/>
        <v xml:space="preserve">Tolpis </v>
      </c>
      <c r="K1064" s="71" t="str">
        <f t="shared" si="312"/>
        <v>umbellata</v>
      </c>
      <c r="L1064" s="72">
        <f t="shared" si="312"/>
        <v>1</v>
      </c>
      <c r="M1064" s="72">
        <f t="shared" si="312"/>
        <v>0</v>
      </c>
      <c r="N1064" s="66">
        <f t="shared" si="312"/>
        <v>0</v>
      </c>
      <c r="O1064" s="41"/>
      <c r="P1064" s="42" t="str">
        <f t="shared" si="301"/>
        <v/>
      </c>
      <c r="Q1064" s="43" t="str">
        <f t="shared" si="302"/>
        <v/>
      </c>
      <c r="R1064" s="44" t="e">
        <f t="shared" si="303"/>
        <v>#VALUE!</v>
      </c>
      <c r="S1064" s="45" t="e">
        <f t="shared" si="296"/>
        <v>#VALUE!</v>
      </c>
      <c r="T1064" s="44" t="str">
        <f t="shared" si="304"/>
        <v/>
      </c>
      <c r="U1064" s="46"/>
      <c r="V1064" s="47"/>
      <c r="W1064" s="48" t="e">
        <f t="shared" si="305"/>
        <v>#VALUE!</v>
      </c>
      <c r="X1064" s="49"/>
      <c r="Y1064" s="44" t="e">
        <f>INDEX(VISITORS[INSECT ORDER], MATCH(X1064,VISITORS[NAME USED],0))</f>
        <v>#N/A</v>
      </c>
      <c r="Z1064" s="44" t="e">
        <f t="shared" si="306"/>
        <v>#N/A</v>
      </c>
      <c r="AA1064" s="50" t="e">
        <f>IF(SUM(#REF!,#REF!,#REF!,#REF!,#REF!,#REF!)=S1064,,"")</f>
        <v>#REF!</v>
      </c>
      <c r="AB1064" s="51" t="str">
        <f t="shared" si="307"/>
        <v/>
      </c>
      <c r="AC1064" s="51"/>
      <c r="AD1064" s="51"/>
      <c r="AE1064" s="51"/>
      <c r="AF1064" s="51"/>
      <c r="AG1064" s="51"/>
      <c r="AH1064" s="51"/>
      <c r="AI1064" s="52"/>
      <c r="AJ1064" s="52"/>
      <c r="AK1064" s="52"/>
      <c r="AL1064" s="53"/>
      <c r="AM1064" s="54"/>
      <c r="AN1064" s="55" t="str">
        <f>IF(P1064=1,0,"")</f>
        <v/>
      </c>
      <c r="AO1064" s="56" t="str">
        <f>IF(AN1064=1,AB1064,"")</f>
        <v/>
      </c>
      <c r="AP1064" s="55" t="str">
        <f>IF(P1064=1,0,"")</f>
        <v/>
      </c>
      <c r="AQ1064" s="56" t="str">
        <f>IF(AP1064=1,AB1064,"")</f>
        <v/>
      </c>
    </row>
    <row r="1065" spans="1:43" s="3" customFormat="1" x14ac:dyDescent="0.25">
      <c r="A1065" s="67">
        <f t="shared" si="297"/>
        <v>2022</v>
      </c>
      <c r="B1065" s="67" t="e">
        <f t="shared" si="298"/>
        <v>#VALUE!</v>
      </c>
      <c r="C1065" s="68" t="e">
        <f t="shared" si="308"/>
        <v>#VALUE!</v>
      </c>
      <c r="D1065" s="69">
        <f t="shared" si="299"/>
        <v>2</v>
      </c>
      <c r="E1065" s="70">
        <f t="shared" si="300"/>
        <v>37</v>
      </c>
      <c r="F1065" s="74"/>
      <c r="G1065" s="77"/>
      <c r="H1065" s="63" t="e">
        <f t="shared" si="309"/>
        <v>#VALUE!</v>
      </c>
      <c r="I1065" s="64">
        <f t="shared" si="312"/>
        <v>1</v>
      </c>
      <c r="J1065" s="71" t="str">
        <f t="shared" si="312"/>
        <v xml:space="preserve">Tolpis </v>
      </c>
      <c r="K1065" s="71" t="str">
        <f t="shared" si="312"/>
        <v>umbellata</v>
      </c>
      <c r="L1065" s="72">
        <f t="shared" si="312"/>
        <v>1</v>
      </c>
      <c r="M1065" s="72">
        <f t="shared" si="312"/>
        <v>0</v>
      </c>
      <c r="N1065" s="66">
        <f t="shared" si="312"/>
        <v>0</v>
      </c>
      <c r="O1065" s="41"/>
      <c r="P1065" s="42" t="str">
        <f t="shared" si="301"/>
        <v/>
      </c>
      <c r="Q1065" s="43" t="str">
        <f t="shared" si="302"/>
        <v/>
      </c>
      <c r="R1065" s="44" t="e">
        <f t="shared" si="303"/>
        <v>#VALUE!</v>
      </c>
      <c r="S1065" s="45" t="e">
        <f t="shared" si="296"/>
        <v>#VALUE!</v>
      </c>
      <c r="T1065" s="44" t="str">
        <f t="shared" si="304"/>
        <v/>
      </c>
      <c r="U1065" s="46"/>
      <c r="V1065" s="47"/>
      <c r="W1065" s="48" t="e">
        <f t="shared" si="305"/>
        <v>#VALUE!</v>
      </c>
      <c r="X1065" s="49"/>
      <c r="Y1065" s="44" t="e">
        <f>INDEX(VISITORS[INSECT ORDER], MATCH(X1065,VISITORS[NAME USED],0))</f>
        <v>#N/A</v>
      </c>
      <c r="Z1065" s="44" t="e">
        <f t="shared" si="306"/>
        <v>#N/A</v>
      </c>
      <c r="AA1065" s="50" t="e">
        <f>IF(SUM(#REF!,#REF!,#REF!,#REF!,#REF!,#REF!)=S1065,,"")</f>
        <v>#REF!</v>
      </c>
      <c r="AB1065" s="51" t="str">
        <f t="shared" si="307"/>
        <v/>
      </c>
      <c r="AC1065" s="51"/>
      <c r="AD1065" s="51"/>
      <c r="AE1065" s="51"/>
      <c r="AF1065" s="51"/>
      <c r="AG1065" s="51"/>
      <c r="AH1065" s="51"/>
      <c r="AI1065" s="52"/>
      <c r="AJ1065" s="52"/>
      <c r="AK1065" s="52"/>
      <c r="AL1065" s="53"/>
      <c r="AM1065" s="54"/>
      <c r="AN1065" s="55" t="str">
        <f>IF(P1065=1,0,"")</f>
        <v/>
      </c>
      <c r="AO1065" s="56" t="str">
        <f>IF(AN1065=1,AB1065,"")</f>
        <v/>
      </c>
      <c r="AP1065" s="55" t="str">
        <f>IF(P1065=1,0,"")</f>
        <v/>
      </c>
      <c r="AQ1065" s="56" t="str">
        <f>IF(AP1065=1,AB1065,"")</f>
        <v/>
      </c>
    </row>
    <row r="1066" spans="1:43" s="3" customFormat="1" x14ac:dyDescent="0.25">
      <c r="A1066" s="67">
        <f t="shared" si="297"/>
        <v>2022</v>
      </c>
      <c r="B1066" s="67" t="e">
        <f t="shared" si="298"/>
        <v>#VALUE!</v>
      </c>
      <c r="C1066" s="68" t="e">
        <f t="shared" si="308"/>
        <v>#VALUE!</v>
      </c>
      <c r="D1066" s="69">
        <f t="shared" si="299"/>
        <v>2</v>
      </c>
      <c r="E1066" s="70">
        <f t="shared" si="300"/>
        <v>38</v>
      </c>
      <c r="F1066" s="74"/>
      <c r="G1066" s="77"/>
      <c r="H1066" s="63" t="e">
        <f t="shared" si="309"/>
        <v>#VALUE!</v>
      </c>
      <c r="I1066" s="64">
        <f t="shared" si="312"/>
        <v>1</v>
      </c>
      <c r="J1066" s="71" t="str">
        <f t="shared" si="312"/>
        <v xml:space="preserve">Tolpis </v>
      </c>
      <c r="K1066" s="71" t="str">
        <f t="shared" si="312"/>
        <v>umbellata</v>
      </c>
      <c r="L1066" s="72">
        <f t="shared" si="312"/>
        <v>1</v>
      </c>
      <c r="M1066" s="72">
        <f t="shared" si="312"/>
        <v>0</v>
      </c>
      <c r="N1066" s="66">
        <f t="shared" si="312"/>
        <v>0</v>
      </c>
      <c r="O1066" s="41"/>
      <c r="P1066" s="42" t="str">
        <f t="shared" si="301"/>
        <v/>
      </c>
      <c r="Q1066" s="43" t="str">
        <f t="shared" si="302"/>
        <v/>
      </c>
      <c r="R1066" s="44" t="e">
        <f t="shared" si="303"/>
        <v>#VALUE!</v>
      </c>
      <c r="S1066" s="45" t="e">
        <f t="shared" si="296"/>
        <v>#VALUE!</v>
      </c>
      <c r="T1066" s="44" t="str">
        <f t="shared" si="304"/>
        <v/>
      </c>
      <c r="U1066" s="46"/>
      <c r="V1066" s="47"/>
      <c r="W1066" s="48" t="e">
        <f t="shared" si="305"/>
        <v>#VALUE!</v>
      </c>
      <c r="X1066" s="49"/>
      <c r="Y1066" s="44" t="e">
        <f>INDEX(VISITORS[INSECT ORDER], MATCH(X1066,VISITORS[NAME USED],0))</f>
        <v>#N/A</v>
      </c>
      <c r="Z1066" s="44" t="e">
        <f t="shared" si="306"/>
        <v>#N/A</v>
      </c>
      <c r="AA1066" s="50" t="e">
        <f>IF(SUM(#REF!,#REF!,#REF!,#REF!,#REF!,#REF!)=S1066,,"")</f>
        <v>#REF!</v>
      </c>
      <c r="AB1066" s="51" t="str">
        <f t="shared" si="307"/>
        <v/>
      </c>
      <c r="AC1066" s="51"/>
      <c r="AD1066" s="51"/>
      <c r="AE1066" s="51"/>
      <c r="AF1066" s="51"/>
      <c r="AG1066" s="51"/>
      <c r="AH1066" s="51"/>
      <c r="AI1066" s="52"/>
      <c r="AJ1066" s="52"/>
      <c r="AK1066" s="52"/>
      <c r="AL1066" s="53"/>
      <c r="AM1066" s="54"/>
      <c r="AN1066" s="55" t="str">
        <f>IF(P1066=1,0,"")</f>
        <v/>
      </c>
      <c r="AO1066" s="56" t="str">
        <f>IF(AN1066=1,AB1066,"")</f>
        <v/>
      </c>
      <c r="AP1066" s="55" t="str">
        <f>IF(P1066=1,0,"")</f>
        <v/>
      </c>
      <c r="AQ1066" s="56" t="str">
        <f>IF(AP1066=1,AB1066,"")</f>
        <v/>
      </c>
    </row>
    <row r="1067" spans="1:43" s="3" customFormat="1" x14ac:dyDescent="0.25">
      <c r="A1067" s="67">
        <f t="shared" si="297"/>
        <v>2022</v>
      </c>
      <c r="B1067" s="67" t="e">
        <f t="shared" si="298"/>
        <v>#VALUE!</v>
      </c>
      <c r="C1067" s="68" t="e">
        <f t="shared" si="308"/>
        <v>#VALUE!</v>
      </c>
      <c r="D1067" s="69">
        <f t="shared" si="299"/>
        <v>2</v>
      </c>
      <c r="E1067" s="70">
        <f t="shared" si="300"/>
        <v>39</v>
      </c>
      <c r="F1067" s="74"/>
      <c r="G1067" s="77"/>
      <c r="H1067" s="63" t="e">
        <f t="shared" si="309"/>
        <v>#VALUE!</v>
      </c>
      <c r="I1067" s="64">
        <f t="shared" si="312"/>
        <v>1</v>
      </c>
      <c r="J1067" s="71" t="str">
        <f t="shared" si="312"/>
        <v xml:space="preserve">Tolpis </v>
      </c>
      <c r="K1067" s="71" t="str">
        <f t="shared" si="312"/>
        <v>umbellata</v>
      </c>
      <c r="L1067" s="72">
        <f t="shared" si="312"/>
        <v>1</v>
      </c>
      <c r="M1067" s="72">
        <f t="shared" si="312"/>
        <v>0</v>
      </c>
      <c r="N1067" s="66">
        <f t="shared" si="312"/>
        <v>0</v>
      </c>
      <c r="O1067" s="41"/>
      <c r="P1067" s="42" t="str">
        <f t="shared" si="301"/>
        <v/>
      </c>
      <c r="Q1067" s="43" t="str">
        <f t="shared" si="302"/>
        <v/>
      </c>
      <c r="R1067" s="44" t="e">
        <f t="shared" si="303"/>
        <v>#VALUE!</v>
      </c>
      <c r="S1067" s="45" t="e">
        <f t="shared" si="296"/>
        <v>#VALUE!</v>
      </c>
      <c r="T1067" s="44" t="str">
        <f t="shared" si="304"/>
        <v/>
      </c>
      <c r="U1067" s="46"/>
      <c r="V1067" s="47"/>
      <c r="W1067" s="48" t="e">
        <f t="shared" si="305"/>
        <v>#VALUE!</v>
      </c>
      <c r="X1067" s="49"/>
      <c r="Y1067" s="44" t="e">
        <f>INDEX(VISITORS[INSECT ORDER], MATCH(X1067,VISITORS[NAME USED],0))</f>
        <v>#N/A</v>
      </c>
      <c r="Z1067" s="44" t="e">
        <f t="shared" si="306"/>
        <v>#N/A</v>
      </c>
      <c r="AA1067" s="50" t="e">
        <f>IF(SUM(#REF!,#REF!,#REF!,#REF!,#REF!,#REF!)=S1067,,"")</f>
        <v>#REF!</v>
      </c>
      <c r="AB1067" s="51" t="str">
        <f t="shared" si="307"/>
        <v/>
      </c>
      <c r="AC1067" s="51"/>
      <c r="AD1067" s="51"/>
      <c r="AE1067" s="51"/>
      <c r="AF1067" s="51"/>
      <c r="AG1067" s="51"/>
      <c r="AH1067" s="51"/>
      <c r="AI1067" s="52"/>
      <c r="AJ1067" s="52"/>
      <c r="AK1067" s="52"/>
      <c r="AL1067" s="53"/>
      <c r="AM1067" s="54"/>
      <c r="AN1067" s="55" t="str">
        <f>IF(P1067=1,0,"")</f>
        <v/>
      </c>
      <c r="AO1067" s="56" t="str">
        <f>IF(AN1067=1,AB1067,"")</f>
        <v/>
      </c>
      <c r="AP1067" s="55" t="str">
        <f>IF(P1067=1,0,"")</f>
        <v/>
      </c>
      <c r="AQ1067" s="56" t="str">
        <f>IF(AP1067=1,AB1067,"")</f>
        <v/>
      </c>
    </row>
    <row r="1068" spans="1:43" s="3" customFormat="1" x14ac:dyDescent="0.25">
      <c r="A1068" s="67">
        <f t="shared" si="297"/>
        <v>2022</v>
      </c>
      <c r="B1068" s="67" t="e">
        <f t="shared" si="298"/>
        <v>#VALUE!</v>
      </c>
      <c r="C1068" s="68" t="e">
        <f t="shared" si="308"/>
        <v>#VALUE!</v>
      </c>
      <c r="D1068" s="69">
        <f t="shared" si="299"/>
        <v>2</v>
      </c>
      <c r="E1068" s="70">
        <f t="shared" si="300"/>
        <v>40</v>
      </c>
      <c r="F1068" s="74"/>
      <c r="G1068" s="77"/>
      <c r="H1068" s="63" t="e">
        <f t="shared" si="309"/>
        <v>#VALUE!</v>
      </c>
      <c r="I1068" s="64">
        <f t="shared" si="312"/>
        <v>1</v>
      </c>
      <c r="J1068" s="71" t="str">
        <f t="shared" si="312"/>
        <v xml:space="preserve">Tolpis </v>
      </c>
      <c r="K1068" s="71" t="str">
        <f t="shared" si="312"/>
        <v>umbellata</v>
      </c>
      <c r="L1068" s="72">
        <f t="shared" si="312"/>
        <v>1</v>
      </c>
      <c r="M1068" s="72">
        <f t="shared" si="312"/>
        <v>0</v>
      </c>
      <c r="N1068" s="66">
        <f t="shared" si="312"/>
        <v>0</v>
      </c>
      <c r="O1068" s="41"/>
      <c r="P1068" s="42" t="str">
        <f t="shared" si="301"/>
        <v/>
      </c>
      <c r="Q1068" s="43" t="str">
        <f t="shared" si="302"/>
        <v/>
      </c>
      <c r="R1068" s="44" t="e">
        <f t="shared" si="303"/>
        <v>#VALUE!</v>
      </c>
      <c r="S1068" s="45" t="e">
        <f t="shared" si="296"/>
        <v>#VALUE!</v>
      </c>
      <c r="T1068" s="44" t="str">
        <f t="shared" si="304"/>
        <v/>
      </c>
      <c r="U1068" s="46"/>
      <c r="V1068" s="47"/>
      <c r="W1068" s="48" t="e">
        <f t="shared" si="305"/>
        <v>#VALUE!</v>
      </c>
      <c r="X1068" s="49"/>
      <c r="Y1068" s="44" t="e">
        <f>INDEX(VISITORS[INSECT ORDER], MATCH(X1068,VISITORS[NAME USED],0))</f>
        <v>#N/A</v>
      </c>
      <c r="Z1068" s="44" t="e">
        <f t="shared" si="306"/>
        <v>#N/A</v>
      </c>
      <c r="AA1068" s="50" t="e">
        <f>IF(SUM(#REF!,#REF!,#REF!,#REF!,#REF!,#REF!)=S1068,,"")</f>
        <v>#REF!</v>
      </c>
      <c r="AB1068" s="51" t="str">
        <f t="shared" si="307"/>
        <v/>
      </c>
      <c r="AC1068" s="51"/>
      <c r="AD1068" s="51"/>
      <c r="AE1068" s="51"/>
      <c r="AF1068" s="51"/>
      <c r="AG1068" s="51"/>
      <c r="AH1068" s="51"/>
      <c r="AI1068" s="52"/>
      <c r="AJ1068" s="52"/>
      <c r="AK1068" s="52"/>
      <c r="AL1068" s="53"/>
      <c r="AM1068" s="54"/>
      <c r="AN1068" s="55" t="str">
        <f>IF(P1068=1,0,"")</f>
        <v/>
      </c>
      <c r="AO1068" s="56" t="str">
        <f>IF(AN1068=1,AB1068,"")</f>
        <v/>
      </c>
      <c r="AP1068" s="55" t="str">
        <f>IF(P1068=1,0,"")</f>
        <v/>
      </c>
      <c r="AQ1068" s="56" t="str">
        <f>IF(AP1068=1,AB1068,"")</f>
        <v/>
      </c>
    </row>
    <row r="1069" spans="1:43" s="3" customFormat="1" x14ac:dyDescent="0.25">
      <c r="A1069" s="67">
        <f t="shared" si="297"/>
        <v>2022</v>
      </c>
      <c r="B1069" s="67" t="e">
        <f t="shared" si="298"/>
        <v>#VALUE!</v>
      </c>
      <c r="C1069" s="68" t="e">
        <f t="shared" si="308"/>
        <v>#VALUE!</v>
      </c>
      <c r="D1069" s="69">
        <f t="shared" si="299"/>
        <v>2</v>
      </c>
      <c r="E1069" s="70">
        <f t="shared" si="300"/>
        <v>41</v>
      </c>
      <c r="F1069" s="74"/>
      <c r="G1069" s="77"/>
      <c r="H1069" s="63" t="e">
        <f t="shared" si="309"/>
        <v>#VALUE!</v>
      </c>
      <c r="I1069" s="64">
        <f t="shared" si="312"/>
        <v>1</v>
      </c>
      <c r="J1069" s="71" t="str">
        <f t="shared" si="312"/>
        <v xml:space="preserve">Tolpis </v>
      </c>
      <c r="K1069" s="71" t="str">
        <f t="shared" si="312"/>
        <v>umbellata</v>
      </c>
      <c r="L1069" s="72">
        <f t="shared" si="312"/>
        <v>1</v>
      </c>
      <c r="M1069" s="72">
        <f t="shared" si="312"/>
        <v>0</v>
      </c>
      <c r="N1069" s="66">
        <f t="shared" si="312"/>
        <v>0</v>
      </c>
      <c r="O1069" s="41"/>
      <c r="P1069" s="42" t="str">
        <f t="shared" si="301"/>
        <v/>
      </c>
      <c r="Q1069" s="43" t="str">
        <f t="shared" si="302"/>
        <v/>
      </c>
      <c r="R1069" s="44" t="e">
        <f t="shared" si="303"/>
        <v>#VALUE!</v>
      </c>
      <c r="S1069" s="45" t="e">
        <f t="shared" si="296"/>
        <v>#VALUE!</v>
      </c>
      <c r="T1069" s="44" t="str">
        <f t="shared" si="304"/>
        <v/>
      </c>
      <c r="U1069" s="46"/>
      <c r="V1069" s="47"/>
      <c r="W1069" s="48" t="e">
        <f t="shared" si="305"/>
        <v>#VALUE!</v>
      </c>
      <c r="X1069" s="49"/>
      <c r="Y1069" s="44" t="e">
        <f>INDEX(VISITORS[INSECT ORDER], MATCH(X1069,VISITORS[NAME USED],0))</f>
        <v>#N/A</v>
      </c>
      <c r="Z1069" s="44" t="e">
        <f t="shared" si="306"/>
        <v>#N/A</v>
      </c>
      <c r="AA1069" s="50" t="e">
        <f>IF(SUM(#REF!,#REF!,#REF!,#REF!,#REF!,#REF!)=S1069,,"")</f>
        <v>#REF!</v>
      </c>
      <c r="AB1069" s="51" t="str">
        <f t="shared" si="307"/>
        <v/>
      </c>
      <c r="AC1069" s="51"/>
      <c r="AD1069" s="51"/>
      <c r="AE1069" s="51"/>
      <c r="AF1069" s="51"/>
      <c r="AG1069" s="51"/>
      <c r="AH1069" s="51"/>
      <c r="AI1069" s="52"/>
      <c r="AJ1069" s="52"/>
      <c r="AK1069" s="52"/>
      <c r="AL1069" s="53"/>
      <c r="AM1069" s="54"/>
      <c r="AN1069" s="55" t="str">
        <f>IF(P1069=1,0,"")</f>
        <v/>
      </c>
      <c r="AO1069" s="56" t="str">
        <f>IF(AN1069=1,AB1069,"")</f>
        <v/>
      </c>
      <c r="AP1069" s="55" t="str">
        <f>IF(P1069=1,0,"")</f>
        <v/>
      </c>
      <c r="AQ1069" s="56" t="str">
        <f>IF(AP1069=1,AB1069,"")</f>
        <v/>
      </c>
    </row>
    <row r="1070" spans="1:43" s="3" customFormat="1" x14ac:dyDescent="0.25">
      <c r="A1070" s="67">
        <f t="shared" si="297"/>
        <v>2022</v>
      </c>
      <c r="B1070" s="67" t="e">
        <f t="shared" si="298"/>
        <v>#VALUE!</v>
      </c>
      <c r="C1070" s="68" t="e">
        <f t="shared" si="308"/>
        <v>#VALUE!</v>
      </c>
      <c r="D1070" s="69">
        <f t="shared" si="299"/>
        <v>2</v>
      </c>
      <c r="E1070" s="70">
        <f t="shared" si="300"/>
        <v>42</v>
      </c>
      <c r="F1070" s="74"/>
      <c r="G1070" s="77"/>
      <c r="H1070" s="63" t="e">
        <f t="shared" si="309"/>
        <v>#VALUE!</v>
      </c>
      <c r="I1070" s="64">
        <f t="shared" si="312"/>
        <v>1</v>
      </c>
      <c r="J1070" s="71" t="str">
        <f t="shared" si="312"/>
        <v xml:space="preserve">Tolpis </v>
      </c>
      <c r="K1070" s="71" t="str">
        <f t="shared" si="312"/>
        <v>umbellata</v>
      </c>
      <c r="L1070" s="72">
        <f t="shared" si="312"/>
        <v>1</v>
      </c>
      <c r="M1070" s="72">
        <f t="shared" si="312"/>
        <v>0</v>
      </c>
      <c r="N1070" s="66">
        <f t="shared" si="312"/>
        <v>0</v>
      </c>
      <c r="O1070" s="41"/>
      <c r="P1070" s="42" t="str">
        <f t="shared" si="301"/>
        <v/>
      </c>
      <c r="Q1070" s="43" t="str">
        <f t="shared" si="302"/>
        <v/>
      </c>
      <c r="R1070" s="44" t="e">
        <f t="shared" si="303"/>
        <v>#VALUE!</v>
      </c>
      <c r="S1070" s="45" t="e">
        <f t="shared" si="296"/>
        <v>#VALUE!</v>
      </c>
      <c r="T1070" s="44" t="str">
        <f t="shared" si="304"/>
        <v/>
      </c>
      <c r="U1070" s="46"/>
      <c r="V1070" s="47"/>
      <c r="W1070" s="48" t="e">
        <f t="shared" si="305"/>
        <v>#VALUE!</v>
      </c>
      <c r="X1070" s="49"/>
      <c r="Y1070" s="44" t="e">
        <f>INDEX(VISITORS[INSECT ORDER], MATCH(X1070,VISITORS[NAME USED],0))</f>
        <v>#N/A</v>
      </c>
      <c r="Z1070" s="44" t="e">
        <f t="shared" si="306"/>
        <v>#N/A</v>
      </c>
      <c r="AA1070" s="50" t="e">
        <f>IF(SUM(#REF!,#REF!,#REF!,#REF!,#REF!,#REF!)=S1070,,"")</f>
        <v>#REF!</v>
      </c>
      <c r="AB1070" s="51" t="str">
        <f t="shared" si="307"/>
        <v/>
      </c>
      <c r="AC1070" s="51"/>
      <c r="AD1070" s="51"/>
      <c r="AE1070" s="51"/>
      <c r="AF1070" s="51"/>
      <c r="AG1070" s="51"/>
      <c r="AH1070" s="51"/>
      <c r="AI1070" s="52"/>
      <c r="AJ1070" s="52"/>
      <c r="AK1070" s="52"/>
      <c r="AL1070" s="53"/>
      <c r="AM1070" s="54"/>
      <c r="AN1070" s="55" t="str">
        <f>IF(P1070=1,0,"")</f>
        <v/>
      </c>
      <c r="AO1070" s="56" t="str">
        <f>IF(AN1070=1,AB1070,"")</f>
        <v/>
      </c>
      <c r="AP1070" s="55" t="str">
        <f>IF(P1070=1,0,"")</f>
        <v/>
      </c>
      <c r="AQ1070" s="56" t="str">
        <f>IF(AP1070=1,AB1070,"")</f>
        <v/>
      </c>
    </row>
    <row r="1071" spans="1:43" s="3" customFormat="1" x14ac:dyDescent="0.25">
      <c r="A1071" s="67">
        <f t="shared" si="297"/>
        <v>2022</v>
      </c>
      <c r="B1071" s="67" t="e">
        <f t="shared" si="298"/>
        <v>#VALUE!</v>
      </c>
      <c r="C1071" s="68" t="e">
        <f t="shared" si="308"/>
        <v>#VALUE!</v>
      </c>
      <c r="D1071" s="69">
        <f t="shared" si="299"/>
        <v>2</v>
      </c>
      <c r="E1071" s="70">
        <f t="shared" si="300"/>
        <v>43</v>
      </c>
      <c r="F1071" s="74"/>
      <c r="G1071" s="77"/>
      <c r="H1071" s="63" t="e">
        <f t="shared" si="309"/>
        <v>#VALUE!</v>
      </c>
      <c r="I1071" s="64">
        <f t="shared" si="312"/>
        <v>1</v>
      </c>
      <c r="J1071" s="71" t="str">
        <f t="shared" si="312"/>
        <v xml:space="preserve">Tolpis </v>
      </c>
      <c r="K1071" s="71" t="str">
        <f t="shared" si="312"/>
        <v>umbellata</v>
      </c>
      <c r="L1071" s="72">
        <f t="shared" si="312"/>
        <v>1</v>
      </c>
      <c r="M1071" s="72">
        <f t="shared" si="312"/>
        <v>0</v>
      </c>
      <c r="N1071" s="66">
        <f t="shared" si="312"/>
        <v>0</v>
      </c>
      <c r="O1071" s="41"/>
      <c r="P1071" s="42" t="str">
        <f t="shared" si="301"/>
        <v/>
      </c>
      <c r="Q1071" s="43" t="str">
        <f t="shared" si="302"/>
        <v/>
      </c>
      <c r="R1071" s="44" t="e">
        <f t="shared" si="303"/>
        <v>#VALUE!</v>
      </c>
      <c r="S1071" s="45" t="e">
        <f t="shared" si="296"/>
        <v>#VALUE!</v>
      </c>
      <c r="T1071" s="44" t="str">
        <f t="shared" si="304"/>
        <v/>
      </c>
      <c r="U1071" s="46"/>
      <c r="V1071" s="47"/>
      <c r="W1071" s="48" t="e">
        <f t="shared" si="305"/>
        <v>#VALUE!</v>
      </c>
      <c r="X1071" s="49"/>
      <c r="Y1071" s="44" t="e">
        <f>INDEX(VISITORS[INSECT ORDER], MATCH(X1071,VISITORS[NAME USED],0))</f>
        <v>#N/A</v>
      </c>
      <c r="Z1071" s="44" t="e">
        <f t="shared" si="306"/>
        <v>#N/A</v>
      </c>
      <c r="AA1071" s="50" t="e">
        <f>IF(SUM(#REF!,#REF!,#REF!,#REF!,#REF!,#REF!)=S1071,,"")</f>
        <v>#REF!</v>
      </c>
      <c r="AB1071" s="51" t="str">
        <f t="shared" si="307"/>
        <v/>
      </c>
      <c r="AC1071" s="51"/>
      <c r="AD1071" s="51"/>
      <c r="AE1071" s="51"/>
      <c r="AF1071" s="51"/>
      <c r="AG1071" s="51"/>
      <c r="AH1071" s="51"/>
      <c r="AI1071" s="52"/>
      <c r="AJ1071" s="52"/>
      <c r="AK1071" s="52"/>
      <c r="AL1071" s="53"/>
      <c r="AM1071" s="54"/>
      <c r="AN1071" s="55" t="str">
        <f>IF(P1071=1,0,"")</f>
        <v/>
      </c>
      <c r="AO1071" s="56" t="str">
        <f>IF(AN1071=1,AB1071,"")</f>
        <v/>
      </c>
      <c r="AP1071" s="55" t="str">
        <f>IF(P1071=1,0,"")</f>
        <v/>
      </c>
      <c r="AQ1071" s="56" t="str">
        <f>IF(AP1071=1,AB1071,"")</f>
        <v/>
      </c>
    </row>
    <row r="1072" spans="1:43" s="3" customFormat="1" x14ac:dyDescent="0.25">
      <c r="A1072" s="67">
        <f t="shared" si="297"/>
        <v>2022</v>
      </c>
      <c r="B1072" s="67" t="e">
        <f t="shared" si="298"/>
        <v>#VALUE!</v>
      </c>
      <c r="C1072" s="68" t="e">
        <f t="shared" si="308"/>
        <v>#VALUE!</v>
      </c>
      <c r="D1072" s="69">
        <f t="shared" si="299"/>
        <v>2</v>
      </c>
      <c r="E1072" s="70">
        <f t="shared" si="300"/>
        <v>44</v>
      </c>
      <c r="F1072" s="74"/>
      <c r="G1072" s="77"/>
      <c r="H1072" s="63" t="e">
        <f t="shared" si="309"/>
        <v>#VALUE!</v>
      </c>
      <c r="I1072" s="64">
        <f t="shared" si="312"/>
        <v>1</v>
      </c>
      <c r="J1072" s="71" t="str">
        <f t="shared" si="312"/>
        <v xml:space="preserve">Tolpis </v>
      </c>
      <c r="K1072" s="71" t="str">
        <f t="shared" si="312"/>
        <v>umbellata</v>
      </c>
      <c r="L1072" s="72">
        <f t="shared" si="312"/>
        <v>1</v>
      </c>
      <c r="M1072" s="72">
        <f t="shared" si="312"/>
        <v>0</v>
      </c>
      <c r="N1072" s="66">
        <f t="shared" si="312"/>
        <v>0</v>
      </c>
      <c r="O1072" s="41"/>
      <c r="P1072" s="42" t="str">
        <f t="shared" si="301"/>
        <v/>
      </c>
      <c r="Q1072" s="43" t="str">
        <f t="shared" si="302"/>
        <v/>
      </c>
      <c r="R1072" s="44" t="e">
        <f t="shared" si="303"/>
        <v>#VALUE!</v>
      </c>
      <c r="S1072" s="45" t="e">
        <f t="shared" si="296"/>
        <v>#VALUE!</v>
      </c>
      <c r="T1072" s="44" t="str">
        <f t="shared" si="304"/>
        <v/>
      </c>
      <c r="U1072" s="46"/>
      <c r="V1072" s="47"/>
      <c r="W1072" s="48" t="e">
        <f t="shared" si="305"/>
        <v>#VALUE!</v>
      </c>
      <c r="X1072" s="49"/>
      <c r="Y1072" s="44" t="e">
        <f>INDEX(VISITORS[INSECT ORDER], MATCH(X1072,VISITORS[NAME USED],0))</f>
        <v>#N/A</v>
      </c>
      <c r="Z1072" s="44" t="e">
        <f t="shared" si="306"/>
        <v>#N/A</v>
      </c>
      <c r="AA1072" s="50" t="e">
        <f>IF(SUM(#REF!,#REF!,#REF!,#REF!,#REF!,#REF!)=S1072,,"")</f>
        <v>#REF!</v>
      </c>
      <c r="AB1072" s="51" t="str">
        <f t="shared" si="307"/>
        <v/>
      </c>
      <c r="AC1072" s="51"/>
      <c r="AD1072" s="51"/>
      <c r="AE1072" s="51"/>
      <c r="AF1072" s="51"/>
      <c r="AG1072" s="51"/>
      <c r="AH1072" s="51"/>
      <c r="AI1072" s="52"/>
      <c r="AJ1072" s="52"/>
      <c r="AK1072" s="52"/>
      <c r="AL1072" s="53"/>
      <c r="AM1072" s="54"/>
      <c r="AN1072" s="55" t="str">
        <f>IF(P1072=1,0,"")</f>
        <v/>
      </c>
      <c r="AO1072" s="56" t="str">
        <f>IF(AN1072=1,AB1072,"")</f>
        <v/>
      </c>
      <c r="AP1072" s="55" t="str">
        <f>IF(P1072=1,0,"")</f>
        <v/>
      </c>
      <c r="AQ1072" s="56" t="str">
        <f>IF(AP1072=1,AB1072,"")</f>
        <v/>
      </c>
    </row>
    <row r="1073" spans="1:43" s="3" customFormat="1" x14ac:dyDescent="0.25">
      <c r="A1073" s="67">
        <f t="shared" si="297"/>
        <v>2022</v>
      </c>
      <c r="B1073" s="67" t="e">
        <f t="shared" si="298"/>
        <v>#VALUE!</v>
      </c>
      <c r="C1073" s="68" t="e">
        <f t="shared" si="308"/>
        <v>#VALUE!</v>
      </c>
      <c r="D1073" s="69">
        <f t="shared" si="299"/>
        <v>2</v>
      </c>
      <c r="E1073" s="70">
        <f t="shared" si="300"/>
        <v>45</v>
      </c>
      <c r="F1073" s="74"/>
      <c r="G1073" s="77"/>
      <c r="H1073" s="63" t="e">
        <f t="shared" si="309"/>
        <v>#VALUE!</v>
      </c>
      <c r="I1073" s="64">
        <f t="shared" si="312"/>
        <v>1</v>
      </c>
      <c r="J1073" s="71" t="str">
        <f t="shared" si="312"/>
        <v xml:space="preserve">Tolpis </v>
      </c>
      <c r="K1073" s="71" t="str">
        <f t="shared" si="312"/>
        <v>umbellata</v>
      </c>
      <c r="L1073" s="72">
        <f t="shared" si="312"/>
        <v>1</v>
      </c>
      <c r="M1073" s="72">
        <f t="shared" si="312"/>
        <v>0</v>
      </c>
      <c r="N1073" s="66">
        <f t="shared" si="312"/>
        <v>0</v>
      </c>
      <c r="O1073" s="41"/>
      <c r="P1073" s="42" t="str">
        <f t="shared" si="301"/>
        <v/>
      </c>
      <c r="Q1073" s="43" t="str">
        <f t="shared" si="302"/>
        <v/>
      </c>
      <c r="R1073" s="44" t="e">
        <f t="shared" si="303"/>
        <v>#VALUE!</v>
      </c>
      <c r="S1073" s="45" t="e">
        <f t="shared" si="296"/>
        <v>#VALUE!</v>
      </c>
      <c r="T1073" s="44" t="str">
        <f t="shared" si="304"/>
        <v/>
      </c>
      <c r="U1073" s="46"/>
      <c r="V1073" s="47"/>
      <c r="W1073" s="48" t="e">
        <f t="shared" si="305"/>
        <v>#VALUE!</v>
      </c>
      <c r="X1073" s="49"/>
      <c r="Y1073" s="44" t="e">
        <f>INDEX(VISITORS[INSECT ORDER], MATCH(X1073,VISITORS[NAME USED],0))</f>
        <v>#N/A</v>
      </c>
      <c r="Z1073" s="44" t="e">
        <f t="shared" si="306"/>
        <v>#N/A</v>
      </c>
      <c r="AA1073" s="50" t="e">
        <f>IF(SUM(#REF!,#REF!,#REF!,#REF!,#REF!,#REF!)=S1073,,"")</f>
        <v>#REF!</v>
      </c>
      <c r="AB1073" s="51" t="str">
        <f t="shared" si="307"/>
        <v/>
      </c>
      <c r="AC1073" s="51"/>
      <c r="AD1073" s="51"/>
      <c r="AE1073" s="51"/>
      <c r="AF1073" s="51"/>
      <c r="AG1073" s="51"/>
      <c r="AH1073" s="51"/>
      <c r="AI1073" s="52"/>
      <c r="AJ1073" s="52"/>
      <c r="AK1073" s="52"/>
      <c r="AL1073" s="53"/>
      <c r="AM1073" s="54"/>
      <c r="AN1073" s="55" t="str">
        <f>IF(P1073=1,0,"")</f>
        <v/>
      </c>
      <c r="AO1073" s="56" t="str">
        <f>IF(AN1073=1,AB1073,"")</f>
        <v/>
      </c>
      <c r="AP1073" s="55" t="str">
        <f>IF(P1073=1,0,"")</f>
        <v/>
      </c>
      <c r="AQ1073" s="56" t="str">
        <f>IF(AP1073=1,AB1073,"")</f>
        <v/>
      </c>
    </row>
    <row r="1074" spans="1:43" s="3" customFormat="1" x14ac:dyDescent="0.25">
      <c r="A1074" s="67">
        <f t="shared" si="297"/>
        <v>2022</v>
      </c>
      <c r="B1074" s="67" t="e">
        <f t="shared" si="298"/>
        <v>#VALUE!</v>
      </c>
      <c r="C1074" s="68" t="e">
        <f t="shared" si="308"/>
        <v>#VALUE!</v>
      </c>
      <c r="D1074" s="69">
        <f t="shared" si="299"/>
        <v>2</v>
      </c>
      <c r="E1074" s="70">
        <f t="shared" si="300"/>
        <v>46</v>
      </c>
      <c r="F1074" s="74"/>
      <c r="G1074" s="77"/>
      <c r="H1074" s="63" t="e">
        <f t="shared" si="309"/>
        <v>#VALUE!</v>
      </c>
      <c r="I1074" s="64">
        <f t="shared" si="312"/>
        <v>1</v>
      </c>
      <c r="J1074" s="71" t="str">
        <f t="shared" si="312"/>
        <v xml:space="preserve">Tolpis </v>
      </c>
      <c r="K1074" s="71" t="str">
        <f t="shared" si="312"/>
        <v>umbellata</v>
      </c>
      <c r="L1074" s="72">
        <f t="shared" si="312"/>
        <v>1</v>
      </c>
      <c r="M1074" s="72">
        <f t="shared" si="312"/>
        <v>0</v>
      </c>
      <c r="N1074" s="66">
        <f t="shared" si="312"/>
        <v>0</v>
      </c>
      <c r="O1074" s="41"/>
      <c r="P1074" s="42" t="str">
        <f t="shared" si="301"/>
        <v/>
      </c>
      <c r="Q1074" s="43" t="str">
        <f t="shared" si="302"/>
        <v/>
      </c>
      <c r="R1074" s="44" t="e">
        <f t="shared" si="303"/>
        <v>#VALUE!</v>
      </c>
      <c r="S1074" s="45" t="e">
        <f t="shared" si="296"/>
        <v>#VALUE!</v>
      </c>
      <c r="T1074" s="44" t="str">
        <f t="shared" si="304"/>
        <v/>
      </c>
      <c r="U1074" s="46"/>
      <c r="V1074" s="47"/>
      <c r="W1074" s="48" t="e">
        <f t="shared" si="305"/>
        <v>#VALUE!</v>
      </c>
      <c r="X1074" s="49"/>
      <c r="Y1074" s="44" t="e">
        <f>INDEX(VISITORS[INSECT ORDER], MATCH(X1074,VISITORS[NAME USED],0))</f>
        <v>#N/A</v>
      </c>
      <c r="Z1074" s="44" t="e">
        <f t="shared" si="306"/>
        <v>#N/A</v>
      </c>
      <c r="AA1074" s="50" t="e">
        <f>IF(SUM(#REF!,#REF!,#REF!,#REF!,#REF!,#REF!)=S1074,,"")</f>
        <v>#REF!</v>
      </c>
      <c r="AB1074" s="51" t="str">
        <f t="shared" si="307"/>
        <v/>
      </c>
      <c r="AC1074" s="51"/>
      <c r="AD1074" s="51"/>
      <c r="AE1074" s="51"/>
      <c r="AF1074" s="51"/>
      <c r="AG1074" s="51"/>
      <c r="AH1074" s="51"/>
      <c r="AI1074" s="52"/>
      <c r="AJ1074" s="52"/>
      <c r="AK1074" s="52"/>
      <c r="AL1074" s="53"/>
      <c r="AM1074" s="54"/>
      <c r="AN1074" s="55" t="str">
        <f>IF(P1074=1,0,"")</f>
        <v/>
      </c>
      <c r="AO1074" s="56" t="str">
        <f>IF(AN1074=1,AB1074,"")</f>
        <v/>
      </c>
      <c r="AP1074" s="55" t="str">
        <f>IF(P1074=1,0,"")</f>
        <v/>
      </c>
      <c r="AQ1074" s="56" t="str">
        <f>IF(AP1074=1,AB1074,"")</f>
        <v/>
      </c>
    </row>
    <row r="1075" spans="1:43" s="3" customFormat="1" x14ac:dyDescent="0.25">
      <c r="A1075" s="67">
        <f t="shared" si="297"/>
        <v>2022</v>
      </c>
      <c r="B1075" s="67" t="e">
        <f t="shared" si="298"/>
        <v>#VALUE!</v>
      </c>
      <c r="C1075" s="68" t="e">
        <f t="shared" si="308"/>
        <v>#VALUE!</v>
      </c>
      <c r="D1075" s="69">
        <f t="shared" si="299"/>
        <v>2</v>
      </c>
      <c r="E1075" s="70">
        <f t="shared" si="300"/>
        <v>47</v>
      </c>
      <c r="F1075" s="74"/>
      <c r="G1075" s="77"/>
      <c r="H1075" s="63" t="e">
        <f t="shared" si="309"/>
        <v>#VALUE!</v>
      </c>
      <c r="I1075" s="64">
        <f t="shared" si="312"/>
        <v>1</v>
      </c>
      <c r="J1075" s="71" t="str">
        <f t="shared" si="312"/>
        <v xml:space="preserve">Tolpis </v>
      </c>
      <c r="K1075" s="71" t="str">
        <f t="shared" si="312"/>
        <v>umbellata</v>
      </c>
      <c r="L1075" s="72">
        <f t="shared" si="312"/>
        <v>1</v>
      </c>
      <c r="M1075" s="72">
        <f t="shared" si="312"/>
        <v>0</v>
      </c>
      <c r="N1075" s="66">
        <f t="shared" si="312"/>
        <v>0</v>
      </c>
      <c r="O1075" s="41"/>
      <c r="P1075" s="42" t="str">
        <f t="shared" si="301"/>
        <v/>
      </c>
      <c r="Q1075" s="43" t="str">
        <f t="shared" si="302"/>
        <v/>
      </c>
      <c r="R1075" s="44" t="e">
        <f t="shared" si="303"/>
        <v>#VALUE!</v>
      </c>
      <c r="S1075" s="45" t="e">
        <f t="shared" si="296"/>
        <v>#VALUE!</v>
      </c>
      <c r="T1075" s="44" t="str">
        <f t="shared" si="304"/>
        <v/>
      </c>
      <c r="U1075" s="46"/>
      <c r="V1075" s="47"/>
      <c r="W1075" s="48" t="e">
        <f t="shared" si="305"/>
        <v>#VALUE!</v>
      </c>
      <c r="X1075" s="49"/>
      <c r="Y1075" s="44" t="e">
        <f>INDEX(VISITORS[INSECT ORDER], MATCH(X1075,VISITORS[NAME USED],0))</f>
        <v>#N/A</v>
      </c>
      <c r="Z1075" s="44" t="e">
        <f t="shared" si="306"/>
        <v>#N/A</v>
      </c>
      <c r="AA1075" s="50" t="e">
        <f>IF(SUM(#REF!,#REF!,#REF!,#REF!,#REF!,#REF!)=S1075,,"")</f>
        <v>#REF!</v>
      </c>
      <c r="AB1075" s="51" t="str">
        <f t="shared" si="307"/>
        <v/>
      </c>
      <c r="AC1075" s="51"/>
      <c r="AD1075" s="51"/>
      <c r="AE1075" s="51"/>
      <c r="AF1075" s="51"/>
      <c r="AG1075" s="51"/>
      <c r="AH1075" s="51"/>
      <c r="AI1075" s="52"/>
      <c r="AJ1075" s="52"/>
      <c r="AK1075" s="52"/>
      <c r="AL1075" s="53"/>
      <c r="AM1075" s="54"/>
      <c r="AN1075" s="55" t="str">
        <f>IF(P1075=1,0,"")</f>
        <v/>
      </c>
      <c r="AO1075" s="56" t="str">
        <f>IF(AN1075=1,AB1075,"")</f>
        <v/>
      </c>
      <c r="AP1075" s="55" t="str">
        <f>IF(P1075=1,0,"")</f>
        <v/>
      </c>
      <c r="AQ1075" s="56" t="str">
        <f>IF(AP1075=1,AB1075,"")</f>
        <v/>
      </c>
    </row>
    <row r="1076" spans="1:43" s="3" customFormat="1" x14ac:dyDescent="0.25">
      <c r="A1076" s="67">
        <f t="shared" si="297"/>
        <v>2022</v>
      </c>
      <c r="B1076" s="67" t="e">
        <f t="shared" si="298"/>
        <v>#VALUE!</v>
      </c>
      <c r="C1076" s="68" t="e">
        <f t="shared" si="308"/>
        <v>#VALUE!</v>
      </c>
      <c r="D1076" s="69">
        <f t="shared" si="299"/>
        <v>2</v>
      </c>
      <c r="E1076" s="70">
        <f t="shared" si="300"/>
        <v>48</v>
      </c>
      <c r="F1076" s="74"/>
      <c r="G1076" s="77"/>
      <c r="H1076" s="63" t="e">
        <f t="shared" si="309"/>
        <v>#VALUE!</v>
      </c>
      <c r="I1076" s="64">
        <f t="shared" si="312"/>
        <v>1</v>
      </c>
      <c r="J1076" s="71" t="str">
        <f t="shared" si="312"/>
        <v xml:space="preserve">Tolpis </v>
      </c>
      <c r="K1076" s="71" t="str">
        <f t="shared" si="312"/>
        <v>umbellata</v>
      </c>
      <c r="L1076" s="72">
        <f t="shared" si="312"/>
        <v>1</v>
      </c>
      <c r="M1076" s="72">
        <f t="shared" si="312"/>
        <v>0</v>
      </c>
      <c r="N1076" s="66">
        <f t="shared" si="312"/>
        <v>0</v>
      </c>
      <c r="O1076" s="41"/>
      <c r="P1076" s="42" t="str">
        <f t="shared" si="301"/>
        <v/>
      </c>
      <c r="Q1076" s="43" t="str">
        <f t="shared" si="302"/>
        <v/>
      </c>
      <c r="R1076" s="44" t="e">
        <f t="shared" si="303"/>
        <v>#VALUE!</v>
      </c>
      <c r="S1076" s="45" t="e">
        <f t="shared" si="296"/>
        <v>#VALUE!</v>
      </c>
      <c r="T1076" s="44" t="str">
        <f t="shared" si="304"/>
        <v/>
      </c>
      <c r="U1076" s="46"/>
      <c r="V1076" s="47"/>
      <c r="W1076" s="48" t="e">
        <f t="shared" si="305"/>
        <v>#VALUE!</v>
      </c>
      <c r="X1076" s="49"/>
      <c r="Y1076" s="44" t="e">
        <f>INDEX(VISITORS[INSECT ORDER], MATCH(X1076,VISITORS[NAME USED],0))</f>
        <v>#N/A</v>
      </c>
      <c r="Z1076" s="44" t="e">
        <f t="shared" si="306"/>
        <v>#N/A</v>
      </c>
      <c r="AA1076" s="50" t="e">
        <f>IF(SUM(#REF!,#REF!,#REF!,#REF!,#REF!,#REF!)=S1076,,"")</f>
        <v>#REF!</v>
      </c>
      <c r="AB1076" s="51" t="str">
        <f t="shared" si="307"/>
        <v/>
      </c>
      <c r="AC1076" s="51"/>
      <c r="AD1076" s="51"/>
      <c r="AE1076" s="51"/>
      <c r="AF1076" s="51"/>
      <c r="AG1076" s="51"/>
      <c r="AH1076" s="51"/>
      <c r="AI1076" s="52"/>
      <c r="AJ1076" s="52"/>
      <c r="AK1076" s="52"/>
      <c r="AL1076" s="53"/>
      <c r="AM1076" s="54"/>
      <c r="AN1076" s="55" t="str">
        <f>IF(P1076=1,0,"")</f>
        <v/>
      </c>
      <c r="AO1076" s="56" t="str">
        <f>IF(AN1076=1,AB1076,"")</f>
        <v/>
      </c>
      <c r="AP1076" s="55" t="str">
        <f>IF(P1076=1,0,"")</f>
        <v/>
      </c>
      <c r="AQ1076" s="56" t="str">
        <f>IF(AP1076=1,AB1076,"")</f>
        <v/>
      </c>
    </row>
    <row r="1077" spans="1:43" s="3" customFormat="1" x14ac:dyDescent="0.25">
      <c r="A1077" s="67">
        <f t="shared" si="297"/>
        <v>2022</v>
      </c>
      <c r="B1077" s="67" t="e">
        <f t="shared" si="298"/>
        <v>#VALUE!</v>
      </c>
      <c r="C1077" s="68" t="e">
        <f t="shared" si="308"/>
        <v>#VALUE!</v>
      </c>
      <c r="D1077" s="69">
        <f t="shared" si="299"/>
        <v>2</v>
      </c>
      <c r="E1077" s="70">
        <f t="shared" si="300"/>
        <v>49</v>
      </c>
      <c r="F1077" s="74"/>
      <c r="G1077" s="77"/>
      <c r="H1077" s="63" t="e">
        <f t="shared" si="309"/>
        <v>#VALUE!</v>
      </c>
      <c r="I1077" s="64">
        <f t="shared" ref="I1077:N1092" si="313">I1076</f>
        <v>1</v>
      </c>
      <c r="J1077" s="71" t="str">
        <f t="shared" si="313"/>
        <v xml:space="preserve">Tolpis </v>
      </c>
      <c r="K1077" s="71" t="str">
        <f t="shared" si="313"/>
        <v>umbellata</v>
      </c>
      <c r="L1077" s="72">
        <f t="shared" si="313"/>
        <v>1</v>
      </c>
      <c r="M1077" s="72">
        <f t="shared" si="313"/>
        <v>0</v>
      </c>
      <c r="N1077" s="66">
        <f t="shared" si="313"/>
        <v>0</v>
      </c>
      <c r="O1077" s="41"/>
      <c r="P1077" s="42" t="str">
        <f t="shared" si="301"/>
        <v/>
      </c>
      <c r="Q1077" s="43" t="str">
        <f t="shared" si="302"/>
        <v/>
      </c>
      <c r="R1077" s="44" t="e">
        <f t="shared" si="303"/>
        <v>#VALUE!</v>
      </c>
      <c r="S1077" s="45" t="e">
        <f t="shared" si="296"/>
        <v>#VALUE!</v>
      </c>
      <c r="T1077" s="44" t="str">
        <f t="shared" si="304"/>
        <v/>
      </c>
      <c r="U1077" s="46"/>
      <c r="V1077" s="47"/>
      <c r="W1077" s="48" t="e">
        <f t="shared" si="305"/>
        <v>#VALUE!</v>
      </c>
      <c r="X1077" s="49"/>
      <c r="Y1077" s="44" t="e">
        <f>INDEX(VISITORS[INSECT ORDER], MATCH(X1077,VISITORS[NAME USED],0))</f>
        <v>#N/A</v>
      </c>
      <c r="Z1077" s="44" t="e">
        <f t="shared" si="306"/>
        <v>#N/A</v>
      </c>
      <c r="AA1077" s="50" t="e">
        <f>IF(SUM(#REF!,#REF!,#REF!,#REF!,#REF!,#REF!)=S1077,,"")</f>
        <v>#REF!</v>
      </c>
      <c r="AB1077" s="51" t="str">
        <f t="shared" si="307"/>
        <v/>
      </c>
      <c r="AC1077" s="51"/>
      <c r="AD1077" s="51"/>
      <c r="AE1077" s="51"/>
      <c r="AF1077" s="51"/>
      <c r="AG1077" s="51"/>
      <c r="AH1077" s="51"/>
      <c r="AI1077" s="52"/>
      <c r="AJ1077" s="52"/>
      <c r="AK1077" s="52"/>
      <c r="AL1077" s="53"/>
      <c r="AM1077" s="54"/>
      <c r="AN1077" s="55" t="str">
        <f>IF(P1077=1,0,"")</f>
        <v/>
      </c>
      <c r="AO1077" s="56" t="str">
        <f>IF(AN1077=1,AB1077,"")</f>
        <v/>
      </c>
      <c r="AP1077" s="55" t="str">
        <f>IF(P1077=1,0,"")</f>
        <v/>
      </c>
      <c r="AQ1077" s="56" t="str">
        <f>IF(AP1077=1,AB1077,"")</f>
        <v/>
      </c>
    </row>
    <row r="1078" spans="1:43" s="3" customFormat="1" x14ac:dyDescent="0.25">
      <c r="A1078" s="67">
        <f t="shared" si="297"/>
        <v>2022</v>
      </c>
      <c r="B1078" s="67" t="e">
        <f t="shared" si="298"/>
        <v>#VALUE!</v>
      </c>
      <c r="C1078" s="68" t="e">
        <f t="shared" si="308"/>
        <v>#VALUE!</v>
      </c>
      <c r="D1078" s="69">
        <f t="shared" si="299"/>
        <v>2</v>
      </c>
      <c r="E1078" s="70">
        <f t="shared" si="300"/>
        <v>50</v>
      </c>
      <c r="F1078" s="74"/>
      <c r="G1078" s="77"/>
      <c r="H1078" s="63" t="e">
        <f t="shared" si="309"/>
        <v>#VALUE!</v>
      </c>
      <c r="I1078" s="64">
        <f t="shared" si="313"/>
        <v>1</v>
      </c>
      <c r="J1078" s="71" t="str">
        <f t="shared" si="313"/>
        <v xml:space="preserve">Tolpis </v>
      </c>
      <c r="K1078" s="71" t="str">
        <f t="shared" si="313"/>
        <v>umbellata</v>
      </c>
      <c r="L1078" s="72">
        <f t="shared" si="313"/>
        <v>1</v>
      </c>
      <c r="M1078" s="72">
        <f t="shared" si="313"/>
        <v>0</v>
      </c>
      <c r="N1078" s="66">
        <f t="shared" si="313"/>
        <v>0</v>
      </c>
      <c r="O1078" s="41"/>
      <c r="P1078" s="42" t="str">
        <f t="shared" si="301"/>
        <v/>
      </c>
      <c r="Q1078" s="43" t="str">
        <f t="shared" si="302"/>
        <v/>
      </c>
      <c r="R1078" s="44" t="e">
        <f t="shared" si="303"/>
        <v>#VALUE!</v>
      </c>
      <c r="S1078" s="45" t="e">
        <f t="shared" si="296"/>
        <v>#VALUE!</v>
      </c>
      <c r="T1078" s="44" t="str">
        <f t="shared" si="304"/>
        <v/>
      </c>
      <c r="U1078" s="46"/>
      <c r="V1078" s="47"/>
      <c r="W1078" s="48" t="e">
        <f t="shared" si="305"/>
        <v>#VALUE!</v>
      </c>
      <c r="X1078" s="49"/>
      <c r="Y1078" s="44" t="e">
        <f>INDEX(VISITORS[INSECT ORDER], MATCH(X1078,VISITORS[NAME USED],0))</f>
        <v>#N/A</v>
      </c>
      <c r="Z1078" s="44" t="e">
        <f t="shared" si="306"/>
        <v>#N/A</v>
      </c>
      <c r="AA1078" s="50" t="e">
        <f>IF(SUM(#REF!,#REF!,#REF!,#REF!,#REF!,#REF!)=S1078,,"")</f>
        <v>#REF!</v>
      </c>
      <c r="AB1078" s="51" t="str">
        <f t="shared" si="307"/>
        <v/>
      </c>
      <c r="AC1078" s="51"/>
      <c r="AD1078" s="51"/>
      <c r="AE1078" s="51"/>
      <c r="AF1078" s="51"/>
      <c r="AG1078" s="51"/>
      <c r="AH1078" s="51"/>
      <c r="AI1078" s="52"/>
      <c r="AJ1078" s="52"/>
      <c r="AK1078" s="52"/>
      <c r="AL1078" s="53"/>
      <c r="AM1078" s="54"/>
      <c r="AN1078" s="55" t="str">
        <f>IF(P1078=1,0,"")</f>
        <v/>
      </c>
      <c r="AO1078" s="56" t="str">
        <f>IF(AN1078=1,AB1078,"")</f>
        <v/>
      </c>
      <c r="AP1078" s="55" t="str">
        <f>IF(P1078=1,0,"")</f>
        <v/>
      </c>
      <c r="AQ1078" s="56" t="str">
        <f>IF(AP1078=1,AB1078,"")</f>
        <v/>
      </c>
    </row>
    <row r="1079" spans="1:43" s="3" customFormat="1" x14ac:dyDescent="0.25">
      <c r="A1079" s="67">
        <f t="shared" si="297"/>
        <v>2022</v>
      </c>
      <c r="B1079" s="67" t="e">
        <f t="shared" si="298"/>
        <v>#VALUE!</v>
      </c>
      <c r="C1079" s="68" t="e">
        <f t="shared" si="308"/>
        <v>#VALUE!</v>
      </c>
      <c r="D1079" s="69">
        <f t="shared" si="299"/>
        <v>2</v>
      </c>
      <c r="E1079" s="70">
        <f t="shared" si="300"/>
        <v>51</v>
      </c>
      <c r="F1079" s="74"/>
      <c r="G1079" s="77"/>
      <c r="H1079" s="63" t="e">
        <f t="shared" si="309"/>
        <v>#VALUE!</v>
      </c>
      <c r="I1079" s="64">
        <f t="shared" si="313"/>
        <v>1</v>
      </c>
      <c r="J1079" s="71" t="str">
        <f t="shared" si="313"/>
        <v xml:space="preserve">Tolpis </v>
      </c>
      <c r="K1079" s="71" t="str">
        <f t="shared" si="313"/>
        <v>umbellata</v>
      </c>
      <c r="L1079" s="72">
        <f t="shared" si="313"/>
        <v>1</v>
      </c>
      <c r="M1079" s="72">
        <f t="shared" si="313"/>
        <v>0</v>
      </c>
      <c r="N1079" s="66">
        <f t="shared" si="313"/>
        <v>0</v>
      </c>
      <c r="O1079" s="41"/>
      <c r="P1079" s="42" t="str">
        <f t="shared" si="301"/>
        <v/>
      </c>
      <c r="Q1079" s="43" t="str">
        <f t="shared" si="302"/>
        <v/>
      </c>
      <c r="R1079" s="44" t="e">
        <f t="shared" si="303"/>
        <v>#VALUE!</v>
      </c>
      <c r="S1079" s="45" t="e">
        <f t="shared" si="296"/>
        <v>#VALUE!</v>
      </c>
      <c r="T1079" s="44" t="str">
        <f t="shared" si="304"/>
        <v/>
      </c>
      <c r="U1079" s="46"/>
      <c r="V1079" s="47"/>
      <c r="W1079" s="48" t="e">
        <f t="shared" si="305"/>
        <v>#VALUE!</v>
      </c>
      <c r="X1079" s="49"/>
      <c r="Y1079" s="44" t="e">
        <f>INDEX(VISITORS[INSECT ORDER], MATCH(X1079,VISITORS[NAME USED],0))</f>
        <v>#N/A</v>
      </c>
      <c r="Z1079" s="44" t="e">
        <f t="shared" si="306"/>
        <v>#N/A</v>
      </c>
      <c r="AA1079" s="50" t="e">
        <f>IF(SUM(#REF!,#REF!,#REF!,#REF!,#REF!,#REF!)=S1079,,"")</f>
        <v>#REF!</v>
      </c>
      <c r="AB1079" s="51" t="str">
        <f t="shared" si="307"/>
        <v/>
      </c>
      <c r="AC1079" s="51"/>
      <c r="AD1079" s="51"/>
      <c r="AE1079" s="51"/>
      <c r="AF1079" s="51"/>
      <c r="AG1079" s="51"/>
      <c r="AH1079" s="51"/>
      <c r="AI1079" s="52"/>
      <c r="AJ1079" s="52"/>
      <c r="AK1079" s="52"/>
      <c r="AL1079" s="53"/>
      <c r="AM1079" s="54"/>
      <c r="AN1079" s="55" t="str">
        <f>IF(P1079=1,0,"")</f>
        <v/>
      </c>
      <c r="AO1079" s="56" t="str">
        <f>IF(AN1079=1,AB1079,"")</f>
        <v/>
      </c>
      <c r="AP1079" s="55" t="str">
        <f>IF(P1079=1,0,"")</f>
        <v/>
      </c>
      <c r="AQ1079" s="56" t="str">
        <f>IF(AP1079=1,AB1079,"")</f>
        <v/>
      </c>
    </row>
    <row r="1080" spans="1:43" s="3" customFormat="1" x14ac:dyDescent="0.25">
      <c r="A1080" s="67">
        <f t="shared" si="297"/>
        <v>2022</v>
      </c>
      <c r="B1080" s="67" t="e">
        <f t="shared" si="298"/>
        <v>#VALUE!</v>
      </c>
      <c r="C1080" s="68" t="e">
        <f t="shared" si="308"/>
        <v>#VALUE!</v>
      </c>
      <c r="D1080" s="69">
        <f t="shared" si="299"/>
        <v>2</v>
      </c>
      <c r="E1080" s="70">
        <f t="shared" si="300"/>
        <v>52</v>
      </c>
      <c r="F1080" s="74"/>
      <c r="G1080" s="77"/>
      <c r="H1080" s="63" t="e">
        <f t="shared" si="309"/>
        <v>#VALUE!</v>
      </c>
      <c r="I1080" s="64">
        <f t="shared" si="313"/>
        <v>1</v>
      </c>
      <c r="J1080" s="71" t="str">
        <f t="shared" si="313"/>
        <v xml:space="preserve">Tolpis </v>
      </c>
      <c r="K1080" s="71" t="str">
        <f t="shared" si="313"/>
        <v>umbellata</v>
      </c>
      <c r="L1080" s="72">
        <f t="shared" si="313"/>
        <v>1</v>
      </c>
      <c r="M1080" s="72">
        <f t="shared" si="313"/>
        <v>0</v>
      </c>
      <c r="N1080" s="66">
        <f t="shared" si="313"/>
        <v>0</v>
      </c>
      <c r="O1080" s="41"/>
      <c r="P1080" s="42" t="str">
        <f t="shared" si="301"/>
        <v/>
      </c>
      <c r="Q1080" s="43" t="str">
        <f t="shared" si="302"/>
        <v/>
      </c>
      <c r="R1080" s="44" t="e">
        <f t="shared" si="303"/>
        <v>#VALUE!</v>
      </c>
      <c r="S1080" s="45" t="e">
        <f t="shared" si="296"/>
        <v>#VALUE!</v>
      </c>
      <c r="T1080" s="44" t="str">
        <f t="shared" si="304"/>
        <v/>
      </c>
      <c r="U1080" s="46"/>
      <c r="V1080" s="47"/>
      <c r="W1080" s="48" t="e">
        <f t="shared" si="305"/>
        <v>#VALUE!</v>
      </c>
      <c r="X1080" s="49"/>
      <c r="Y1080" s="44" t="e">
        <f>INDEX(VISITORS[INSECT ORDER], MATCH(X1080,VISITORS[NAME USED],0))</f>
        <v>#N/A</v>
      </c>
      <c r="Z1080" s="44" t="e">
        <f t="shared" si="306"/>
        <v>#N/A</v>
      </c>
      <c r="AA1080" s="50" t="e">
        <f>IF(SUM(#REF!,#REF!,#REF!,#REF!,#REF!,#REF!)=S1080,,"")</f>
        <v>#REF!</v>
      </c>
      <c r="AB1080" s="51" t="str">
        <f t="shared" si="307"/>
        <v/>
      </c>
      <c r="AC1080" s="51"/>
      <c r="AD1080" s="51"/>
      <c r="AE1080" s="51"/>
      <c r="AF1080" s="51"/>
      <c r="AG1080" s="51"/>
      <c r="AH1080" s="51"/>
      <c r="AI1080" s="52"/>
      <c r="AJ1080" s="52"/>
      <c r="AK1080" s="52"/>
      <c r="AL1080" s="53"/>
      <c r="AM1080" s="54"/>
      <c r="AN1080" s="55" t="str">
        <f>IF(P1080=1,0,"")</f>
        <v/>
      </c>
      <c r="AO1080" s="56" t="str">
        <f>IF(AN1080=1,AB1080,"")</f>
        <v/>
      </c>
      <c r="AP1080" s="55" t="str">
        <f>IF(P1080=1,0,"")</f>
        <v/>
      </c>
      <c r="AQ1080" s="56" t="str">
        <f>IF(AP1080=1,AB1080,"")</f>
        <v/>
      </c>
    </row>
    <row r="1081" spans="1:43" s="3" customFormat="1" x14ac:dyDescent="0.25">
      <c r="A1081" s="67">
        <f t="shared" si="297"/>
        <v>2022</v>
      </c>
      <c r="B1081" s="67" t="e">
        <f t="shared" si="298"/>
        <v>#VALUE!</v>
      </c>
      <c r="C1081" s="68" t="e">
        <f t="shared" si="308"/>
        <v>#VALUE!</v>
      </c>
      <c r="D1081" s="69">
        <f t="shared" si="299"/>
        <v>2</v>
      </c>
      <c r="E1081" s="70">
        <f t="shared" si="300"/>
        <v>53</v>
      </c>
      <c r="F1081" s="74"/>
      <c r="G1081" s="77"/>
      <c r="H1081" s="63" t="e">
        <f t="shared" si="309"/>
        <v>#VALUE!</v>
      </c>
      <c r="I1081" s="64">
        <f t="shared" si="313"/>
        <v>1</v>
      </c>
      <c r="J1081" s="71" t="str">
        <f t="shared" si="313"/>
        <v xml:space="preserve">Tolpis </v>
      </c>
      <c r="K1081" s="71" t="str">
        <f t="shared" si="313"/>
        <v>umbellata</v>
      </c>
      <c r="L1081" s="72">
        <f t="shared" si="313"/>
        <v>1</v>
      </c>
      <c r="M1081" s="72">
        <f t="shared" si="313"/>
        <v>0</v>
      </c>
      <c r="N1081" s="66">
        <f t="shared" si="313"/>
        <v>0</v>
      </c>
      <c r="O1081" s="41"/>
      <c r="P1081" s="42" t="str">
        <f t="shared" si="301"/>
        <v/>
      </c>
      <c r="Q1081" s="43" t="str">
        <f t="shared" si="302"/>
        <v/>
      </c>
      <c r="R1081" s="44" t="e">
        <f t="shared" si="303"/>
        <v>#VALUE!</v>
      </c>
      <c r="S1081" s="45" t="e">
        <f t="shared" si="296"/>
        <v>#VALUE!</v>
      </c>
      <c r="T1081" s="44" t="str">
        <f t="shared" si="304"/>
        <v/>
      </c>
      <c r="U1081" s="46"/>
      <c r="V1081" s="47"/>
      <c r="W1081" s="48" t="e">
        <f t="shared" si="305"/>
        <v>#VALUE!</v>
      </c>
      <c r="X1081" s="49"/>
      <c r="Y1081" s="44" t="e">
        <f>INDEX(VISITORS[INSECT ORDER], MATCH(X1081,VISITORS[NAME USED],0))</f>
        <v>#N/A</v>
      </c>
      <c r="Z1081" s="44" t="e">
        <f t="shared" si="306"/>
        <v>#N/A</v>
      </c>
      <c r="AA1081" s="50" t="e">
        <f>IF(SUM(#REF!,#REF!,#REF!,#REF!,#REF!,#REF!)=S1081,,"")</f>
        <v>#REF!</v>
      </c>
      <c r="AB1081" s="51" t="str">
        <f t="shared" si="307"/>
        <v/>
      </c>
      <c r="AC1081" s="51"/>
      <c r="AD1081" s="51"/>
      <c r="AE1081" s="51"/>
      <c r="AF1081" s="51"/>
      <c r="AG1081" s="51"/>
      <c r="AH1081" s="51"/>
      <c r="AI1081" s="52"/>
      <c r="AJ1081" s="52"/>
      <c r="AK1081" s="52"/>
      <c r="AL1081" s="53"/>
      <c r="AM1081" s="54"/>
      <c r="AN1081" s="55" t="str">
        <f>IF(P1081=1,0,"")</f>
        <v/>
      </c>
      <c r="AO1081" s="56" t="str">
        <f>IF(AN1081=1,AB1081,"")</f>
        <v/>
      </c>
      <c r="AP1081" s="55" t="str">
        <f>IF(P1081=1,0,"")</f>
        <v/>
      </c>
      <c r="AQ1081" s="56" t="str">
        <f>IF(AP1081=1,AB1081,"")</f>
        <v/>
      </c>
    </row>
    <row r="1082" spans="1:43" s="3" customFormat="1" x14ac:dyDescent="0.25">
      <c r="A1082" s="67">
        <f t="shared" si="297"/>
        <v>2022</v>
      </c>
      <c r="B1082" s="67" t="e">
        <f t="shared" si="298"/>
        <v>#VALUE!</v>
      </c>
      <c r="C1082" s="68" t="e">
        <f t="shared" si="308"/>
        <v>#VALUE!</v>
      </c>
      <c r="D1082" s="69">
        <f t="shared" si="299"/>
        <v>2</v>
      </c>
      <c r="E1082" s="70">
        <f t="shared" si="300"/>
        <v>54</v>
      </c>
      <c r="F1082" s="74"/>
      <c r="G1082" s="77"/>
      <c r="H1082" s="63" t="e">
        <f t="shared" si="309"/>
        <v>#VALUE!</v>
      </c>
      <c r="I1082" s="64">
        <f t="shared" si="313"/>
        <v>1</v>
      </c>
      <c r="J1082" s="71" t="str">
        <f t="shared" si="313"/>
        <v xml:space="preserve">Tolpis </v>
      </c>
      <c r="K1082" s="71" t="str">
        <f t="shared" si="313"/>
        <v>umbellata</v>
      </c>
      <c r="L1082" s="72">
        <f t="shared" si="313"/>
        <v>1</v>
      </c>
      <c r="M1082" s="72">
        <f t="shared" si="313"/>
        <v>0</v>
      </c>
      <c r="N1082" s="66">
        <f t="shared" si="313"/>
        <v>0</v>
      </c>
      <c r="O1082" s="41"/>
      <c r="P1082" s="42" t="str">
        <f t="shared" si="301"/>
        <v/>
      </c>
      <c r="Q1082" s="43" t="str">
        <f t="shared" si="302"/>
        <v/>
      </c>
      <c r="R1082" s="44" t="e">
        <f t="shared" si="303"/>
        <v>#VALUE!</v>
      </c>
      <c r="S1082" s="45" t="e">
        <f t="shared" si="296"/>
        <v>#VALUE!</v>
      </c>
      <c r="T1082" s="44" t="str">
        <f t="shared" si="304"/>
        <v/>
      </c>
      <c r="U1082" s="46"/>
      <c r="V1082" s="47"/>
      <c r="W1082" s="48" t="e">
        <f t="shared" si="305"/>
        <v>#VALUE!</v>
      </c>
      <c r="X1082" s="49"/>
      <c r="Y1082" s="44" t="e">
        <f>INDEX(VISITORS[INSECT ORDER], MATCH(X1082,VISITORS[NAME USED],0))</f>
        <v>#N/A</v>
      </c>
      <c r="Z1082" s="44" t="e">
        <f t="shared" si="306"/>
        <v>#N/A</v>
      </c>
      <c r="AA1082" s="50" t="e">
        <f>IF(SUM(#REF!,#REF!,#REF!,#REF!,#REF!,#REF!)=S1082,,"")</f>
        <v>#REF!</v>
      </c>
      <c r="AB1082" s="51" t="str">
        <f t="shared" si="307"/>
        <v/>
      </c>
      <c r="AC1082" s="51"/>
      <c r="AD1082" s="51"/>
      <c r="AE1082" s="51"/>
      <c r="AF1082" s="51"/>
      <c r="AG1082" s="51"/>
      <c r="AH1082" s="51"/>
      <c r="AI1082" s="52"/>
      <c r="AJ1082" s="52"/>
      <c r="AK1082" s="52"/>
      <c r="AL1082" s="53"/>
      <c r="AM1082" s="54"/>
      <c r="AN1082" s="55" t="str">
        <f>IF(P1082=1,0,"")</f>
        <v/>
      </c>
      <c r="AO1082" s="56" t="str">
        <f>IF(AN1082=1,AB1082,"")</f>
        <v/>
      </c>
      <c r="AP1082" s="55" t="str">
        <f>IF(P1082=1,0,"")</f>
        <v/>
      </c>
      <c r="AQ1082" s="56" t="str">
        <f>IF(AP1082=1,AB1082,"")</f>
        <v/>
      </c>
    </row>
    <row r="1083" spans="1:43" s="3" customFormat="1" x14ac:dyDescent="0.25">
      <c r="A1083" s="67">
        <f t="shared" si="297"/>
        <v>2022</v>
      </c>
      <c r="B1083" s="67" t="e">
        <f t="shared" si="298"/>
        <v>#VALUE!</v>
      </c>
      <c r="C1083" s="68" t="e">
        <f t="shared" si="308"/>
        <v>#VALUE!</v>
      </c>
      <c r="D1083" s="69">
        <f t="shared" si="299"/>
        <v>2</v>
      </c>
      <c r="E1083" s="70">
        <f t="shared" si="300"/>
        <v>55</v>
      </c>
      <c r="F1083" s="74"/>
      <c r="G1083" s="77"/>
      <c r="H1083" s="63" t="e">
        <f t="shared" si="309"/>
        <v>#VALUE!</v>
      </c>
      <c r="I1083" s="64">
        <f t="shared" si="313"/>
        <v>1</v>
      </c>
      <c r="J1083" s="71" t="str">
        <f t="shared" si="313"/>
        <v xml:space="preserve">Tolpis </v>
      </c>
      <c r="K1083" s="71" t="str">
        <f t="shared" si="313"/>
        <v>umbellata</v>
      </c>
      <c r="L1083" s="72">
        <f t="shared" si="313"/>
        <v>1</v>
      </c>
      <c r="M1083" s="72">
        <f t="shared" si="313"/>
        <v>0</v>
      </c>
      <c r="N1083" s="66">
        <f t="shared" si="313"/>
        <v>0</v>
      </c>
      <c r="O1083" s="41"/>
      <c r="P1083" s="42" t="str">
        <f t="shared" si="301"/>
        <v/>
      </c>
      <c r="Q1083" s="43" t="str">
        <f t="shared" si="302"/>
        <v/>
      </c>
      <c r="R1083" s="44" t="e">
        <f t="shared" si="303"/>
        <v>#VALUE!</v>
      </c>
      <c r="S1083" s="45" t="e">
        <f t="shared" si="296"/>
        <v>#VALUE!</v>
      </c>
      <c r="T1083" s="44" t="str">
        <f t="shared" si="304"/>
        <v/>
      </c>
      <c r="U1083" s="46"/>
      <c r="V1083" s="47"/>
      <c r="W1083" s="48" t="e">
        <f t="shared" si="305"/>
        <v>#VALUE!</v>
      </c>
      <c r="X1083" s="49"/>
      <c r="Y1083" s="44" t="e">
        <f>INDEX(VISITORS[INSECT ORDER], MATCH(X1083,VISITORS[NAME USED],0))</f>
        <v>#N/A</v>
      </c>
      <c r="Z1083" s="44" t="e">
        <f t="shared" si="306"/>
        <v>#N/A</v>
      </c>
      <c r="AA1083" s="50" t="e">
        <f>IF(SUM(#REF!,#REF!,#REF!,#REF!,#REF!,#REF!)=S1083,,"")</f>
        <v>#REF!</v>
      </c>
      <c r="AB1083" s="51" t="str">
        <f t="shared" si="307"/>
        <v/>
      </c>
      <c r="AC1083" s="51"/>
      <c r="AD1083" s="51"/>
      <c r="AE1083" s="51"/>
      <c r="AF1083" s="51"/>
      <c r="AG1083" s="51"/>
      <c r="AH1083" s="51"/>
      <c r="AI1083" s="52"/>
      <c r="AJ1083" s="52"/>
      <c r="AK1083" s="52"/>
      <c r="AL1083" s="53"/>
      <c r="AM1083" s="54"/>
      <c r="AN1083" s="55" t="str">
        <f>IF(P1083=1,0,"")</f>
        <v/>
      </c>
      <c r="AO1083" s="56" t="str">
        <f>IF(AN1083=1,AB1083,"")</f>
        <v/>
      </c>
      <c r="AP1083" s="55" t="str">
        <f>IF(P1083=1,0,"")</f>
        <v/>
      </c>
      <c r="AQ1083" s="56" t="str">
        <f>IF(AP1083=1,AB1083,"")</f>
        <v/>
      </c>
    </row>
    <row r="1084" spans="1:43" s="3" customFormat="1" x14ac:dyDescent="0.25">
      <c r="A1084" s="67">
        <f t="shared" si="297"/>
        <v>2022</v>
      </c>
      <c r="B1084" s="67" t="e">
        <f t="shared" si="298"/>
        <v>#VALUE!</v>
      </c>
      <c r="C1084" s="68" t="e">
        <f t="shared" si="308"/>
        <v>#VALUE!</v>
      </c>
      <c r="D1084" s="69">
        <f t="shared" si="299"/>
        <v>2</v>
      </c>
      <c r="E1084" s="70">
        <f t="shared" si="300"/>
        <v>56</v>
      </c>
      <c r="F1084" s="74"/>
      <c r="G1084" s="77"/>
      <c r="H1084" s="63" t="e">
        <f t="shared" si="309"/>
        <v>#VALUE!</v>
      </c>
      <c r="I1084" s="64">
        <f t="shared" si="313"/>
        <v>1</v>
      </c>
      <c r="J1084" s="71" t="str">
        <f t="shared" si="313"/>
        <v xml:space="preserve">Tolpis </v>
      </c>
      <c r="K1084" s="71" t="str">
        <f t="shared" si="313"/>
        <v>umbellata</v>
      </c>
      <c r="L1084" s="72">
        <f t="shared" si="313"/>
        <v>1</v>
      </c>
      <c r="M1084" s="72">
        <f t="shared" si="313"/>
        <v>0</v>
      </c>
      <c r="N1084" s="66">
        <f t="shared" si="313"/>
        <v>0</v>
      </c>
      <c r="O1084" s="41"/>
      <c r="P1084" s="42" t="str">
        <f t="shared" si="301"/>
        <v/>
      </c>
      <c r="Q1084" s="43" t="str">
        <f t="shared" si="302"/>
        <v/>
      </c>
      <c r="R1084" s="44" t="e">
        <f t="shared" si="303"/>
        <v>#VALUE!</v>
      </c>
      <c r="S1084" s="45" t="e">
        <f t="shared" si="296"/>
        <v>#VALUE!</v>
      </c>
      <c r="T1084" s="44" t="str">
        <f t="shared" si="304"/>
        <v/>
      </c>
      <c r="U1084" s="46"/>
      <c r="V1084" s="47"/>
      <c r="W1084" s="48" t="e">
        <f t="shared" si="305"/>
        <v>#VALUE!</v>
      </c>
      <c r="X1084" s="49"/>
      <c r="Y1084" s="44" t="e">
        <f>INDEX(VISITORS[INSECT ORDER], MATCH(X1084,VISITORS[NAME USED],0))</f>
        <v>#N/A</v>
      </c>
      <c r="Z1084" s="44" t="e">
        <f t="shared" si="306"/>
        <v>#N/A</v>
      </c>
      <c r="AA1084" s="50" t="e">
        <f>IF(SUM(#REF!,#REF!,#REF!,#REF!,#REF!,#REF!)=S1084,,"")</f>
        <v>#REF!</v>
      </c>
      <c r="AB1084" s="51" t="str">
        <f t="shared" si="307"/>
        <v/>
      </c>
      <c r="AC1084" s="51"/>
      <c r="AD1084" s="51"/>
      <c r="AE1084" s="51"/>
      <c r="AF1084" s="51"/>
      <c r="AG1084" s="51"/>
      <c r="AH1084" s="51"/>
      <c r="AI1084" s="52"/>
      <c r="AJ1084" s="52"/>
      <c r="AK1084" s="52"/>
      <c r="AL1084" s="53"/>
      <c r="AM1084" s="54"/>
      <c r="AN1084" s="55" t="str">
        <f>IF(P1084=1,0,"")</f>
        <v/>
      </c>
      <c r="AO1084" s="56" t="str">
        <f>IF(AN1084=1,AB1084,"")</f>
        <v/>
      </c>
      <c r="AP1084" s="55" t="str">
        <f>IF(P1084=1,0,"")</f>
        <v/>
      </c>
      <c r="AQ1084" s="56" t="str">
        <f>IF(AP1084=1,AB1084,"")</f>
        <v/>
      </c>
    </row>
    <row r="1085" spans="1:43" s="3" customFormat="1" x14ac:dyDescent="0.25">
      <c r="A1085" s="67">
        <f t="shared" si="297"/>
        <v>2022</v>
      </c>
      <c r="B1085" s="67" t="e">
        <f t="shared" si="298"/>
        <v>#VALUE!</v>
      </c>
      <c r="C1085" s="68" t="e">
        <f t="shared" si="308"/>
        <v>#VALUE!</v>
      </c>
      <c r="D1085" s="69">
        <f t="shared" si="299"/>
        <v>2</v>
      </c>
      <c r="E1085" s="70">
        <f t="shared" si="300"/>
        <v>57</v>
      </c>
      <c r="F1085" s="74"/>
      <c r="G1085" s="77"/>
      <c r="H1085" s="63" t="e">
        <f t="shared" si="309"/>
        <v>#VALUE!</v>
      </c>
      <c r="I1085" s="64">
        <f t="shared" si="313"/>
        <v>1</v>
      </c>
      <c r="J1085" s="71" t="str">
        <f t="shared" si="313"/>
        <v xml:space="preserve">Tolpis </v>
      </c>
      <c r="K1085" s="71" t="str">
        <f t="shared" si="313"/>
        <v>umbellata</v>
      </c>
      <c r="L1085" s="72">
        <f t="shared" si="313"/>
        <v>1</v>
      </c>
      <c r="M1085" s="72">
        <f t="shared" si="313"/>
        <v>0</v>
      </c>
      <c r="N1085" s="66">
        <f t="shared" si="313"/>
        <v>0</v>
      </c>
      <c r="O1085" s="41"/>
      <c r="P1085" s="42" t="str">
        <f t="shared" si="301"/>
        <v/>
      </c>
      <c r="Q1085" s="43" t="str">
        <f t="shared" si="302"/>
        <v/>
      </c>
      <c r="R1085" s="44" t="e">
        <f t="shared" si="303"/>
        <v>#VALUE!</v>
      </c>
      <c r="S1085" s="45" t="e">
        <f t="shared" si="296"/>
        <v>#VALUE!</v>
      </c>
      <c r="T1085" s="44" t="str">
        <f t="shared" si="304"/>
        <v/>
      </c>
      <c r="U1085" s="46"/>
      <c r="V1085" s="47"/>
      <c r="W1085" s="48" t="e">
        <f t="shared" si="305"/>
        <v>#VALUE!</v>
      </c>
      <c r="X1085" s="49"/>
      <c r="Y1085" s="44" t="e">
        <f>INDEX(VISITORS[INSECT ORDER], MATCH(X1085,VISITORS[NAME USED],0))</f>
        <v>#N/A</v>
      </c>
      <c r="Z1085" s="44" t="e">
        <f t="shared" si="306"/>
        <v>#N/A</v>
      </c>
      <c r="AA1085" s="50" t="e">
        <f>IF(SUM(#REF!,#REF!,#REF!,#REF!,#REF!,#REF!)=S1085,,"")</f>
        <v>#REF!</v>
      </c>
      <c r="AB1085" s="51" t="str">
        <f t="shared" si="307"/>
        <v/>
      </c>
      <c r="AC1085" s="51"/>
      <c r="AD1085" s="51"/>
      <c r="AE1085" s="51"/>
      <c r="AF1085" s="51"/>
      <c r="AG1085" s="51"/>
      <c r="AH1085" s="51"/>
      <c r="AI1085" s="52"/>
      <c r="AJ1085" s="52"/>
      <c r="AK1085" s="52"/>
      <c r="AL1085" s="53"/>
      <c r="AM1085" s="54"/>
      <c r="AN1085" s="55" t="str">
        <f>IF(P1085=1,0,"")</f>
        <v/>
      </c>
      <c r="AO1085" s="56" t="str">
        <f>IF(AN1085=1,AB1085,"")</f>
        <v/>
      </c>
      <c r="AP1085" s="55" t="str">
        <f>IF(P1085=1,0,"")</f>
        <v/>
      </c>
      <c r="AQ1085" s="56" t="str">
        <f>IF(AP1085=1,AB1085,"")</f>
        <v/>
      </c>
    </row>
    <row r="1086" spans="1:43" s="3" customFormat="1" x14ac:dyDescent="0.25">
      <c r="A1086" s="67">
        <f t="shared" si="297"/>
        <v>2022</v>
      </c>
      <c r="B1086" s="67" t="e">
        <f t="shared" si="298"/>
        <v>#VALUE!</v>
      </c>
      <c r="C1086" s="68" t="e">
        <f t="shared" si="308"/>
        <v>#VALUE!</v>
      </c>
      <c r="D1086" s="69">
        <f t="shared" si="299"/>
        <v>2</v>
      </c>
      <c r="E1086" s="70">
        <f t="shared" si="300"/>
        <v>58</v>
      </c>
      <c r="F1086" s="74"/>
      <c r="G1086" s="77"/>
      <c r="H1086" s="63" t="e">
        <f t="shared" si="309"/>
        <v>#VALUE!</v>
      </c>
      <c r="I1086" s="64">
        <f t="shared" si="313"/>
        <v>1</v>
      </c>
      <c r="J1086" s="71" t="str">
        <f t="shared" si="313"/>
        <v xml:space="preserve">Tolpis </v>
      </c>
      <c r="K1086" s="71" t="str">
        <f t="shared" si="313"/>
        <v>umbellata</v>
      </c>
      <c r="L1086" s="72">
        <f t="shared" si="313"/>
        <v>1</v>
      </c>
      <c r="M1086" s="72">
        <f t="shared" si="313"/>
        <v>0</v>
      </c>
      <c r="N1086" s="66">
        <f t="shared" si="313"/>
        <v>0</v>
      </c>
      <c r="O1086" s="41"/>
      <c r="P1086" s="42" t="str">
        <f t="shared" si="301"/>
        <v/>
      </c>
      <c r="Q1086" s="43" t="str">
        <f t="shared" si="302"/>
        <v/>
      </c>
      <c r="R1086" s="44" t="e">
        <f t="shared" si="303"/>
        <v>#VALUE!</v>
      </c>
      <c r="S1086" s="45" t="e">
        <f t="shared" si="296"/>
        <v>#VALUE!</v>
      </c>
      <c r="T1086" s="44" t="str">
        <f t="shared" si="304"/>
        <v/>
      </c>
      <c r="U1086" s="46"/>
      <c r="V1086" s="47"/>
      <c r="W1086" s="48" t="e">
        <f t="shared" si="305"/>
        <v>#VALUE!</v>
      </c>
      <c r="X1086" s="49"/>
      <c r="Y1086" s="44" t="e">
        <f>INDEX(VISITORS[INSECT ORDER], MATCH(X1086,VISITORS[NAME USED],0))</f>
        <v>#N/A</v>
      </c>
      <c r="Z1086" s="44" t="e">
        <f t="shared" si="306"/>
        <v>#N/A</v>
      </c>
      <c r="AA1086" s="50" t="e">
        <f>IF(SUM(#REF!,#REF!,#REF!,#REF!,#REF!,#REF!)=S1086,,"")</f>
        <v>#REF!</v>
      </c>
      <c r="AB1086" s="51" t="str">
        <f t="shared" si="307"/>
        <v/>
      </c>
      <c r="AC1086" s="51"/>
      <c r="AD1086" s="51"/>
      <c r="AE1086" s="51"/>
      <c r="AF1086" s="51"/>
      <c r="AG1086" s="51"/>
      <c r="AH1086" s="51"/>
      <c r="AI1086" s="52"/>
      <c r="AJ1086" s="52"/>
      <c r="AK1086" s="52"/>
      <c r="AL1086" s="53"/>
      <c r="AM1086" s="54"/>
      <c r="AN1086" s="55" t="str">
        <f>IF(P1086=1,0,"")</f>
        <v/>
      </c>
      <c r="AO1086" s="56" t="str">
        <f>IF(AN1086=1,AB1086,"")</f>
        <v/>
      </c>
      <c r="AP1086" s="55" t="str">
        <f>IF(P1086=1,0,"")</f>
        <v/>
      </c>
      <c r="AQ1086" s="56" t="str">
        <f>IF(AP1086=1,AB1086,"")</f>
        <v/>
      </c>
    </row>
    <row r="1087" spans="1:43" s="3" customFormat="1" x14ac:dyDescent="0.25">
      <c r="A1087" s="67">
        <f t="shared" si="297"/>
        <v>2022</v>
      </c>
      <c r="B1087" s="67" t="e">
        <f t="shared" si="298"/>
        <v>#VALUE!</v>
      </c>
      <c r="C1087" s="68" t="e">
        <f t="shared" si="308"/>
        <v>#VALUE!</v>
      </c>
      <c r="D1087" s="69">
        <f t="shared" si="299"/>
        <v>2</v>
      </c>
      <c r="E1087" s="70">
        <f t="shared" si="300"/>
        <v>59</v>
      </c>
      <c r="F1087" s="74"/>
      <c r="G1087" s="77"/>
      <c r="H1087" s="63" t="e">
        <f t="shared" si="309"/>
        <v>#VALUE!</v>
      </c>
      <c r="I1087" s="64">
        <f t="shared" si="313"/>
        <v>1</v>
      </c>
      <c r="J1087" s="71" t="str">
        <f t="shared" si="313"/>
        <v xml:space="preserve">Tolpis </v>
      </c>
      <c r="K1087" s="71" t="str">
        <f t="shared" si="313"/>
        <v>umbellata</v>
      </c>
      <c r="L1087" s="72">
        <f t="shared" si="313"/>
        <v>1</v>
      </c>
      <c r="M1087" s="72">
        <f t="shared" si="313"/>
        <v>0</v>
      </c>
      <c r="N1087" s="66">
        <f t="shared" si="313"/>
        <v>0</v>
      </c>
      <c r="O1087" s="41"/>
      <c r="P1087" s="42" t="str">
        <f t="shared" si="301"/>
        <v/>
      </c>
      <c r="Q1087" s="43" t="str">
        <f t="shared" si="302"/>
        <v/>
      </c>
      <c r="R1087" s="44" t="e">
        <f t="shared" si="303"/>
        <v>#VALUE!</v>
      </c>
      <c r="S1087" s="45" t="e">
        <f t="shared" si="296"/>
        <v>#VALUE!</v>
      </c>
      <c r="T1087" s="44" t="str">
        <f t="shared" si="304"/>
        <v/>
      </c>
      <c r="U1087" s="46"/>
      <c r="V1087" s="47"/>
      <c r="W1087" s="48" t="e">
        <f t="shared" si="305"/>
        <v>#VALUE!</v>
      </c>
      <c r="X1087" s="49"/>
      <c r="Y1087" s="44" t="e">
        <f>INDEX(VISITORS[INSECT ORDER], MATCH(X1087,VISITORS[NAME USED],0))</f>
        <v>#N/A</v>
      </c>
      <c r="Z1087" s="44" t="e">
        <f t="shared" si="306"/>
        <v>#N/A</v>
      </c>
      <c r="AA1087" s="50" t="e">
        <f>IF(SUM(#REF!,#REF!,#REF!,#REF!,#REF!,#REF!)=S1087,,"")</f>
        <v>#REF!</v>
      </c>
      <c r="AB1087" s="51" t="str">
        <f t="shared" si="307"/>
        <v/>
      </c>
      <c r="AC1087" s="51"/>
      <c r="AD1087" s="51"/>
      <c r="AE1087" s="51"/>
      <c r="AF1087" s="51"/>
      <c r="AG1087" s="51"/>
      <c r="AH1087" s="51"/>
      <c r="AI1087" s="52"/>
      <c r="AJ1087" s="52"/>
      <c r="AK1087" s="52"/>
      <c r="AL1087" s="53"/>
      <c r="AM1087" s="54"/>
      <c r="AN1087" s="55" t="str">
        <f>IF(P1087=1,0,"")</f>
        <v/>
      </c>
      <c r="AO1087" s="56" t="str">
        <f>IF(AN1087=1,AB1087,"")</f>
        <v/>
      </c>
      <c r="AP1087" s="55" t="str">
        <f>IF(P1087=1,0,"")</f>
        <v/>
      </c>
      <c r="AQ1087" s="56" t="str">
        <f>IF(AP1087=1,AB1087,"")</f>
        <v/>
      </c>
    </row>
    <row r="1088" spans="1:43" s="3" customFormat="1" x14ac:dyDescent="0.25">
      <c r="A1088" s="67">
        <f t="shared" si="297"/>
        <v>2022</v>
      </c>
      <c r="B1088" s="67" t="e">
        <f t="shared" si="298"/>
        <v>#VALUE!</v>
      </c>
      <c r="C1088" s="68" t="e">
        <f t="shared" si="308"/>
        <v>#VALUE!</v>
      </c>
      <c r="D1088" s="69">
        <f t="shared" si="299"/>
        <v>3</v>
      </c>
      <c r="E1088" s="70">
        <f t="shared" si="300"/>
        <v>0</v>
      </c>
      <c r="F1088" s="74"/>
      <c r="G1088" s="77"/>
      <c r="H1088" s="63" t="e">
        <f t="shared" si="309"/>
        <v>#VALUE!</v>
      </c>
      <c r="I1088" s="64">
        <f t="shared" si="313"/>
        <v>1</v>
      </c>
      <c r="J1088" s="71" t="str">
        <f t="shared" si="313"/>
        <v xml:space="preserve">Tolpis </v>
      </c>
      <c r="K1088" s="71" t="str">
        <f t="shared" si="313"/>
        <v>umbellata</v>
      </c>
      <c r="L1088" s="72">
        <f t="shared" si="313"/>
        <v>1</v>
      </c>
      <c r="M1088" s="72">
        <f t="shared" si="313"/>
        <v>0</v>
      </c>
      <c r="N1088" s="66">
        <f t="shared" si="313"/>
        <v>0</v>
      </c>
      <c r="O1088" s="41"/>
      <c r="P1088" s="42" t="str">
        <f t="shared" si="301"/>
        <v/>
      </c>
      <c r="Q1088" s="43" t="str">
        <f t="shared" si="302"/>
        <v/>
      </c>
      <c r="R1088" s="44" t="e">
        <f t="shared" si="303"/>
        <v>#VALUE!</v>
      </c>
      <c r="S1088" s="45" t="e">
        <f t="shared" si="296"/>
        <v>#VALUE!</v>
      </c>
      <c r="T1088" s="44" t="str">
        <f t="shared" si="304"/>
        <v/>
      </c>
      <c r="U1088" s="46"/>
      <c r="V1088" s="47"/>
      <c r="W1088" s="48" t="e">
        <f t="shared" si="305"/>
        <v>#VALUE!</v>
      </c>
      <c r="X1088" s="49"/>
      <c r="Y1088" s="44" t="e">
        <f>INDEX(VISITORS[INSECT ORDER], MATCH(X1088,VISITORS[NAME USED],0))</f>
        <v>#N/A</v>
      </c>
      <c r="Z1088" s="44" t="e">
        <f t="shared" si="306"/>
        <v>#N/A</v>
      </c>
      <c r="AA1088" s="50" t="e">
        <f>IF(SUM(#REF!,#REF!,#REF!,#REF!,#REF!,#REF!)=S1088,,"")</f>
        <v>#REF!</v>
      </c>
      <c r="AB1088" s="51" t="str">
        <f t="shared" si="307"/>
        <v/>
      </c>
      <c r="AC1088" s="51"/>
      <c r="AD1088" s="51"/>
      <c r="AE1088" s="51"/>
      <c r="AF1088" s="51"/>
      <c r="AG1088" s="51"/>
      <c r="AH1088" s="51"/>
      <c r="AI1088" s="52"/>
      <c r="AJ1088" s="52"/>
      <c r="AK1088" s="52"/>
      <c r="AL1088" s="53"/>
      <c r="AM1088" s="54"/>
      <c r="AN1088" s="55" t="str">
        <f>IF(P1088=1,0,"")</f>
        <v/>
      </c>
      <c r="AO1088" s="56" t="str">
        <f>IF(AN1088=1,AB1088,"")</f>
        <v/>
      </c>
      <c r="AP1088" s="55" t="str">
        <f>IF(P1088=1,0,"")</f>
        <v/>
      </c>
      <c r="AQ1088" s="56" t="str">
        <f>IF(AP1088=1,AB1088,"")</f>
        <v/>
      </c>
    </row>
    <row r="1089" spans="1:43" s="3" customFormat="1" x14ac:dyDescent="0.25">
      <c r="A1089" s="67">
        <f t="shared" si="297"/>
        <v>2022</v>
      </c>
      <c r="B1089" s="67" t="e">
        <f t="shared" si="298"/>
        <v>#VALUE!</v>
      </c>
      <c r="C1089" s="68" t="e">
        <f t="shared" si="308"/>
        <v>#VALUE!</v>
      </c>
      <c r="D1089" s="69">
        <f t="shared" si="299"/>
        <v>3</v>
      </c>
      <c r="E1089" s="70">
        <f t="shared" si="300"/>
        <v>1</v>
      </c>
      <c r="F1089" s="74"/>
      <c r="G1089" s="77"/>
      <c r="H1089" s="63" t="e">
        <f t="shared" si="309"/>
        <v>#VALUE!</v>
      </c>
      <c r="I1089" s="64">
        <f t="shared" si="313"/>
        <v>1</v>
      </c>
      <c r="J1089" s="71" t="str">
        <f t="shared" si="313"/>
        <v xml:space="preserve">Tolpis </v>
      </c>
      <c r="K1089" s="71" t="str">
        <f t="shared" si="313"/>
        <v>umbellata</v>
      </c>
      <c r="L1089" s="72">
        <f t="shared" si="313"/>
        <v>1</v>
      </c>
      <c r="M1089" s="72">
        <f t="shared" si="313"/>
        <v>0</v>
      </c>
      <c r="N1089" s="66">
        <f t="shared" si="313"/>
        <v>0</v>
      </c>
      <c r="O1089" s="41"/>
      <c r="P1089" s="42" t="str">
        <f t="shared" si="301"/>
        <v/>
      </c>
      <c r="Q1089" s="43" t="str">
        <f t="shared" si="302"/>
        <v/>
      </c>
      <c r="R1089" s="44" t="e">
        <f t="shared" si="303"/>
        <v>#VALUE!</v>
      </c>
      <c r="S1089" s="45" t="e">
        <f t="shared" si="296"/>
        <v>#VALUE!</v>
      </c>
      <c r="T1089" s="44" t="str">
        <f t="shared" si="304"/>
        <v/>
      </c>
      <c r="U1089" s="46"/>
      <c r="V1089" s="47"/>
      <c r="W1089" s="48" t="e">
        <f t="shared" si="305"/>
        <v>#VALUE!</v>
      </c>
      <c r="X1089" s="49"/>
      <c r="Y1089" s="44" t="e">
        <f>INDEX(VISITORS[INSECT ORDER], MATCH(X1089,VISITORS[NAME USED],0))</f>
        <v>#N/A</v>
      </c>
      <c r="Z1089" s="44" t="e">
        <f t="shared" si="306"/>
        <v>#N/A</v>
      </c>
      <c r="AA1089" s="50" t="e">
        <f>IF(SUM(#REF!,#REF!,#REF!,#REF!,#REF!,#REF!)=S1089,,"")</f>
        <v>#REF!</v>
      </c>
      <c r="AB1089" s="51" t="str">
        <f t="shared" si="307"/>
        <v/>
      </c>
      <c r="AC1089" s="51"/>
      <c r="AD1089" s="51"/>
      <c r="AE1089" s="51"/>
      <c r="AF1089" s="51"/>
      <c r="AG1089" s="51"/>
      <c r="AH1089" s="51"/>
      <c r="AI1089" s="52"/>
      <c r="AJ1089" s="52"/>
      <c r="AK1089" s="52"/>
      <c r="AL1089" s="53"/>
      <c r="AM1089" s="54"/>
      <c r="AN1089" s="55" t="str">
        <f>IF(P1089=1,0,"")</f>
        <v/>
      </c>
      <c r="AO1089" s="56" t="str">
        <f>IF(AN1089=1,AB1089,"")</f>
        <v/>
      </c>
      <c r="AP1089" s="55" t="str">
        <f>IF(P1089=1,0,"")</f>
        <v/>
      </c>
      <c r="AQ1089" s="56" t="str">
        <f>IF(AP1089=1,AB1089,"")</f>
        <v/>
      </c>
    </row>
    <row r="1090" spans="1:43" s="3" customFormat="1" x14ac:dyDescent="0.25">
      <c r="A1090" s="67">
        <f t="shared" si="297"/>
        <v>2022</v>
      </c>
      <c r="B1090" s="67" t="e">
        <f t="shared" si="298"/>
        <v>#VALUE!</v>
      </c>
      <c r="C1090" s="68" t="e">
        <f t="shared" si="308"/>
        <v>#VALUE!</v>
      </c>
      <c r="D1090" s="69">
        <f t="shared" si="299"/>
        <v>3</v>
      </c>
      <c r="E1090" s="70">
        <f t="shared" si="300"/>
        <v>2</v>
      </c>
      <c r="F1090" s="74"/>
      <c r="G1090" s="77"/>
      <c r="H1090" s="63" t="e">
        <f t="shared" si="309"/>
        <v>#VALUE!</v>
      </c>
      <c r="I1090" s="64">
        <f t="shared" si="313"/>
        <v>1</v>
      </c>
      <c r="J1090" s="71" t="str">
        <f t="shared" si="313"/>
        <v xml:space="preserve">Tolpis </v>
      </c>
      <c r="K1090" s="71" t="str">
        <f t="shared" si="313"/>
        <v>umbellata</v>
      </c>
      <c r="L1090" s="72">
        <f t="shared" si="313"/>
        <v>1</v>
      </c>
      <c r="M1090" s="72">
        <f t="shared" si="313"/>
        <v>0</v>
      </c>
      <c r="N1090" s="66">
        <f t="shared" si="313"/>
        <v>0</v>
      </c>
      <c r="O1090" s="41"/>
      <c r="P1090" s="42" t="str">
        <f t="shared" si="301"/>
        <v/>
      </c>
      <c r="Q1090" s="43" t="str">
        <f t="shared" si="302"/>
        <v/>
      </c>
      <c r="R1090" s="44" t="e">
        <f t="shared" si="303"/>
        <v>#VALUE!</v>
      </c>
      <c r="S1090" s="45" t="e">
        <f t="shared" si="296"/>
        <v>#VALUE!</v>
      </c>
      <c r="T1090" s="44" t="str">
        <f t="shared" si="304"/>
        <v/>
      </c>
      <c r="U1090" s="46"/>
      <c r="V1090" s="47"/>
      <c r="W1090" s="48" t="e">
        <f t="shared" si="305"/>
        <v>#VALUE!</v>
      </c>
      <c r="X1090" s="49"/>
      <c r="Y1090" s="44" t="e">
        <f>INDEX(VISITORS[INSECT ORDER], MATCH(X1090,VISITORS[NAME USED],0))</f>
        <v>#N/A</v>
      </c>
      <c r="Z1090" s="44" t="e">
        <f t="shared" si="306"/>
        <v>#N/A</v>
      </c>
      <c r="AA1090" s="50" t="e">
        <f>IF(SUM(#REF!,#REF!,#REF!,#REF!,#REF!,#REF!)=S1090,,"")</f>
        <v>#REF!</v>
      </c>
      <c r="AB1090" s="51" t="str">
        <f t="shared" si="307"/>
        <v/>
      </c>
      <c r="AC1090" s="51"/>
      <c r="AD1090" s="51"/>
      <c r="AE1090" s="51"/>
      <c r="AF1090" s="51"/>
      <c r="AG1090" s="51"/>
      <c r="AH1090" s="51"/>
      <c r="AI1090" s="52"/>
      <c r="AJ1090" s="52"/>
      <c r="AK1090" s="52"/>
      <c r="AL1090" s="53"/>
      <c r="AM1090" s="54"/>
      <c r="AN1090" s="55" t="str">
        <f>IF(P1090=1,0,"")</f>
        <v/>
      </c>
      <c r="AO1090" s="56" t="str">
        <f>IF(AN1090=1,AB1090,"")</f>
        <v/>
      </c>
      <c r="AP1090" s="55" t="str">
        <f>IF(P1090=1,0,"")</f>
        <v/>
      </c>
      <c r="AQ1090" s="56" t="str">
        <f>IF(AP1090=1,AB1090,"")</f>
        <v/>
      </c>
    </row>
    <row r="1091" spans="1:43" s="3" customFormat="1" x14ac:dyDescent="0.25">
      <c r="A1091" s="67">
        <f t="shared" si="297"/>
        <v>2022</v>
      </c>
      <c r="B1091" s="67" t="e">
        <f t="shared" si="298"/>
        <v>#VALUE!</v>
      </c>
      <c r="C1091" s="68" t="e">
        <f t="shared" si="308"/>
        <v>#VALUE!</v>
      </c>
      <c r="D1091" s="69">
        <f t="shared" si="299"/>
        <v>3</v>
      </c>
      <c r="E1091" s="70">
        <f t="shared" si="300"/>
        <v>3</v>
      </c>
      <c r="F1091" s="74"/>
      <c r="G1091" s="77"/>
      <c r="H1091" s="63" t="e">
        <f t="shared" si="309"/>
        <v>#VALUE!</v>
      </c>
      <c r="I1091" s="64">
        <f t="shared" si="313"/>
        <v>1</v>
      </c>
      <c r="J1091" s="71" t="str">
        <f t="shared" si="313"/>
        <v xml:space="preserve">Tolpis </v>
      </c>
      <c r="K1091" s="71" t="str">
        <f t="shared" si="313"/>
        <v>umbellata</v>
      </c>
      <c r="L1091" s="72">
        <f t="shared" si="313"/>
        <v>1</v>
      </c>
      <c r="M1091" s="72">
        <f t="shared" si="313"/>
        <v>0</v>
      </c>
      <c r="N1091" s="66">
        <f t="shared" si="313"/>
        <v>0</v>
      </c>
      <c r="O1091" s="41"/>
      <c r="P1091" s="42" t="str">
        <f t="shared" si="301"/>
        <v/>
      </c>
      <c r="Q1091" s="43" t="str">
        <f t="shared" si="302"/>
        <v/>
      </c>
      <c r="R1091" s="44" t="e">
        <f t="shared" si="303"/>
        <v>#VALUE!</v>
      </c>
      <c r="S1091" s="45" t="e">
        <f t="shared" ref="S1091:S1154" si="314">IF(T1091&lt;D1091, (T1091*3600+U1091*60+V1091)+((23*3600+59*60+60)-(D1091*3600+E1091*60+LEFT(F1091,2))), (T1091*3600+U1091*60+V1091)-(D1091*3600+E1091*60+LEFT(F1091,2)))</f>
        <v>#VALUE!</v>
      </c>
      <c r="T1091" s="44" t="str">
        <f t="shared" si="304"/>
        <v/>
      </c>
      <c r="U1091" s="46"/>
      <c r="V1091" s="47"/>
      <c r="W1091" s="48" t="e">
        <f t="shared" si="305"/>
        <v>#VALUE!</v>
      </c>
      <c r="X1091" s="49"/>
      <c r="Y1091" s="44" t="e">
        <f>INDEX(VISITORS[INSECT ORDER], MATCH(X1091,VISITORS[NAME USED],0))</f>
        <v>#N/A</v>
      </c>
      <c r="Z1091" s="44" t="e">
        <f t="shared" si="306"/>
        <v>#N/A</v>
      </c>
      <c r="AA1091" s="50" t="e">
        <f>IF(SUM(#REF!,#REF!,#REF!,#REF!,#REF!,#REF!)=S1091,,"")</f>
        <v>#REF!</v>
      </c>
      <c r="AB1091" s="51" t="str">
        <f t="shared" si="307"/>
        <v/>
      </c>
      <c r="AC1091" s="51"/>
      <c r="AD1091" s="51"/>
      <c r="AE1091" s="51"/>
      <c r="AF1091" s="51"/>
      <c r="AG1091" s="51"/>
      <c r="AH1091" s="51"/>
      <c r="AI1091" s="52"/>
      <c r="AJ1091" s="52"/>
      <c r="AK1091" s="52"/>
      <c r="AL1091" s="53"/>
      <c r="AM1091" s="54"/>
      <c r="AN1091" s="55" t="str">
        <f>IF(P1091=1,0,"")</f>
        <v/>
      </c>
      <c r="AO1091" s="56" t="str">
        <f>IF(AN1091=1,AB1091,"")</f>
        <v/>
      </c>
      <c r="AP1091" s="55" t="str">
        <f>IF(P1091=1,0,"")</f>
        <v/>
      </c>
      <c r="AQ1091" s="56" t="str">
        <f>IF(AP1091=1,AB1091,"")</f>
        <v/>
      </c>
    </row>
    <row r="1092" spans="1:43" s="3" customFormat="1" x14ac:dyDescent="0.25">
      <c r="A1092" s="67">
        <f t="shared" ref="A1092:A1155" si="315">A1091</f>
        <v>2022</v>
      </c>
      <c r="B1092" s="67" t="e">
        <f t="shared" ref="B1092:B1155" si="316">IF(C1091-C1092&gt;0, TEXT(DATE(2016,(MONTH(DATEVALUE(B1091&amp;"1"))+1),1),"mmm"), B1091)</f>
        <v>#VALUE!</v>
      </c>
      <c r="C1092" s="68" t="e">
        <f t="shared" si="308"/>
        <v>#VALUE!</v>
      </c>
      <c r="D1092" s="69">
        <f t="shared" ref="D1092:D1155" si="317">IF(IF(E1091=59,D1091+1,D1091)=24,0,IF(E1091=59,D1091+1,D1091))</f>
        <v>3</v>
      </c>
      <c r="E1092" s="70">
        <f t="shared" ref="E1092:E1155" si="318">IF(E1091&lt;59,E1091+1,0)</f>
        <v>4</v>
      </c>
      <c r="F1092" s="74"/>
      <c r="G1092" s="77"/>
      <c r="H1092" s="63" t="e">
        <f t="shared" si="309"/>
        <v>#VALUE!</v>
      </c>
      <c r="I1092" s="64">
        <f t="shared" si="313"/>
        <v>1</v>
      </c>
      <c r="J1092" s="71" t="str">
        <f t="shared" si="313"/>
        <v xml:space="preserve">Tolpis </v>
      </c>
      <c r="K1092" s="71" t="str">
        <f t="shared" si="313"/>
        <v>umbellata</v>
      </c>
      <c r="L1092" s="72">
        <f t="shared" si="313"/>
        <v>1</v>
      </c>
      <c r="M1092" s="72">
        <f t="shared" si="313"/>
        <v>0</v>
      </c>
      <c r="N1092" s="66">
        <f t="shared" si="313"/>
        <v>0</v>
      </c>
      <c r="O1092" s="41"/>
      <c r="P1092" s="42" t="str">
        <f t="shared" ref="P1092:P1155" si="319">IF(F1092="","",1)</f>
        <v/>
      </c>
      <c r="Q1092" s="43" t="str">
        <f t="shared" ref="Q1092:Q1155" si="320">TEXT(IF(P1092=1,CONCATENATE($D1092,":",$E1092,":",(LEFT($F1092,2))),""),"hh:mm:ss")</f>
        <v/>
      </c>
      <c r="R1092" s="44" t="e">
        <f t="shared" ref="R1092:R1155" si="321">TEXT(Q1092-TIME(0,RIGHT($H1092,2),$G$9)+(Q1092&gt;TIME(0,RIGHT($H1092,2),$G$9)),"mm:ss")</f>
        <v>#VALUE!</v>
      </c>
      <c r="S1092" s="45" t="e">
        <f t="shared" si="314"/>
        <v>#VALUE!</v>
      </c>
      <c r="T1092" s="44" t="str">
        <f t="shared" ref="T1092:T1155" si="322">TEXT(IF(P1092=1,D1092,""),"00")</f>
        <v/>
      </c>
      <c r="U1092" s="46"/>
      <c r="V1092" s="47"/>
      <c r="W1092" s="48" t="e">
        <f t="shared" ref="W1092:W1155" si="323">IF(O1092=0,TEXT(TIME(T1092,U1092,V1092)-TIME(D1092,E1092,RIGHT(F1092,2))+TIME(0,LEFT(R1092,2),RIGHT(R1092,2)),"mm:ss"),TEXT(TIME(T1092,U1092,V1092)-TIME(D1092,E1092,RIGHT(F1092,2))+TIME(0,LEFT(R1092,2),RIGHT(R1092,2))-TIME(0,($G$10*O1092),0),"mm:ss"))</f>
        <v>#VALUE!</v>
      </c>
      <c r="X1092" s="49"/>
      <c r="Y1092" s="44" t="e">
        <f>INDEX(VISITORS[INSECT ORDER], MATCH(X1092,VISITORS[NAME USED],0))</f>
        <v>#N/A</v>
      </c>
      <c r="Z1092" s="44" t="e">
        <f t="shared" ref="Z1092:Z1155" si="324">IF(Y1092&lt;&gt;0,"NA","")</f>
        <v>#N/A</v>
      </c>
      <c r="AA1092" s="50" t="e">
        <f>IF(SUM(#REF!,#REF!,#REF!,#REF!,#REF!,#REF!)=S1092,,"")</f>
        <v>#REF!</v>
      </c>
      <c r="AB1092" s="51" t="str">
        <f t="shared" ref="AB1092:AB1155" si="325">IF(P1092=1,1,"")</f>
        <v/>
      </c>
      <c r="AC1092" s="51"/>
      <c r="AD1092" s="51"/>
      <c r="AE1092" s="51"/>
      <c r="AF1092" s="51"/>
      <c r="AG1092" s="51"/>
      <c r="AH1092" s="51"/>
      <c r="AI1092" s="52"/>
      <c r="AJ1092" s="52"/>
      <c r="AK1092" s="52"/>
      <c r="AL1092" s="53"/>
      <c r="AM1092" s="54"/>
      <c r="AN1092" s="55" t="str">
        <f>IF(P1092=1,0,"")</f>
        <v/>
      </c>
      <c r="AO1092" s="56" t="str">
        <f>IF(AN1092=1,AB1092,"")</f>
        <v/>
      </c>
      <c r="AP1092" s="55" t="str">
        <f>IF(P1092=1,0,"")</f>
        <v/>
      </c>
      <c r="AQ1092" s="56" t="str">
        <f>IF(AP1092=1,AB1092,"")</f>
        <v/>
      </c>
    </row>
    <row r="1093" spans="1:43" s="3" customFormat="1" x14ac:dyDescent="0.25">
      <c r="A1093" s="67">
        <f t="shared" si="315"/>
        <v>2022</v>
      </c>
      <c r="B1093" s="67" t="e">
        <f t="shared" si="316"/>
        <v>#VALUE!</v>
      </c>
      <c r="C1093" s="68" t="e">
        <f t="shared" ref="C1093:C1156" si="326">IF(AND(D1093=0, E1093=0), IF(TEXT(C1092,"dd")=TEXT(EOMONTH(DATE(A1092,MONTH(DATEVALUE(B1092&amp;"1")),C1092),0), "dd"), 1, C1092+1), C1092)</f>
        <v>#VALUE!</v>
      </c>
      <c r="D1093" s="69">
        <f t="shared" si="317"/>
        <v>3</v>
      </c>
      <c r="E1093" s="70">
        <f t="shared" si="318"/>
        <v>5</v>
      </c>
      <c r="F1093" s="74"/>
      <c r="G1093" s="77"/>
      <c r="H1093" s="63" t="e">
        <f t="shared" ref="H1093:H1156" si="327">IF(AND(OR(E1092=$G$3,E1092=$G$4,E1092=$G$5,E1092=$G$6,E1092=$G$7,E1092=$G$8),E1092&lt;&gt;RIGHT(H1092,2)),CONCATENATE(LEFT(J1093,3),LEFT(K1093,3),L1093,"_",A1093,TEXT(MONTH(DATEVALUE(B1093&amp;"1")),"00"),TEXT(C1093,"00"),"_",TEXT(D1093,"00"),"_",TEXT(E1092,"00")),IF(AND(OR(E1093=$G$3,E1093=$G$4,E1093=$G$5,E1093=$G$6,E1093=$G$7,E1093=$G$8),OR(F1093="",F1093&gt;$G$9-1)),CONCATENATE(LEFT(J1093,3),LEFT(K1093,3),L1093,"_",A1093,TEXT(MONTH(DATEVALUE(B1093&amp;"1")),"00"),TEXT(C1093,"00"),"_",TEXT(D1093,"00"),"_",TEXT(E1093,"00")),H1092))</f>
        <v>#VALUE!</v>
      </c>
      <c r="I1093" s="64">
        <f t="shared" ref="I1093:N1108" si="328">I1092</f>
        <v>1</v>
      </c>
      <c r="J1093" s="71" t="str">
        <f t="shared" si="328"/>
        <v xml:space="preserve">Tolpis </v>
      </c>
      <c r="K1093" s="71" t="str">
        <f t="shared" si="328"/>
        <v>umbellata</v>
      </c>
      <c r="L1093" s="72">
        <f t="shared" si="328"/>
        <v>1</v>
      </c>
      <c r="M1093" s="72">
        <f t="shared" si="328"/>
        <v>0</v>
      </c>
      <c r="N1093" s="66">
        <f t="shared" si="328"/>
        <v>0</v>
      </c>
      <c r="O1093" s="41"/>
      <c r="P1093" s="42" t="str">
        <f t="shared" si="319"/>
        <v/>
      </c>
      <c r="Q1093" s="43" t="str">
        <f t="shared" si="320"/>
        <v/>
      </c>
      <c r="R1093" s="44" t="e">
        <f t="shared" si="321"/>
        <v>#VALUE!</v>
      </c>
      <c r="S1093" s="45" t="e">
        <f t="shared" si="314"/>
        <v>#VALUE!</v>
      </c>
      <c r="T1093" s="44" t="str">
        <f t="shared" si="322"/>
        <v/>
      </c>
      <c r="U1093" s="46"/>
      <c r="V1093" s="47"/>
      <c r="W1093" s="48" t="e">
        <f t="shared" si="323"/>
        <v>#VALUE!</v>
      </c>
      <c r="X1093" s="49"/>
      <c r="Y1093" s="44" t="e">
        <f>INDEX(VISITORS[INSECT ORDER], MATCH(X1093,VISITORS[NAME USED],0))</f>
        <v>#N/A</v>
      </c>
      <c r="Z1093" s="44" t="e">
        <f t="shared" si="324"/>
        <v>#N/A</v>
      </c>
      <c r="AA1093" s="50" t="e">
        <f>IF(SUM(#REF!,#REF!,#REF!,#REF!,#REF!,#REF!)=S1093,,"")</f>
        <v>#REF!</v>
      </c>
      <c r="AB1093" s="51" t="str">
        <f t="shared" si="325"/>
        <v/>
      </c>
      <c r="AC1093" s="51"/>
      <c r="AD1093" s="51"/>
      <c r="AE1093" s="51"/>
      <c r="AF1093" s="51"/>
      <c r="AG1093" s="51"/>
      <c r="AH1093" s="51"/>
      <c r="AI1093" s="52"/>
      <c r="AJ1093" s="52"/>
      <c r="AK1093" s="52"/>
      <c r="AL1093" s="53"/>
      <c r="AM1093" s="54"/>
      <c r="AN1093" s="55" t="str">
        <f>IF(P1093=1,0,"")</f>
        <v/>
      </c>
      <c r="AO1093" s="56" t="str">
        <f>IF(AN1093=1,AB1093,"")</f>
        <v/>
      </c>
      <c r="AP1093" s="55" t="str">
        <f>IF(P1093=1,0,"")</f>
        <v/>
      </c>
      <c r="AQ1093" s="56" t="str">
        <f>IF(AP1093=1,AB1093,"")</f>
        <v/>
      </c>
    </row>
    <row r="1094" spans="1:43" s="3" customFormat="1" x14ac:dyDescent="0.25">
      <c r="A1094" s="67">
        <f t="shared" si="315"/>
        <v>2022</v>
      </c>
      <c r="B1094" s="67" t="e">
        <f t="shared" si="316"/>
        <v>#VALUE!</v>
      </c>
      <c r="C1094" s="68" t="e">
        <f t="shared" si="326"/>
        <v>#VALUE!</v>
      </c>
      <c r="D1094" s="69">
        <f t="shared" si="317"/>
        <v>3</v>
      </c>
      <c r="E1094" s="70">
        <f t="shared" si="318"/>
        <v>6</v>
      </c>
      <c r="F1094" s="74"/>
      <c r="G1094" s="77"/>
      <c r="H1094" s="63" t="e">
        <f t="shared" si="327"/>
        <v>#VALUE!</v>
      </c>
      <c r="I1094" s="64">
        <f t="shared" si="328"/>
        <v>1</v>
      </c>
      <c r="J1094" s="71" t="str">
        <f t="shared" si="328"/>
        <v xml:space="preserve">Tolpis </v>
      </c>
      <c r="K1094" s="71" t="str">
        <f t="shared" si="328"/>
        <v>umbellata</v>
      </c>
      <c r="L1094" s="72">
        <f t="shared" si="328"/>
        <v>1</v>
      </c>
      <c r="M1094" s="72">
        <f t="shared" si="328"/>
        <v>0</v>
      </c>
      <c r="N1094" s="66">
        <f t="shared" si="328"/>
        <v>0</v>
      </c>
      <c r="O1094" s="41"/>
      <c r="P1094" s="42" t="str">
        <f t="shared" si="319"/>
        <v/>
      </c>
      <c r="Q1094" s="43" t="str">
        <f t="shared" si="320"/>
        <v/>
      </c>
      <c r="R1094" s="44" t="e">
        <f t="shared" si="321"/>
        <v>#VALUE!</v>
      </c>
      <c r="S1094" s="45" t="e">
        <f t="shared" si="314"/>
        <v>#VALUE!</v>
      </c>
      <c r="T1094" s="44" t="str">
        <f t="shared" si="322"/>
        <v/>
      </c>
      <c r="U1094" s="46"/>
      <c r="V1094" s="47"/>
      <c r="W1094" s="48" t="e">
        <f t="shared" si="323"/>
        <v>#VALUE!</v>
      </c>
      <c r="X1094" s="49"/>
      <c r="Y1094" s="44" t="e">
        <f>INDEX(VISITORS[INSECT ORDER], MATCH(X1094,VISITORS[NAME USED],0))</f>
        <v>#N/A</v>
      </c>
      <c r="Z1094" s="44" t="e">
        <f t="shared" si="324"/>
        <v>#N/A</v>
      </c>
      <c r="AA1094" s="50" t="e">
        <f>IF(SUM(#REF!,#REF!,#REF!,#REF!,#REF!,#REF!)=S1094,,"")</f>
        <v>#REF!</v>
      </c>
      <c r="AB1094" s="51" t="str">
        <f t="shared" si="325"/>
        <v/>
      </c>
      <c r="AC1094" s="51"/>
      <c r="AD1094" s="51"/>
      <c r="AE1094" s="51"/>
      <c r="AF1094" s="51"/>
      <c r="AG1094" s="51"/>
      <c r="AH1094" s="51"/>
      <c r="AI1094" s="52"/>
      <c r="AJ1094" s="52"/>
      <c r="AK1094" s="52"/>
      <c r="AL1094" s="53"/>
      <c r="AM1094" s="54"/>
      <c r="AN1094" s="55" t="str">
        <f>IF(P1094=1,0,"")</f>
        <v/>
      </c>
      <c r="AO1094" s="56" t="str">
        <f>IF(AN1094=1,AB1094,"")</f>
        <v/>
      </c>
      <c r="AP1094" s="55" t="str">
        <f>IF(P1094=1,0,"")</f>
        <v/>
      </c>
      <c r="AQ1094" s="56" t="str">
        <f>IF(AP1094=1,AB1094,"")</f>
        <v/>
      </c>
    </row>
    <row r="1095" spans="1:43" s="3" customFormat="1" x14ac:dyDescent="0.25">
      <c r="A1095" s="67">
        <f t="shared" si="315"/>
        <v>2022</v>
      </c>
      <c r="B1095" s="67" t="e">
        <f t="shared" si="316"/>
        <v>#VALUE!</v>
      </c>
      <c r="C1095" s="68" t="e">
        <f t="shared" si="326"/>
        <v>#VALUE!</v>
      </c>
      <c r="D1095" s="69">
        <f t="shared" si="317"/>
        <v>3</v>
      </c>
      <c r="E1095" s="70">
        <f t="shared" si="318"/>
        <v>7</v>
      </c>
      <c r="F1095" s="74"/>
      <c r="G1095" s="77"/>
      <c r="H1095" s="63" t="e">
        <f t="shared" si="327"/>
        <v>#VALUE!</v>
      </c>
      <c r="I1095" s="64">
        <f t="shared" si="328"/>
        <v>1</v>
      </c>
      <c r="J1095" s="71" t="str">
        <f t="shared" si="328"/>
        <v xml:space="preserve">Tolpis </v>
      </c>
      <c r="K1095" s="71" t="str">
        <f t="shared" si="328"/>
        <v>umbellata</v>
      </c>
      <c r="L1095" s="72">
        <f t="shared" si="328"/>
        <v>1</v>
      </c>
      <c r="M1095" s="72">
        <f t="shared" si="328"/>
        <v>0</v>
      </c>
      <c r="N1095" s="66">
        <f t="shared" si="328"/>
        <v>0</v>
      </c>
      <c r="O1095" s="41"/>
      <c r="P1095" s="42" t="str">
        <f t="shared" si="319"/>
        <v/>
      </c>
      <c r="Q1095" s="43" t="str">
        <f t="shared" si="320"/>
        <v/>
      </c>
      <c r="R1095" s="44" t="e">
        <f t="shared" si="321"/>
        <v>#VALUE!</v>
      </c>
      <c r="S1095" s="45" t="e">
        <f t="shared" si="314"/>
        <v>#VALUE!</v>
      </c>
      <c r="T1095" s="44" t="str">
        <f t="shared" si="322"/>
        <v/>
      </c>
      <c r="U1095" s="46"/>
      <c r="V1095" s="47"/>
      <c r="W1095" s="48" t="e">
        <f t="shared" si="323"/>
        <v>#VALUE!</v>
      </c>
      <c r="X1095" s="49"/>
      <c r="Y1095" s="44" t="e">
        <f>INDEX(VISITORS[INSECT ORDER], MATCH(X1095,VISITORS[NAME USED],0))</f>
        <v>#N/A</v>
      </c>
      <c r="Z1095" s="44" t="e">
        <f t="shared" si="324"/>
        <v>#N/A</v>
      </c>
      <c r="AA1095" s="50" t="e">
        <f>IF(SUM(#REF!,#REF!,#REF!,#REF!,#REF!,#REF!)=S1095,,"")</f>
        <v>#REF!</v>
      </c>
      <c r="AB1095" s="51" t="str">
        <f t="shared" si="325"/>
        <v/>
      </c>
      <c r="AC1095" s="51"/>
      <c r="AD1095" s="51"/>
      <c r="AE1095" s="51"/>
      <c r="AF1095" s="51"/>
      <c r="AG1095" s="51"/>
      <c r="AH1095" s="51"/>
      <c r="AI1095" s="52"/>
      <c r="AJ1095" s="52"/>
      <c r="AK1095" s="52"/>
      <c r="AL1095" s="53"/>
      <c r="AM1095" s="54"/>
      <c r="AN1095" s="55" t="str">
        <f>IF(P1095=1,0,"")</f>
        <v/>
      </c>
      <c r="AO1095" s="56" t="str">
        <f>IF(AN1095=1,AB1095,"")</f>
        <v/>
      </c>
      <c r="AP1095" s="55" t="str">
        <f>IF(P1095=1,0,"")</f>
        <v/>
      </c>
      <c r="AQ1095" s="56" t="str">
        <f>IF(AP1095=1,AB1095,"")</f>
        <v/>
      </c>
    </row>
    <row r="1096" spans="1:43" s="3" customFormat="1" x14ac:dyDescent="0.25">
      <c r="A1096" s="67">
        <f t="shared" si="315"/>
        <v>2022</v>
      </c>
      <c r="B1096" s="67" t="e">
        <f t="shared" si="316"/>
        <v>#VALUE!</v>
      </c>
      <c r="C1096" s="68" t="e">
        <f t="shared" si="326"/>
        <v>#VALUE!</v>
      </c>
      <c r="D1096" s="69">
        <f t="shared" si="317"/>
        <v>3</v>
      </c>
      <c r="E1096" s="70">
        <f t="shared" si="318"/>
        <v>8</v>
      </c>
      <c r="F1096" s="74"/>
      <c r="G1096" s="77"/>
      <c r="H1096" s="63" t="e">
        <f t="shared" si="327"/>
        <v>#VALUE!</v>
      </c>
      <c r="I1096" s="64">
        <f t="shared" si="328"/>
        <v>1</v>
      </c>
      <c r="J1096" s="71" t="str">
        <f t="shared" si="328"/>
        <v xml:space="preserve">Tolpis </v>
      </c>
      <c r="K1096" s="71" t="str">
        <f t="shared" si="328"/>
        <v>umbellata</v>
      </c>
      <c r="L1096" s="72">
        <f t="shared" si="328"/>
        <v>1</v>
      </c>
      <c r="M1096" s="72">
        <f t="shared" si="328"/>
        <v>0</v>
      </c>
      <c r="N1096" s="66">
        <f t="shared" si="328"/>
        <v>0</v>
      </c>
      <c r="O1096" s="41"/>
      <c r="P1096" s="42" t="str">
        <f t="shared" si="319"/>
        <v/>
      </c>
      <c r="Q1096" s="43" t="str">
        <f t="shared" si="320"/>
        <v/>
      </c>
      <c r="R1096" s="44" t="e">
        <f t="shared" si="321"/>
        <v>#VALUE!</v>
      </c>
      <c r="S1096" s="45" t="e">
        <f t="shared" si="314"/>
        <v>#VALUE!</v>
      </c>
      <c r="T1096" s="44" t="str">
        <f t="shared" si="322"/>
        <v/>
      </c>
      <c r="U1096" s="46"/>
      <c r="V1096" s="47"/>
      <c r="W1096" s="48" t="e">
        <f t="shared" si="323"/>
        <v>#VALUE!</v>
      </c>
      <c r="X1096" s="49"/>
      <c r="Y1096" s="44" t="e">
        <f>INDEX(VISITORS[INSECT ORDER], MATCH(X1096,VISITORS[NAME USED],0))</f>
        <v>#N/A</v>
      </c>
      <c r="Z1096" s="44" t="e">
        <f t="shared" si="324"/>
        <v>#N/A</v>
      </c>
      <c r="AA1096" s="50" t="e">
        <f>IF(SUM(#REF!,#REF!,#REF!,#REF!,#REF!,#REF!)=S1096,,"")</f>
        <v>#REF!</v>
      </c>
      <c r="AB1096" s="51" t="str">
        <f t="shared" si="325"/>
        <v/>
      </c>
      <c r="AC1096" s="51"/>
      <c r="AD1096" s="51"/>
      <c r="AE1096" s="51"/>
      <c r="AF1096" s="51"/>
      <c r="AG1096" s="51"/>
      <c r="AH1096" s="51"/>
      <c r="AI1096" s="52"/>
      <c r="AJ1096" s="52"/>
      <c r="AK1096" s="52"/>
      <c r="AL1096" s="53"/>
      <c r="AM1096" s="54"/>
      <c r="AN1096" s="55" t="str">
        <f>IF(P1096=1,0,"")</f>
        <v/>
      </c>
      <c r="AO1096" s="56" t="str">
        <f>IF(AN1096=1,AB1096,"")</f>
        <v/>
      </c>
      <c r="AP1096" s="55" t="str">
        <f>IF(P1096=1,0,"")</f>
        <v/>
      </c>
      <c r="AQ1096" s="56" t="str">
        <f>IF(AP1096=1,AB1096,"")</f>
        <v/>
      </c>
    </row>
    <row r="1097" spans="1:43" s="3" customFormat="1" x14ac:dyDescent="0.25">
      <c r="A1097" s="67">
        <f t="shared" si="315"/>
        <v>2022</v>
      </c>
      <c r="B1097" s="67" t="e">
        <f t="shared" si="316"/>
        <v>#VALUE!</v>
      </c>
      <c r="C1097" s="68" t="e">
        <f t="shared" si="326"/>
        <v>#VALUE!</v>
      </c>
      <c r="D1097" s="69">
        <f t="shared" si="317"/>
        <v>3</v>
      </c>
      <c r="E1097" s="70">
        <f t="shared" si="318"/>
        <v>9</v>
      </c>
      <c r="F1097" s="74"/>
      <c r="G1097" s="77"/>
      <c r="H1097" s="63" t="e">
        <f t="shared" si="327"/>
        <v>#VALUE!</v>
      </c>
      <c r="I1097" s="64">
        <f t="shared" si="328"/>
        <v>1</v>
      </c>
      <c r="J1097" s="71" t="str">
        <f t="shared" si="328"/>
        <v xml:space="preserve">Tolpis </v>
      </c>
      <c r="K1097" s="71" t="str">
        <f t="shared" si="328"/>
        <v>umbellata</v>
      </c>
      <c r="L1097" s="72">
        <f t="shared" si="328"/>
        <v>1</v>
      </c>
      <c r="M1097" s="72">
        <f t="shared" si="328"/>
        <v>0</v>
      </c>
      <c r="N1097" s="66">
        <f t="shared" si="328"/>
        <v>0</v>
      </c>
      <c r="O1097" s="41"/>
      <c r="P1097" s="42" t="str">
        <f t="shared" si="319"/>
        <v/>
      </c>
      <c r="Q1097" s="43" t="str">
        <f t="shared" si="320"/>
        <v/>
      </c>
      <c r="R1097" s="44" t="e">
        <f t="shared" si="321"/>
        <v>#VALUE!</v>
      </c>
      <c r="S1097" s="45" t="e">
        <f t="shared" si="314"/>
        <v>#VALUE!</v>
      </c>
      <c r="T1097" s="44" t="str">
        <f t="shared" si="322"/>
        <v/>
      </c>
      <c r="U1097" s="46"/>
      <c r="V1097" s="47"/>
      <c r="W1097" s="48" t="e">
        <f t="shared" si="323"/>
        <v>#VALUE!</v>
      </c>
      <c r="X1097" s="49"/>
      <c r="Y1097" s="44" t="e">
        <f>INDEX(VISITORS[INSECT ORDER], MATCH(X1097,VISITORS[NAME USED],0))</f>
        <v>#N/A</v>
      </c>
      <c r="Z1097" s="44" t="e">
        <f t="shared" si="324"/>
        <v>#N/A</v>
      </c>
      <c r="AA1097" s="50" t="e">
        <f>IF(SUM(#REF!,#REF!,#REF!,#REF!,#REF!,#REF!)=S1097,,"")</f>
        <v>#REF!</v>
      </c>
      <c r="AB1097" s="51" t="str">
        <f t="shared" si="325"/>
        <v/>
      </c>
      <c r="AC1097" s="51"/>
      <c r="AD1097" s="51"/>
      <c r="AE1097" s="51"/>
      <c r="AF1097" s="51"/>
      <c r="AG1097" s="51"/>
      <c r="AH1097" s="51"/>
      <c r="AI1097" s="52"/>
      <c r="AJ1097" s="52"/>
      <c r="AK1097" s="52"/>
      <c r="AL1097" s="53"/>
      <c r="AM1097" s="54"/>
      <c r="AN1097" s="55" t="str">
        <f>IF(P1097=1,0,"")</f>
        <v/>
      </c>
      <c r="AO1097" s="56" t="str">
        <f>IF(AN1097=1,AB1097,"")</f>
        <v/>
      </c>
      <c r="AP1097" s="55" t="str">
        <f>IF(P1097=1,0,"")</f>
        <v/>
      </c>
      <c r="AQ1097" s="56" t="str">
        <f>IF(AP1097=1,AB1097,"")</f>
        <v/>
      </c>
    </row>
    <row r="1098" spans="1:43" s="3" customFormat="1" x14ac:dyDescent="0.25">
      <c r="A1098" s="67">
        <f t="shared" si="315"/>
        <v>2022</v>
      </c>
      <c r="B1098" s="67" t="e">
        <f t="shared" si="316"/>
        <v>#VALUE!</v>
      </c>
      <c r="C1098" s="68" t="e">
        <f t="shared" si="326"/>
        <v>#VALUE!</v>
      </c>
      <c r="D1098" s="69">
        <f t="shared" si="317"/>
        <v>3</v>
      </c>
      <c r="E1098" s="70">
        <f t="shared" si="318"/>
        <v>10</v>
      </c>
      <c r="F1098" s="74"/>
      <c r="G1098" s="77"/>
      <c r="H1098" s="63" t="e">
        <f t="shared" si="327"/>
        <v>#VALUE!</v>
      </c>
      <c r="I1098" s="64">
        <f t="shared" si="328"/>
        <v>1</v>
      </c>
      <c r="J1098" s="71" t="str">
        <f t="shared" si="328"/>
        <v xml:space="preserve">Tolpis </v>
      </c>
      <c r="K1098" s="71" t="str">
        <f t="shared" si="328"/>
        <v>umbellata</v>
      </c>
      <c r="L1098" s="72">
        <f t="shared" si="328"/>
        <v>1</v>
      </c>
      <c r="M1098" s="72">
        <f t="shared" si="328"/>
        <v>0</v>
      </c>
      <c r="N1098" s="66">
        <f t="shared" si="328"/>
        <v>0</v>
      </c>
      <c r="O1098" s="41"/>
      <c r="P1098" s="42" t="str">
        <f t="shared" si="319"/>
        <v/>
      </c>
      <c r="Q1098" s="43" t="str">
        <f t="shared" si="320"/>
        <v/>
      </c>
      <c r="R1098" s="44" t="e">
        <f t="shared" si="321"/>
        <v>#VALUE!</v>
      </c>
      <c r="S1098" s="45" t="e">
        <f t="shared" si="314"/>
        <v>#VALUE!</v>
      </c>
      <c r="T1098" s="44" t="str">
        <f t="shared" si="322"/>
        <v/>
      </c>
      <c r="U1098" s="46"/>
      <c r="V1098" s="47"/>
      <c r="W1098" s="48" t="e">
        <f t="shared" si="323"/>
        <v>#VALUE!</v>
      </c>
      <c r="X1098" s="49"/>
      <c r="Y1098" s="44" t="e">
        <f>INDEX(VISITORS[INSECT ORDER], MATCH(X1098,VISITORS[NAME USED],0))</f>
        <v>#N/A</v>
      </c>
      <c r="Z1098" s="44" t="e">
        <f t="shared" si="324"/>
        <v>#N/A</v>
      </c>
      <c r="AA1098" s="50" t="e">
        <f>IF(SUM(#REF!,#REF!,#REF!,#REF!,#REF!,#REF!)=S1098,,"")</f>
        <v>#REF!</v>
      </c>
      <c r="AB1098" s="51" t="str">
        <f t="shared" si="325"/>
        <v/>
      </c>
      <c r="AC1098" s="51"/>
      <c r="AD1098" s="51"/>
      <c r="AE1098" s="51"/>
      <c r="AF1098" s="51"/>
      <c r="AG1098" s="51"/>
      <c r="AH1098" s="51"/>
      <c r="AI1098" s="52"/>
      <c r="AJ1098" s="52"/>
      <c r="AK1098" s="52"/>
      <c r="AL1098" s="53"/>
      <c r="AM1098" s="54"/>
      <c r="AN1098" s="55" t="str">
        <f>IF(P1098=1,0,"")</f>
        <v/>
      </c>
      <c r="AO1098" s="56" t="str">
        <f>IF(AN1098=1,AB1098,"")</f>
        <v/>
      </c>
      <c r="AP1098" s="55" t="str">
        <f>IF(P1098=1,0,"")</f>
        <v/>
      </c>
      <c r="AQ1098" s="56" t="str">
        <f>IF(AP1098=1,AB1098,"")</f>
        <v/>
      </c>
    </row>
    <row r="1099" spans="1:43" s="3" customFormat="1" x14ac:dyDescent="0.25">
      <c r="A1099" s="67">
        <f t="shared" si="315"/>
        <v>2022</v>
      </c>
      <c r="B1099" s="67" t="e">
        <f t="shared" si="316"/>
        <v>#VALUE!</v>
      </c>
      <c r="C1099" s="68" t="e">
        <f t="shared" si="326"/>
        <v>#VALUE!</v>
      </c>
      <c r="D1099" s="69">
        <f t="shared" si="317"/>
        <v>3</v>
      </c>
      <c r="E1099" s="70">
        <f t="shared" si="318"/>
        <v>11</v>
      </c>
      <c r="F1099" s="74"/>
      <c r="G1099" s="77"/>
      <c r="H1099" s="63" t="e">
        <f t="shared" si="327"/>
        <v>#VALUE!</v>
      </c>
      <c r="I1099" s="64">
        <f t="shared" si="328"/>
        <v>1</v>
      </c>
      <c r="J1099" s="71" t="str">
        <f t="shared" si="328"/>
        <v xml:space="preserve">Tolpis </v>
      </c>
      <c r="K1099" s="71" t="str">
        <f t="shared" si="328"/>
        <v>umbellata</v>
      </c>
      <c r="L1099" s="72">
        <f t="shared" si="328"/>
        <v>1</v>
      </c>
      <c r="M1099" s="72">
        <f t="shared" si="328"/>
        <v>0</v>
      </c>
      <c r="N1099" s="66">
        <f t="shared" si="328"/>
        <v>0</v>
      </c>
      <c r="O1099" s="41"/>
      <c r="P1099" s="42" t="str">
        <f t="shared" si="319"/>
        <v/>
      </c>
      <c r="Q1099" s="43" t="str">
        <f t="shared" si="320"/>
        <v/>
      </c>
      <c r="R1099" s="44" t="e">
        <f t="shared" si="321"/>
        <v>#VALUE!</v>
      </c>
      <c r="S1099" s="45" t="e">
        <f t="shared" si="314"/>
        <v>#VALUE!</v>
      </c>
      <c r="T1099" s="44" t="str">
        <f t="shared" si="322"/>
        <v/>
      </c>
      <c r="U1099" s="46"/>
      <c r="V1099" s="47"/>
      <c r="W1099" s="48" t="e">
        <f t="shared" si="323"/>
        <v>#VALUE!</v>
      </c>
      <c r="X1099" s="49"/>
      <c r="Y1099" s="44" t="e">
        <f>INDEX(VISITORS[INSECT ORDER], MATCH(X1099,VISITORS[NAME USED],0))</f>
        <v>#N/A</v>
      </c>
      <c r="Z1099" s="44" t="e">
        <f t="shared" si="324"/>
        <v>#N/A</v>
      </c>
      <c r="AA1099" s="50" t="e">
        <f>IF(SUM(#REF!,#REF!,#REF!,#REF!,#REF!,#REF!)=S1099,,"")</f>
        <v>#REF!</v>
      </c>
      <c r="AB1099" s="51" t="str">
        <f t="shared" si="325"/>
        <v/>
      </c>
      <c r="AC1099" s="51"/>
      <c r="AD1099" s="51"/>
      <c r="AE1099" s="51"/>
      <c r="AF1099" s="51"/>
      <c r="AG1099" s="51"/>
      <c r="AH1099" s="51"/>
      <c r="AI1099" s="52"/>
      <c r="AJ1099" s="52"/>
      <c r="AK1099" s="52"/>
      <c r="AL1099" s="53"/>
      <c r="AM1099" s="54"/>
      <c r="AN1099" s="55" t="str">
        <f>IF(P1099=1,0,"")</f>
        <v/>
      </c>
      <c r="AO1099" s="56" t="str">
        <f>IF(AN1099=1,AB1099,"")</f>
        <v/>
      </c>
      <c r="AP1099" s="55" t="str">
        <f>IF(P1099=1,0,"")</f>
        <v/>
      </c>
      <c r="AQ1099" s="56" t="str">
        <f>IF(AP1099=1,AB1099,"")</f>
        <v/>
      </c>
    </row>
    <row r="1100" spans="1:43" s="3" customFormat="1" x14ac:dyDescent="0.25">
      <c r="A1100" s="67">
        <f t="shared" si="315"/>
        <v>2022</v>
      </c>
      <c r="B1100" s="67" t="e">
        <f t="shared" si="316"/>
        <v>#VALUE!</v>
      </c>
      <c r="C1100" s="68" t="e">
        <f t="shared" si="326"/>
        <v>#VALUE!</v>
      </c>
      <c r="D1100" s="69">
        <f t="shared" si="317"/>
        <v>3</v>
      </c>
      <c r="E1100" s="70">
        <f t="shared" si="318"/>
        <v>12</v>
      </c>
      <c r="F1100" s="74"/>
      <c r="G1100" s="77"/>
      <c r="H1100" s="63" t="e">
        <f t="shared" si="327"/>
        <v>#VALUE!</v>
      </c>
      <c r="I1100" s="64">
        <f t="shared" si="328"/>
        <v>1</v>
      </c>
      <c r="J1100" s="71" t="str">
        <f t="shared" si="328"/>
        <v xml:space="preserve">Tolpis </v>
      </c>
      <c r="K1100" s="71" t="str">
        <f t="shared" si="328"/>
        <v>umbellata</v>
      </c>
      <c r="L1100" s="72">
        <f t="shared" si="328"/>
        <v>1</v>
      </c>
      <c r="M1100" s="72">
        <f t="shared" si="328"/>
        <v>0</v>
      </c>
      <c r="N1100" s="66">
        <f t="shared" si="328"/>
        <v>0</v>
      </c>
      <c r="O1100" s="41"/>
      <c r="P1100" s="42" t="str">
        <f t="shared" si="319"/>
        <v/>
      </c>
      <c r="Q1100" s="43" t="str">
        <f t="shared" si="320"/>
        <v/>
      </c>
      <c r="R1100" s="44" t="e">
        <f t="shared" si="321"/>
        <v>#VALUE!</v>
      </c>
      <c r="S1100" s="45" t="e">
        <f t="shared" si="314"/>
        <v>#VALUE!</v>
      </c>
      <c r="T1100" s="44" t="str">
        <f t="shared" si="322"/>
        <v/>
      </c>
      <c r="U1100" s="46"/>
      <c r="V1100" s="47"/>
      <c r="W1100" s="48" t="e">
        <f t="shared" si="323"/>
        <v>#VALUE!</v>
      </c>
      <c r="X1100" s="49"/>
      <c r="Y1100" s="44" t="e">
        <f>INDEX(VISITORS[INSECT ORDER], MATCH(X1100,VISITORS[NAME USED],0))</f>
        <v>#N/A</v>
      </c>
      <c r="Z1100" s="44" t="e">
        <f t="shared" si="324"/>
        <v>#N/A</v>
      </c>
      <c r="AA1100" s="50" t="e">
        <f>IF(SUM(#REF!,#REF!,#REF!,#REF!,#REF!,#REF!)=S1100,,"")</f>
        <v>#REF!</v>
      </c>
      <c r="AB1100" s="51" t="str">
        <f t="shared" si="325"/>
        <v/>
      </c>
      <c r="AC1100" s="51"/>
      <c r="AD1100" s="51"/>
      <c r="AE1100" s="51"/>
      <c r="AF1100" s="51"/>
      <c r="AG1100" s="51"/>
      <c r="AH1100" s="51"/>
      <c r="AI1100" s="52"/>
      <c r="AJ1100" s="52"/>
      <c r="AK1100" s="52"/>
      <c r="AL1100" s="53"/>
      <c r="AM1100" s="54"/>
      <c r="AN1100" s="55" t="str">
        <f>IF(P1100=1,0,"")</f>
        <v/>
      </c>
      <c r="AO1100" s="56" t="str">
        <f>IF(AN1100=1,AB1100,"")</f>
        <v/>
      </c>
      <c r="AP1100" s="55" t="str">
        <f>IF(P1100=1,0,"")</f>
        <v/>
      </c>
      <c r="AQ1100" s="56" t="str">
        <f>IF(AP1100=1,AB1100,"")</f>
        <v/>
      </c>
    </row>
    <row r="1101" spans="1:43" s="3" customFormat="1" x14ac:dyDescent="0.25">
      <c r="A1101" s="67">
        <f t="shared" si="315"/>
        <v>2022</v>
      </c>
      <c r="B1101" s="67" t="e">
        <f t="shared" si="316"/>
        <v>#VALUE!</v>
      </c>
      <c r="C1101" s="68" t="e">
        <f t="shared" si="326"/>
        <v>#VALUE!</v>
      </c>
      <c r="D1101" s="69">
        <f t="shared" si="317"/>
        <v>3</v>
      </c>
      <c r="E1101" s="70">
        <f t="shared" si="318"/>
        <v>13</v>
      </c>
      <c r="F1101" s="74"/>
      <c r="G1101" s="77"/>
      <c r="H1101" s="63" t="e">
        <f t="shared" si="327"/>
        <v>#VALUE!</v>
      </c>
      <c r="I1101" s="64">
        <f t="shared" si="328"/>
        <v>1</v>
      </c>
      <c r="J1101" s="71" t="str">
        <f t="shared" si="328"/>
        <v xml:space="preserve">Tolpis </v>
      </c>
      <c r="K1101" s="71" t="str">
        <f t="shared" si="328"/>
        <v>umbellata</v>
      </c>
      <c r="L1101" s="72">
        <f t="shared" si="328"/>
        <v>1</v>
      </c>
      <c r="M1101" s="72">
        <f t="shared" si="328"/>
        <v>0</v>
      </c>
      <c r="N1101" s="66">
        <f t="shared" si="328"/>
        <v>0</v>
      </c>
      <c r="O1101" s="41"/>
      <c r="P1101" s="42" t="str">
        <f t="shared" si="319"/>
        <v/>
      </c>
      <c r="Q1101" s="43" t="str">
        <f t="shared" si="320"/>
        <v/>
      </c>
      <c r="R1101" s="44" t="e">
        <f t="shared" si="321"/>
        <v>#VALUE!</v>
      </c>
      <c r="S1101" s="45" t="e">
        <f t="shared" si="314"/>
        <v>#VALUE!</v>
      </c>
      <c r="T1101" s="44" t="str">
        <f t="shared" si="322"/>
        <v/>
      </c>
      <c r="U1101" s="46"/>
      <c r="V1101" s="47"/>
      <c r="W1101" s="48" t="e">
        <f t="shared" si="323"/>
        <v>#VALUE!</v>
      </c>
      <c r="X1101" s="49"/>
      <c r="Y1101" s="44" t="e">
        <f>INDEX(VISITORS[INSECT ORDER], MATCH(X1101,VISITORS[NAME USED],0))</f>
        <v>#N/A</v>
      </c>
      <c r="Z1101" s="44" t="e">
        <f t="shared" si="324"/>
        <v>#N/A</v>
      </c>
      <c r="AA1101" s="50" t="e">
        <f>IF(SUM(#REF!,#REF!,#REF!,#REF!,#REF!,#REF!)=S1101,,"")</f>
        <v>#REF!</v>
      </c>
      <c r="AB1101" s="51" t="str">
        <f t="shared" si="325"/>
        <v/>
      </c>
      <c r="AC1101" s="51"/>
      <c r="AD1101" s="51"/>
      <c r="AE1101" s="51"/>
      <c r="AF1101" s="51"/>
      <c r="AG1101" s="51"/>
      <c r="AH1101" s="51"/>
      <c r="AI1101" s="52"/>
      <c r="AJ1101" s="52"/>
      <c r="AK1101" s="52"/>
      <c r="AL1101" s="53"/>
      <c r="AM1101" s="54"/>
      <c r="AN1101" s="55" t="str">
        <f>IF(P1101=1,0,"")</f>
        <v/>
      </c>
      <c r="AO1101" s="56" t="str">
        <f>IF(AN1101=1,AB1101,"")</f>
        <v/>
      </c>
      <c r="AP1101" s="55" t="str">
        <f>IF(P1101=1,0,"")</f>
        <v/>
      </c>
      <c r="AQ1101" s="56" t="str">
        <f>IF(AP1101=1,AB1101,"")</f>
        <v/>
      </c>
    </row>
    <row r="1102" spans="1:43" s="3" customFormat="1" x14ac:dyDescent="0.25">
      <c r="A1102" s="67">
        <f t="shared" si="315"/>
        <v>2022</v>
      </c>
      <c r="B1102" s="67" t="e">
        <f t="shared" si="316"/>
        <v>#VALUE!</v>
      </c>
      <c r="C1102" s="68" t="e">
        <f t="shared" si="326"/>
        <v>#VALUE!</v>
      </c>
      <c r="D1102" s="69">
        <f t="shared" si="317"/>
        <v>3</v>
      </c>
      <c r="E1102" s="70">
        <f t="shared" si="318"/>
        <v>14</v>
      </c>
      <c r="F1102" s="74"/>
      <c r="G1102" s="77"/>
      <c r="H1102" s="63" t="e">
        <f t="shared" si="327"/>
        <v>#VALUE!</v>
      </c>
      <c r="I1102" s="64">
        <f t="shared" si="328"/>
        <v>1</v>
      </c>
      <c r="J1102" s="71" t="str">
        <f t="shared" si="328"/>
        <v xml:space="preserve">Tolpis </v>
      </c>
      <c r="K1102" s="71" t="str">
        <f t="shared" si="328"/>
        <v>umbellata</v>
      </c>
      <c r="L1102" s="72">
        <f t="shared" si="328"/>
        <v>1</v>
      </c>
      <c r="M1102" s="72">
        <f t="shared" si="328"/>
        <v>0</v>
      </c>
      <c r="N1102" s="66">
        <f t="shared" si="328"/>
        <v>0</v>
      </c>
      <c r="O1102" s="41"/>
      <c r="P1102" s="42" t="str">
        <f t="shared" si="319"/>
        <v/>
      </c>
      <c r="Q1102" s="43" t="str">
        <f t="shared" si="320"/>
        <v/>
      </c>
      <c r="R1102" s="44" t="e">
        <f t="shared" si="321"/>
        <v>#VALUE!</v>
      </c>
      <c r="S1102" s="45" t="e">
        <f t="shared" si="314"/>
        <v>#VALUE!</v>
      </c>
      <c r="T1102" s="44" t="str">
        <f t="shared" si="322"/>
        <v/>
      </c>
      <c r="U1102" s="46"/>
      <c r="V1102" s="47"/>
      <c r="W1102" s="48" t="e">
        <f t="shared" si="323"/>
        <v>#VALUE!</v>
      </c>
      <c r="X1102" s="49"/>
      <c r="Y1102" s="44" t="e">
        <f>INDEX(VISITORS[INSECT ORDER], MATCH(X1102,VISITORS[NAME USED],0))</f>
        <v>#N/A</v>
      </c>
      <c r="Z1102" s="44" t="e">
        <f t="shared" si="324"/>
        <v>#N/A</v>
      </c>
      <c r="AA1102" s="50" t="e">
        <f>IF(SUM(#REF!,#REF!,#REF!,#REF!,#REF!,#REF!)=S1102,,"")</f>
        <v>#REF!</v>
      </c>
      <c r="AB1102" s="51" t="str">
        <f t="shared" si="325"/>
        <v/>
      </c>
      <c r="AC1102" s="51"/>
      <c r="AD1102" s="51"/>
      <c r="AE1102" s="51"/>
      <c r="AF1102" s="51"/>
      <c r="AG1102" s="51"/>
      <c r="AH1102" s="51"/>
      <c r="AI1102" s="52"/>
      <c r="AJ1102" s="52"/>
      <c r="AK1102" s="52"/>
      <c r="AL1102" s="53"/>
      <c r="AM1102" s="54"/>
      <c r="AN1102" s="55" t="str">
        <f>IF(P1102=1,0,"")</f>
        <v/>
      </c>
      <c r="AO1102" s="56" t="str">
        <f>IF(AN1102=1,AB1102,"")</f>
        <v/>
      </c>
      <c r="AP1102" s="55" t="str">
        <f>IF(P1102=1,0,"")</f>
        <v/>
      </c>
      <c r="AQ1102" s="56" t="str">
        <f>IF(AP1102=1,AB1102,"")</f>
        <v/>
      </c>
    </row>
    <row r="1103" spans="1:43" s="3" customFormat="1" x14ac:dyDescent="0.25">
      <c r="A1103" s="67">
        <f t="shared" si="315"/>
        <v>2022</v>
      </c>
      <c r="B1103" s="67" t="e">
        <f t="shared" si="316"/>
        <v>#VALUE!</v>
      </c>
      <c r="C1103" s="68" t="e">
        <f t="shared" si="326"/>
        <v>#VALUE!</v>
      </c>
      <c r="D1103" s="69">
        <f t="shared" si="317"/>
        <v>3</v>
      </c>
      <c r="E1103" s="70">
        <f t="shared" si="318"/>
        <v>15</v>
      </c>
      <c r="F1103" s="74"/>
      <c r="G1103" s="77"/>
      <c r="H1103" s="63" t="e">
        <f t="shared" si="327"/>
        <v>#VALUE!</v>
      </c>
      <c r="I1103" s="64">
        <f t="shared" si="328"/>
        <v>1</v>
      </c>
      <c r="J1103" s="71" t="str">
        <f t="shared" si="328"/>
        <v xml:space="preserve">Tolpis </v>
      </c>
      <c r="K1103" s="71" t="str">
        <f t="shared" si="328"/>
        <v>umbellata</v>
      </c>
      <c r="L1103" s="72">
        <f t="shared" si="328"/>
        <v>1</v>
      </c>
      <c r="M1103" s="72">
        <f t="shared" si="328"/>
        <v>0</v>
      </c>
      <c r="N1103" s="66">
        <f t="shared" si="328"/>
        <v>0</v>
      </c>
      <c r="O1103" s="41"/>
      <c r="P1103" s="42" t="str">
        <f t="shared" si="319"/>
        <v/>
      </c>
      <c r="Q1103" s="43" t="str">
        <f t="shared" si="320"/>
        <v/>
      </c>
      <c r="R1103" s="44" t="e">
        <f t="shared" si="321"/>
        <v>#VALUE!</v>
      </c>
      <c r="S1103" s="45" t="e">
        <f t="shared" si="314"/>
        <v>#VALUE!</v>
      </c>
      <c r="T1103" s="44" t="str">
        <f t="shared" si="322"/>
        <v/>
      </c>
      <c r="U1103" s="46"/>
      <c r="V1103" s="47"/>
      <c r="W1103" s="48" t="e">
        <f t="shared" si="323"/>
        <v>#VALUE!</v>
      </c>
      <c r="X1103" s="49"/>
      <c r="Y1103" s="44" t="e">
        <f>INDEX(VISITORS[INSECT ORDER], MATCH(X1103,VISITORS[NAME USED],0))</f>
        <v>#N/A</v>
      </c>
      <c r="Z1103" s="44" t="e">
        <f t="shared" si="324"/>
        <v>#N/A</v>
      </c>
      <c r="AA1103" s="50" t="e">
        <f>IF(SUM(#REF!,#REF!,#REF!,#REF!,#REF!,#REF!)=S1103,,"")</f>
        <v>#REF!</v>
      </c>
      <c r="AB1103" s="51" t="str">
        <f t="shared" si="325"/>
        <v/>
      </c>
      <c r="AC1103" s="51"/>
      <c r="AD1103" s="51"/>
      <c r="AE1103" s="51"/>
      <c r="AF1103" s="51"/>
      <c r="AG1103" s="51"/>
      <c r="AH1103" s="51"/>
      <c r="AI1103" s="52"/>
      <c r="AJ1103" s="52"/>
      <c r="AK1103" s="52"/>
      <c r="AL1103" s="53"/>
      <c r="AM1103" s="54"/>
      <c r="AN1103" s="55" t="str">
        <f>IF(P1103=1,0,"")</f>
        <v/>
      </c>
      <c r="AO1103" s="56" t="str">
        <f>IF(AN1103=1,AB1103,"")</f>
        <v/>
      </c>
      <c r="AP1103" s="55" t="str">
        <f>IF(P1103=1,0,"")</f>
        <v/>
      </c>
      <c r="AQ1103" s="56" t="str">
        <f>IF(AP1103=1,AB1103,"")</f>
        <v/>
      </c>
    </row>
    <row r="1104" spans="1:43" s="3" customFormat="1" x14ac:dyDescent="0.25">
      <c r="A1104" s="67">
        <f t="shared" si="315"/>
        <v>2022</v>
      </c>
      <c r="B1104" s="67" t="e">
        <f t="shared" si="316"/>
        <v>#VALUE!</v>
      </c>
      <c r="C1104" s="68" t="e">
        <f t="shared" si="326"/>
        <v>#VALUE!</v>
      </c>
      <c r="D1104" s="69">
        <f t="shared" si="317"/>
        <v>3</v>
      </c>
      <c r="E1104" s="70">
        <f t="shared" si="318"/>
        <v>16</v>
      </c>
      <c r="F1104" s="74"/>
      <c r="G1104" s="77"/>
      <c r="H1104" s="63" t="e">
        <f t="shared" si="327"/>
        <v>#VALUE!</v>
      </c>
      <c r="I1104" s="64">
        <f t="shared" si="328"/>
        <v>1</v>
      </c>
      <c r="J1104" s="71" t="str">
        <f t="shared" si="328"/>
        <v xml:space="preserve">Tolpis </v>
      </c>
      <c r="K1104" s="71" t="str">
        <f t="shared" si="328"/>
        <v>umbellata</v>
      </c>
      <c r="L1104" s="72">
        <f t="shared" si="328"/>
        <v>1</v>
      </c>
      <c r="M1104" s="72">
        <f t="shared" si="328"/>
        <v>0</v>
      </c>
      <c r="N1104" s="66">
        <f t="shared" si="328"/>
        <v>0</v>
      </c>
      <c r="O1104" s="41"/>
      <c r="P1104" s="42" t="str">
        <f t="shared" si="319"/>
        <v/>
      </c>
      <c r="Q1104" s="43" t="str">
        <f t="shared" si="320"/>
        <v/>
      </c>
      <c r="R1104" s="44" t="e">
        <f t="shared" si="321"/>
        <v>#VALUE!</v>
      </c>
      <c r="S1104" s="45" t="e">
        <f t="shared" si="314"/>
        <v>#VALUE!</v>
      </c>
      <c r="T1104" s="44" t="str">
        <f t="shared" si="322"/>
        <v/>
      </c>
      <c r="U1104" s="46"/>
      <c r="V1104" s="47"/>
      <c r="W1104" s="48" t="e">
        <f t="shared" si="323"/>
        <v>#VALUE!</v>
      </c>
      <c r="X1104" s="49"/>
      <c r="Y1104" s="44" t="e">
        <f>INDEX(VISITORS[INSECT ORDER], MATCH(X1104,VISITORS[NAME USED],0))</f>
        <v>#N/A</v>
      </c>
      <c r="Z1104" s="44" t="e">
        <f t="shared" si="324"/>
        <v>#N/A</v>
      </c>
      <c r="AA1104" s="50" t="e">
        <f>IF(SUM(#REF!,#REF!,#REF!,#REF!,#REF!,#REF!)=S1104,,"")</f>
        <v>#REF!</v>
      </c>
      <c r="AB1104" s="51" t="str">
        <f t="shared" si="325"/>
        <v/>
      </c>
      <c r="AC1104" s="51"/>
      <c r="AD1104" s="51"/>
      <c r="AE1104" s="51"/>
      <c r="AF1104" s="51"/>
      <c r="AG1104" s="51"/>
      <c r="AH1104" s="51"/>
      <c r="AI1104" s="52"/>
      <c r="AJ1104" s="52"/>
      <c r="AK1104" s="52"/>
      <c r="AL1104" s="53"/>
      <c r="AM1104" s="54"/>
      <c r="AN1104" s="55" t="str">
        <f>IF(P1104=1,0,"")</f>
        <v/>
      </c>
      <c r="AO1104" s="56" t="str">
        <f>IF(AN1104=1,AB1104,"")</f>
        <v/>
      </c>
      <c r="AP1104" s="55" t="str">
        <f>IF(P1104=1,0,"")</f>
        <v/>
      </c>
      <c r="AQ1104" s="56" t="str">
        <f>IF(AP1104=1,AB1104,"")</f>
        <v/>
      </c>
    </row>
    <row r="1105" spans="1:43" s="3" customFormat="1" x14ac:dyDescent="0.25">
      <c r="A1105" s="67">
        <f t="shared" si="315"/>
        <v>2022</v>
      </c>
      <c r="B1105" s="67" t="e">
        <f t="shared" si="316"/>
        <v>#VALUE!</v>
      </c>
      <c r="C1105" s="68" t="e">
        <f t="shared" si="326"/>
        <v>#VALUE!</v>
      </c>
      <c r="D1105" s="69">
        <f t="shared" si="317"/>
        <v>3</v>
      </c>
      <c r="E1105" s="70">
        <f t="shared" si="318"/>
        <v>17</v>
      </c>
      <c r="F1105" s="74"/>
      <c r="G1105" s="77"/>
      <c r="H1105" s="63" t="e">
        <f t="shared" si="327"/>
        <v>#VALUE!</v>
      </c>
      <c r="I1105" s="64">
        <f t="shared" si="328"/>
        <v>1</v>
      </c>
      <c r="J1105" s="71" t="str">
        <f t="shared" si="328"/>
        <v xml:space="preserve">Tolpis </v>
      </c>
      <c r="K1105" s="71" t="str">
        <f t="shared" si="328"/>
        <v>umbellata</v>
      </c>
      <c r="L1105" s="72">
        <f t="shared" si="328"/>
        <v>1</v>
      </c>
      <c r="M1105" s="72">
        <f t="shared" si="328"/>
        <v>0</v>
      </c>
      <c r="N1105" s="66">
        <f t="shared" si="328"/>
        <v>0</v>
      </c>
      <c r="O1105" s="41"/>
      <c r="P1105" s="42" t="str">
        <f t="shared" si="319"/>
        <v/>
      </c>
      <c r="Q1105" s="43" t="str">
        <f t="shared" si="320"/>
        <v/>
      </c>
      <c r="R1105" s="44" t="e">
        <f t="shared" si="321"/>
        <v>#VALUE!</v>
      </c>
      <c r="S1105" s="45" t="e">
        <f t="shared" si="314"/>
        <v>#VALUE!</v>
      </c>
      <c r="T1105" s="44" t="str">
        <f t="shared" si="322"/>
        <v/>
      </c>
      <c r="U1105" s="46"/>
      <c r="V1105" s="47"/>
      <c r="W1105" s="48" t="e">
        <f t="shared" si="323"/>
        <v>#VALUE!</v>
      </c>
      <c r="X1105" s="49"/>
      <c r="Y1105" s="44" t="e">
        <f>INDEX(VISITORS[INSECT ORDER], MATCH(X1105,VISITORS[NAME USED],0))</f>
        <v>#N/A</v>
      </c>
      <c r="Z1105" s="44" t="e">
        <f t="shared" si="324"/>
        <v>#N/A</v>
      </c>
      <c r="AA1105" s="50" t="e">
        <f>IF(SUM(#REF!,#REF!,#REF!,#REF!,#REF!,#REF!)=S1105,,"")</f>
        <v>#REF!</v>
      </c>
      <c r="AB1105" s="51" t="str">
        <f t="shared" si="325"/>
        <v/>
      </c>
      <c r="AC1105" s="51"/>
      <c r="AD1105" s="51"/>
      <c r="AE1105" s="51"/>
      <c r="AF1105" s="51"/>
      <c r="AG1105" s="51"/>
      <c r="AH1105" s="51"/>
      <c r="AI1105" s="52"/>
      <c r="AJ1105" s="52"/>
      <c r="AK1105" s="52"/>
      <c r="AL1105" s="53"/>
      <c r="AM1105" s="54"/>
      <c r="AN1105" s="55" t="str">
        <f>IF(P1105=1,0,"")</f>
        <v/>
      </c>
      <c r="AO1105" s="56" t="str">
        <f>IF(AN1105=1,AB1105,"")</f>
        <v/>
      </c>
      <c r="AP1105" s="55" t="str">
        <f>IF(P1105=1,0,"")</f>
        <v/>
      </c>
      <c r="AQ1105" s="56" t="str">
        <f>IF(AP1105=1,AB1105,"")</f>
        <v/>
      </c>
    </row>
    <row r="1106" spans="1:43" s="3" customFormat="1" x14ac:dyDescent="0.25">
      <c r="A1106" s="67">
        <f t="shared" si="315"/>
        <v>2022</v>
      </c>
      <c r="B1106" s="67" t="e">
        <f t="shared" si="316"/>
        <v>#VALUE!</v>
      </c>
      <c r="C1106" s="68" t="e">
        <f t="shared" si="326"/>
        <v>#VALUE!</v>
      </c>
      <c r="D1106" s="69">
        <f t="shared" si="317"/>
        <v>3</v>
      </c>
      <c r="E1106" s="70">
        <f t="shared" si="318"/>
        <v>18</v>
      </c>
      <c r="F1106" s="74"/>
      <c r="G1106" s="77"/>
      <c r="H1106" s="63" t="e">
        <f t="shared" si="327"/>
        <v>#VALUE!</v>
      </c>
      <c r="I1106" s="64">
        <f t="shared" si="328"/>
        <v>1</v>
      </c>
      <c r="J1106" s="71" t="str">
        <f t="shared" si="328"/>
        <v xml:space="preserve">Tolpis </v>
      </c>
      <c r="K1106" s="71" t="str">
        <f t="shared" si="328"/>
        <v>umbellata</v>
      </c>
      <c r="L1106" s="72">
        <f t="shared" si="328"/>
        <v>1</v>
      </c>
      <c r="M1106" s="72">
        <f t="shared" si="328"/>
        <v>0</v>
      </c>
      <c r="N1106" s="66">
        <f t="shared" si="328"/>
        <v>0</v>
      </c>
      <c r="O1106" s="41"/>
      <c r="P1106" s="42" t="str">
        <f t="shared" si="319"/>
        <v/>
      </c>
      <c r="Q1106" s="43" t="str">
        <f t="shared" si="320"/>
        <v/>
      </c>
      <c r="R1106" s="44" t="e">
        <f t="shared" si="321"/>
        <v>#VALUE!</v>
      </c>
      <c r="S1106" s="45" t="e">
        <f t="shared" si="314"/>
        <v>#VALUE!</v>
      </c>
      <c r="T1106" s="44" t="str">
        <f t="shared" si="322"/>
        <v/>
      </c>
      <c r="U1106" s="46"/>
      <c r="V1106" s="47"/>
      <c r="W1106" s="48" t="e">
        <f t="shared" si="323"/>
        <v>#VALUE!</v>
      </c>
      <c r="X1106" s="49"/>
      <c r="Y1106" s="44" t="e">
        <f>INDEX(VISITORS[INSECT ORDER], MATCH(X1106,VISITORS[NAME USED],0))</f>
        <v>#N/A</v>
      </c>
      <c r="Z1106" s="44" t="e">
        <f t="shared" si="324"/>
        <v>#N/A</v>
      </c>
      <c r="AA1106" s="50" t="e">
        <f>IF(SUM(#REF!,#REF!,#REF!,#REF!,#REF!,#REF!)=S1106,,"")</f>
        <v>#REF!</v>
      </c>
      <c r="AB1106" s="51" t="str">
        <f t="shared" si="325"/>
        <v/>
      </c>
      <c r="AC1106" s="51"/>
      <c r="AD1106" s="51"/>
      <c r="AE1106" s="51"/>
      <c r="AF1106" s="51"/>
      <c r="AG1106" s="51"/>
      <c r="AH1106" s="51"/>
      <c r="AI1106" s="52"/>
      <c r="AJ1106" s="52"/>
      <c r="AK1106" s="52"/>
      <c r="AL1106" s="53"/>
      <c r="AM1106" s="54"/>
      <c r="AN1106" s="55" t="str">
        <f>IF(P1106=1,0,"")</f>
        <v/>
      </c>
      <c r="AO1106" s="56" t="str">
        <f>IF(AN1106=1,AB1106,"")</f>
        <v/>
      </c>
      <c r="AP1106" s="55" t="str">
        <f>IF(P1106=1,0,"")</f>
        <v/>
      </c>
      <c r="AQ1106" s="56" t="str">
        <f>IF(AP1106=1,AB1106,"")</f>
        <v/>
      </c>
    </row>
    <row r="1107" spans="1:43" s="3" customFormat="1" x14ac:dyDescent="0.25">
      <c r="A1107" s="67">
        <f t="shared" si="315"/>
        <v>2022</v>
      </c>
      <c r="B1107" s="67" t="e">
        <f t="shared" si="316"/>
        <v>#VALUE!</v>
      </c>
      <c r="C1107" s="68" t="e">
        <f t="shared" si="326"/>
        <v>#VALUE!</v>
      </c>
      <c r="D1107" s="69">
        <f t="shared" si="317"/>
        <v>3</v>
      </c>
      <c r="E1107" s="70">
        <f t="shared" si="318"/>
        <v>19</v>
      </c>
      <c r="F1107" s="74"/>
      <c r="G1107" s="77"/>
      <c r="H1107" s="63" t="e">
        <f t="shared" si="327"/>
        <v>#VALUE!</v>
      </c>
      <c r="I1107" s="64">
        <f t="shared" si="328"/>
        <v>1</v>
      </c>
      <c r="J1107" s="71" t="str">
        <f t="shared" si="328"/>
        <v xml:space="preserve">Tolpis </v>
      </c>
      <c r="K1107" s="71" t="str">
        <f t="shared" si="328"/>
        <v>umbellata</v>
      </c>
      <c r="L1107" s="72">
        <f t="shared" si="328"/>
        <v>1</v>
      </c>
      <c r="M1107" s="72">
        <f t="shared" si="328"/>
        <v>0</v>
      </c>
      <c r="N1107" s="66">
        <f t="shared" si="328"/>
        <v>0</v>
      </c>
      <c r="O1107" s="41"/>
      <c r="P1107" s="42" t="str">
        <f t="shared" si="319"/>
        <v/>
      </c>
      <c r="Q1107" s="43" t="str">
        <f t="shared" si="320"/>
        <v/>
      </c>
      <c r="R1107" s="44" t="e">
        <f t="shared" si="321"/>
        <v>#VALUE!</v>
      </c>
      <c r="S1107" s="45" t="e">
        <f t="shared" si="314"/>
        <v>#VALUE!</v>
      </c>
      <c r="T1107" s="44" t="str">
        <f t="shared" si="322"/>
        <v/>
      </c>
      <c r="U1107" s="46"/>
      <c r="V1107" s="47"/>
      <c r="W1107" s="48" t="e">
        <f t="shared" si="323"/>
        <v>#VALUE!</v>
      </c>
      <c r="X1107" s="49"/>
      <c r="Y1107" s="44" t="e">
        <f>INDEX(VISITORS[INSECT ORDER], MATCH(X1107,VISITORS[NAME USED],0))</f>
        <v>#N/A</v>
      </c>
      <c r="Z1107" s="44" t="e">
        <f t="shared" si="324"/>
        <v>#N/A</v>
      </c>
      <c r="AA1107" s="50" t="e">
        <f>IF(SUM(#REF!,#REF!,#REF!,#REF!,#REF!,#REF!)=S1107,,"")</f>
        <v>#REF!</v>
      </c>
      <c r="AB1107" s="51" t="str">
        <f t="shared" si="325"/>
        <v/>
      </c>
      <c r="AC1107" s="51"/>
      <c r="AD1107" s="51"/>
      <c r="AE1107" s="51"/>
      <c r="AF1107" s="51"/>
      <c r="AG1107" s="51"/>
      <c r="AH1107" s="51"/>
      <c r="AI1107" s="52"/>
      <c r="AJ1107" s="52"/>
      <c r="AK1107" s="52"/>
      <c r="AL1107" s="53"/>
      <c r="AM1107" s="54"/>
      <c r="AN1107" s="55" t="str">
        <f>IF(P1107=1,0,"")</f>
        <v/>
      </c>
      <c r="AO1107" s="56" t="str">
        <f>IF(AN1107=1,AB1107,"")</f>
        <v/>
      </c>
      <c r="AP1107" s="55" t="str">
        <f>IF(P1107=1,0,"")</f>
        <v/>
      </c>
      <c r="AQ1107" s="56" t="str">
        <f>IF(AP1107=1,AB1107,"")</f>
        <v/>
      </c>
    </row>
    <row r="1108" spans="1:43" s="3" customFormat="1" x14ac:dyDescent="0.25">
      <c r="A1108" s="67">
        <f t="shared" si="315"/>
        <v>2022</v>
      </c>
      <c r="B1108" s="67" t="e">
        <f t="shared" si="316"/>
        <v>#VALUE!</v>
      </c>
      <c r="C1108" s="68" t="e">
        <f t="shared" si="326"/>
        <v>#VALUE!</v>
      </c>
      <c r="D1108" s="69">
        <f t="shared" si="317"/>
        <v>3</v>
      </c>
      <c r="E1108" s="70">
        <f t="shared" si="318"/>
        <v>20</v>
      </c>
      <c r="F1108" s="74"/>
      <c r="G1108" s="77"/>
      <c r="H1108" s="63" t="e">
        <f t="shared" si="327"/>
        <v>#VALUE!</v>
      </c>
      <c r="I1108" s="64">
        <f t="shared" si="328"/>
        <v>1</v>
      </c>
      <c r="J1108" s="71" t="str">
        <f t="shared" si="328"/>
        <v xml:space="preserve">Tolpis </v>
      </c>
      <c r="K1108" s="71" t="str">
        <f t="shared" si="328"/>
        <v>umbellata</v>
      </c>
      <c r="L1108" s="72">
        <f t="shared" si="328"/>
        <v>1</v>
      </c>
      <c r="M1108" s="72">
        <f t="shared" si="328"/>
        <v>0</v>
      </c>
      <c r="N1108" s="66">
        <f t="shared" si="328"/>
        <v>0</v>
      </c>
      <c r="O1108" s="41"/>
      <c r="P1108" s="42" t="str">
        <f t="shared" si="319"/>
        <v/>
      </c>
      <c r="Q1108" s="43" t="str">
        <f t="shared" si="320"/>
        <v/>
      </c>
      <c r="R1108" s="44" t="e">
        <f t="shared" si="321"/>
        <v>#VALUE!</v>
      </c>
      <c r="S1108" s="45" t="e">
        <f t="shared" si="314"/>
        <v>#VALUE!</v>
      </c>
      <c r="T1108" s="44" t="str">
        <f t="shared" si="322"/>
        <v/>
      </c>
      <c r="U1108" s="46"/>
      <c r="V1108" s="47"/>
      <c r="W1108" s="48" t="e">
        <f t="shared" si="323"/>
        <v>#VALUE!</v>
      </c>
      <c r="X1108" s="49"/>
      <c r="Y1108" s="44" t="e">
        <f>INDEX(VISITORS[INSECT ORDER], MATCH(X1108,VISITORS[NAME USED],0))</f>
        <v>#N/A</v>
      </c>
      <c r="Z1108" s="44" t="e">
        <f t="shared" si="324"/>
        <v>#N/A</v>
      </c>
      <c r="AA1108" s="50" t="e">
        <f>IF(SUM(#REF!,#REF!,#REF!,#REF!,#REF!,#REF!)=S1108,,"")</f>
        <v>#REF!</v>
      </c>
      <c r="AB1108" s="51" t="str">
        <f t="shared" si="325"/>
        <v/>
      </c>
      <c r="AC1108" s="51"/>
      <c r="AD1108" s="51"/>
      <c r="AE1108" s="51"/>
      <c r="AF1108" s="51"/>
      <c r="AG1108" s="51"/>
      <c r="AH1108" s="51"/>
      <c r="AI1108" s="52"/>
      <c r="AJ1108" s="52"/>
      <c r="AK1108" s="52"/>
      <c r="AL1108" s="53"/>
      <c r="AM1108" s="54"/>
      <c r="AN1108" s="55" t="str">
        <f>IF(P1108=1,0,"")</f>
        <v/>
      </c>
      <c r="AO1108" s="56" t="str">
        <f>IF(AN1108=1,AB1108,"")</f>
        <v/>
      </c>
      <c r="AP1108" s="55" t="str">
        <f>IF(P1108=1,0,"")</f>
        <v/>
      </c>
      <c r="AQ1108" s="56" t="str">
        <f>IF(AP1108=1,AB1108,"")</f>
        <v/>
      </c>
    </row>
    <row r="1109" spans="1:43" s="3" customFormat="1" x14ac:dyDescent="0.25">
      <c r="A1109" s="67">
        <f t="shared" si="315"/>
        <v>2022</v>
      </c>
      <c r="B1109" s="67" t="e">
        <f t="shared" si="316"/>
        <v>#VALUE!</v>
      </c>
      <c r="C1109" s="68" t="e">
        <f t="shared" si="326"/>
        <v>#VALUE!</v>
      </c>
      <c r="D1109" s="69">
        <f t="shared" si="317"/>
        <v>3</v>
      </c>
      <c r="E1109" s="70">
        <f t="shared" si="318"/>
        <v>21</v>
      </c>
      <c r="F1109" s="74"/>
      <c r="G1109" s="77"/>
      <c r="H1109" s="63" t="e">
        <f t="shared" si="327"/>
        <v>#VALUE!</v>
      </c>
      <c r="I1109" s="64">
        <f t="shared" ref="I1109:N1124" si="329">I1108</f>
        <v>1</v>
      </c>
      <c r="J1109" s="71" t="str">
        <f t="shared" si="329"/>
        <v xml:space="preserve">Tolpis </v>
      </c>
      <c r="K1109" s="71" t="str">
        <f t="shared" si="329"/>
        <v>umbellata</v>
      </c>
      <c r="L1109" s="72">
        <f t="shared" si="329"/>
        <v>1</v>
      </c>
      <c r="M1109" s="72">
        <f t="shared" si="329"/>
        <v>0</v>
      </c>
      <c r="N1109" s="66">
        <f t="shared" si="329"/>
        <v>0</v>
      </c>
      <c r="O1109" s="41"/>
      <c r="P1109" s="42" t="str">
        <f t="shared" si="319"/>
        <v/>
      </c>
      <c r="Q1109" s="43" t="str">
        <f t="shared" si="320"/>
        <v/>
      </c>
      <c r="R1109" s="44" t="e">
        <f t="shared" si="321"/>
        <v>#VALUE!</v>
      </c>
      <c r="S1109" s="45" t="e">
        <f t="shared" si="314"/>
        <v>#VALUE!</v>
      </c>
      <c r="T1109" s="44" t="str">
        <f t="shared" si="322"/>
        <v/>
      </c>
      <c r="U1109" s="46"/>
      <c r="V1109" s="47"/>
      <c r="W1109" s="48" t="e">
        <f t="shared" si="323"/>
        <v>#VALUE!</v>
      </c>
      <c r="X1109" s="49"/>
      <c r="Y1109" s="44" t="e">
        <f>INDEX(VISITORS[INSECT ORDER], MATCH(X1109,VISITORS[NAME USED],0))</f>
        <v>#N/A</v>
      </c>
      <c r="Z1109" s="44" t="e">
        <f t="shared" si="324"/>
        <v>#N/A</v>
      </c>
      <c r="AA1109" s="50" t="e">
        <f>IF(SUM(#REF!,#REF!,#REF!,#REF!,#REF!,#REF!)=S1109,,"")</f>
        <v>#REF!</v>
      </c>
      <c r="AB1109" s="51" t="str">
        <f t="shared" si="325"/>
        <v/>
      </c>
      <c r="AC1109" s="51"/>
      <c r="AD1109" s="51"/>
      <c r="AE1109" s="51"/>
      <c r="AF1109" s="51"/>
      <c r="AG1109" s="51"/>
      <c r="AH1109" s="51"/>
      <c r="AI1109" s="52"/>
      <c r="AJ1109" s="52"/>
      <c r="AK1109" s="52"/>
      <c r="AL1109" s="53"/>
      <c r="AM1109" s="54"/>
      <c r="AN1109" s="55" t="str">
        <f>IF(P1109=1,0,"")</f>
        <v/>
      </c>
      <c r="AO1109" s="56" t="str">
        <f>IF(AN1109=1,AB1109,"")</f>
        <v/>
      </c>
      <c r="AP1109" s="55" t="str">
        <f>IF(P1109=1,0,"")</f>
        <v/>
      </c>
      <c r="AQ1109" s="56" t="str">
        <f>IF(AP1109=1,AB1109,"")</f>
        <v/>
      </c>
    </row>
    <row r="1110" spans="1:43" s="3" customFormat="1" x14ac:dyDescent="0.25">
      <c r="A1110" s="67">
        <f t="shared" si="315"/>
        <v>2022</v>
      </c>
      <c r="B1110" s="67" t="e">
        <f t="shared" si="316"/>
        <v>#VALUE!</v>
      </c>
      <c r="C1110" s="68" t="e">
        <f t="shared" si="326"/>
        <v>#VALUE!</v>
      </c>
      <c r="D1110" s="69">
        <f t="shared" si="317"/>
        <v>3</v>
      </c>
      <c r="E1110" s="70">
        <f t="shared" si="318"/>
        <v>22</v>
      </c>
      <c r="F1110" s="74"/>
      <c r="G1110" s="77"/>
      <c r="H1110" s="63" t="e">
        <f t="shared" si="327"/>
        <v>#VALUE!</v>
      </c>
      <c r="I1110" s="64">
        <f t="shared" si="329"/>
        <v>1</v>
      </c>
      <c r="J1110" s="71" t="str">
        <f t="shared" si="329"/>
        <v xml:space="preserve">Tolpis </v>
      </c>
      <c r="K1110" s="71" t="str">
        <f t="shared" si="329"/>
        <v>umbellata</v>
      </c>
      <c r="L1110" s="72">
        <f t="shared" si="329"/>
        <v>1</v>
      </c>
      <c r="M1110" s="72">
        <f t="shared" si="329"/>
        <v>0</v>
      </c>
      <c r="N1110" s="66">
        <f t="shared" si="329"/>
        <v>0</v>
      </c>
      <c r="O1110" s="41"/>
      <c r="P1110" s="42" t="str">
        <f t="shared" si="319"/>
        <v/>
      </c>
      <c r="Q1110" s="43" t="str">
        <f t="shared" si="320"/>
        <v/>
      </c>
      <c r="R1110" s="44" t="e">
        <f t="shared" si="321"/>
        <v>#VALUE!</v>
      </c>
      <c r="S1110" s="45" t="e">
        <f t="shared" si="314"/>
        <v>#VALUE!</v>
      </c>
      <c r="T1110" s="44" t="str">
        <f t="shared" si="322"/>
        <v/>
      </c>
      <c r="U1110" s="46"/>
      <c r="V1110" s="47"/>
      <c r="W1110" s="48" t="e">
        <f t="shared" si="323"/>
        <v>#VALUE!</v>
      </c>
      <c r="X1110" s="49"/>
      <c r="Y1110" s="44" t="e">
        <f>INDEX(VISITORS[INSECT ORDER], MATCH(X1110,VISITORS[NAME USED],0))</f>
        <v>#N/A</v>
      </c>
      <c r="Z1110" s="44" t="e">
        <f t="shared" si="324"/>
        <v>#N/A</v>
      </c>
      <c r="AA1110" s="50" t="e">
        <f>IF(SUM(#REF!,#REF!,#REF!,#REF!,#REF!,#REF!)=S1110,,"")</f>
        <v>#REF!</v>
      </c>
      <c r="AB1110" s="51" t="str">
        <f t="shared" si="325"/>
        <v/>
      </c>
      <c r="AC1110" s="51"/>
      <c r="AD1110" s="51"/>
      <c r="AE1110" s="51"/>
      <c r="AF1110" s="51"/>
      <c r="AG1110" s="51"/>
      <c r="AH1110" s="51"/>
      <c r="AI1110" s="52"/>
      <c r="AJ1110" s="52"/>
      <c r="AK1110" s="52"/>
      <c r="AL1110" s="53"/>
      <c r="AM1110" s="54"/>
      <c r="AN1110" s="55" t="str">
        <f>IF(P1110=1,0,"")</f>
        <v/>
      </c>
      <c r="AO1110" s="56" t="str">
        <f>IF(AN1110=1,AB1110,"")</f>
        <v/>
      </c>
      <c r="AP1110" s="55" t="str">
        <f>IF(P1110=1,0,"")</f>
        <v/>
      </c>
      <c r="AQ1110" s="56" t="str">
        <f>IF(AP1110=1,AB1110,"")</f>
        <v/>
      </c>
    </row>
    <row r="1111" spans="1:43" s="3" customFormat="1" x14ac:dyDescent="0.25">
      <c r="A1111" s="67">
        <f t="shared" si="315"/>
        <v>2022</v>
      </c>
      <c r="B1111" s="67" t="e">
        <f t="shared" si="316"/>
        <v>#VALUE!</v>
      </c>
      <c r="C1111" s="68" t="e">
        <f t="shared" si="326"/>
        <v>#VALUE!</v>
      </c>
      <c r="D1111" s="69">
        <f t="shared" si="317"/>
        <v>3</v>
      </c>
      <c r="E1111" s="70">
        <f t="shared" si="318"/>
        <v>23</v>
      </c>
      <c r="F1111" s="74"/>
      <c r="G1111" s="77"/>
      <c r="H1111" s="63" t="e">
        <f t="shared" si="327"/>
        <v>#VALUE!</v>
      </c>
      <c r="I1111" s="64">
        <f t="shared" si="329"/>
        <v>1</v>
      </c>
      <c r="J1111" s="71" t="str">
        <f t="shared" si="329"/>
        <v xml:space="preserve">Tolpis </v>
      </c>
      <c r="K1111" s="71" t="str">
        <f t="shared" si="329"/>
        <v>umbellata</v>
      </c>
      <c r="L1111" s="72">
        <f t="shared" si="329"/>
        <v>1</v>
      </c>
      <c r="M1111" s="72">
        <f t="shared" si="329"/>
        <v>0</v>
      </c>
      <c r="N1111" s="66">
        <f t="shared" si="329"/>
        <v>0</v>
      </c>
      <c r="O1111" s="41"/>
      <c r="P1111" s="42" t="str">
        <f t="shared" si="319"/>
        <v/>
      </c>
      <c r="Q1111" s="43" t="str">
        <f t="shared" si="320"/>
        <v/>
      </c>
      <c r="R1111" s="44" t="e">
        <f t="shared" si="321"/>
        <v>#VALUE!</v>
      </c>
      <c r="S1111" s="45" t="e">
        <f t="shared" si="314"/>
        <v>#VALUE!</v>
      </c>
      <c r="T1111" s="44" t="str">
        <f t="shared" si="322"/>
        <v/>
      </c>
      <c r="U1111" s="46"/>
      <c r="V1111" s="47"/>
      <c r="W1111" s="48" t="e">
        <f t="shared" si="323"/>
        <v>#VALUE!</v>
      </c>
      <c r="X1111" s="49"/>
      <c r="Y1111" s="44" t="e">
        <f>INDEX(VISITORS[INSECT ORDER], MATCH(X1111,VISITORS[NAME USED],0))</f>
        <v>#N/A</v>
      </c>
      <c r="Z1111" s="44" t="e">
        <f t="shared" si="324"/>
        <v>#N/A</v>
      </c>
      <c r="AA1111" s="50" t="e">
        <f>IF(SUM(#REF!,#REF!,#REF!,#REF!,#REF!,#REF!)=S1111,,"")</f>
        <v>#REF!</v>
      </c>
      <c r="AB1111" s="51" t="str">
        <f t="shared" si="325"/>
        <v/>
      </c>
      <c r="AC1111" s="51"/>
      <c r="AD1111" s="51"/>
      <c r="AE1111" s="51"/>
      <c r="AF1111" s="51"/>
      <c r="AG1111" s="51"/>
      <c r="AH1111" s="51"/>
      <c r="AI1111" s="52"/>
      <c r="AJ1111" s="52"/>
      <c r="AK1111" s="52"/>
      <c r="AL1111" s="53"/>
      <c r="AM1111" s="54"/>
      <c r="AN1111" s="55" t="str">
        <f>IF(P1111=1,0,"")</f>
        <v/>
      </c>
      <c r="AO1111" s="56" t="str">
        <f>IF(AN1111=1,AB1111,"")</f>
        <v/>
      </c>
      <c r="AP1111" s="55" t="str">
        <f>IF(P1111=1,0,"")</f>
        <v/>
      </c>
      <c r="AQ1111" s="56" t="str">
        <f>IF(AP1111=1,AB1111,"")</f>
        <v/>
      </c>
    </row>
    <row r="1112" spans="1:43" s="3" customFormat="1" x14ac:dyDescent="0.25">
      <c r="A1112" s="67">
        <f t="shared" si="315"/>
        <v>2022</v>
      </c>
      <c r="B1112" s="67" t="e">
        <f t="shared" si="316"/>
        <v>#VALUE!</v>
      </c>
      <c r="C1112" s="68" t="e">
        <f t="shared" si="326"/>
        <v>#VALUE!</v>
      </c>
      <c r="D1112" s="69">
        <f t="shared" si="317"/>
        <v>3</v>
      </c>
      <c r="E1112" s="70">
        <f t="shared" si="318"/>
        <v>24</v>
      </c>
      <c r="F1112" s="74"/>
      <c r="G1112" s="77"/>
      <c r="H1112" s="63" t="e">
        <f t="shared" si="327"/>
        <v>#VALUE!</v>
      </c>
      <c r="I1112" s="64">
        <f t="shared" si="329"/>
        <v>1</v>
      </c>
      <c r="J1112" s="71" t="str">
        <f t="shared" si="329"/>
        <v xml:space="preserve">Tolpis </v>
      </c>
      <c r="K1112" s="71" t="str">
        <f t="shared" si="329"/>
        <v>umbellata</v>
      </c>
      <c r="L1112" s="72">
        <f t="shared" si="329"/>
        <v>1</v>
      </c>
      <c r="M1112" s="72">
        <f t="shared" si="329"/>
        <v>0</v>
      </c>
      <c r="N1112" s="66">
        <f t="shared" si="329"/>
        <v>0</v>
      </c>
      <c r="O1112" s="41"/>
      <c r="P1112" s="42" t="str">
        <f t="shared" si="319"/>
        <v/>
      </c>
      <c r="Q1112" s="43" t="str">
        <f t="shared" si="320"/>
        <v/>
      </c>
      <c r="R1112" s="44" t="e">
        <f t="shared" si="321"/>
        <v>#VALUE!</v>
      </c>
      <c r="S1112" s="45" t="e">
        <f t="shared" si="314"/>
        <v>#VALUE!</v>
      </c>
      <c r="T1112" s="44" t="str">
        <f t="shared" si="322"/>
        <v/>
      </c>
      <c r="U1112" s="46"/>
      <c r="V1112" s="47"/>
      <c r="W1112" s="48" t="e">
        <f t="shared" si="323"/>
        <v>#VALUE!</v>
      </c>
      <c r="X1112" s="49"/>
      <c r="Y1112" s="44" t="e">
        <f>INDEX(VISITORS[INSECT ORDER], MATCH(X1112,VISITORS[NAME USED],0))</f>
        <v>#N/A</v>
      </c>
      <c r="Z1112" s="44" t="e">
        <f t="shared" si="324"/>
        <v>#N/A</v>
      </c>
      <c r="AA1112" s="50" t="e">
        <f>IF(SUM(#REF!,#REF!,#REF!,#REF!,#REF!,#REF!)=S1112,,"")</f>
        <v>#REF!</v>
      </c>
      <c r="AB1112" s="51" t="str">
        <f t="shared" si="325"/>
        <v/>
      </c>
      <c r="AC1112" s="51"/>
      <c r="AD1112" s="51"/>
      <c r="AE1112" s="51"/>
      <c r="AF1112" s="51"/>
      <c r="AG1112" s="51"/>
      <c r="AH1112" s="51"/>
      <c r="AI1112" s="52"/>
      <c r="AJ1112" s="52"/>
      <c r="AK1112" s="52"/>
      <c r="AL1112" s="53"/>
      <c r="AM1112" s="54"/>
      <c r="AN1112" s="55" t="str">
        <f>IF(P1112=1,0,"")</f>
        <v/>
      </c>
      <c r="AO1112" s="56" t="str">
        <f>IF(AN1112=1,AB1112,"")</f>
        <v/>
      </c>
      <c r="AP1112" s="55" t="str">
        <f>IF(P1112=1,0,"")</f>
        <v/>
      </c>
      <c r="AQ1112" s="56" t="str">
        <f>IF(AP1112=1,AB1112,"")</f>
        <v/>
      </c>
    </row>
    <row r="1113" spans="1:43" s="3" customFormat="1" x14ac:dyDescent="0.25">
      <c r="A1113" s="67">
        <f t="shared" si="315"/>
        <v>2022</v>
      </c>
      <c r="B1113" s="67" t="e">
        <f t="shared" si="316"/>
        <v>#VALUE!</v>
      </c>
      <c r="C1113" s="68" t="e">
        <f t="shared" si="326"/>
        <v>#VALUE!</v>
      </c>
      <c r="D1113" s="69">
        <f t="shared" si="317"/>
        <v>3</v>
      </c>
      <c r="E1113" s="70">
        <f t="shared" si="318"/>
        <v>25</v>
      </c>
      <c r="F1113" s="74"/>
      <c r="G1113" s="77"/>
      <c r="H1113" s="63" t="e">
        <f t="shared" si="327"/>
        <v>#VALUE!</v>
      </c>
      <c r="I1113" s="64">
        <f t="shared" si="329"/>
        <v>1</v>
      </c>
      <c r="J1113" s="71" t="str">
        <f t="shared" si="329"/>
        <v xml:space="preserve">Tolpis </v>
      </c>
      <c r="K1113" s="71" t="str">
        <f t="shared" si="329"/>
        <v>umbellata</v>
      </c>
      <c r="L1113" s="72">
        <f t="shared" si="329"/>
        <v>1</v>
      </c>
      <c r="M1113" s="72">
        <f t="shared" si="329"/>
        <v>0</v>
      </c>
      <c r="N1113" s="66">
        <f t="shared" si="329"/>
        <v>0</v>
      </c>
      <c r="O1113" s="41"/>
      <c r="P1113" s="42" t="str">
        <f t="shared" si="319"/>
        <v/>
      </c>
      <c r="Q1113" s="43" t="str">
        <f t="shared" si="320"/>
        <v/>
      </c>
      <c r="R1113" s="44" t="e">
        <f t="shared" si="321"/>
        <v>#VALUE!</v>
      </c>
      <c r="S1113" s="45" t="e">
        <f t="shared" si="314"/>
        <v>#VALUE!</v>
      </c>
      <c r="T1113" s="44" t="str">
        <f t="shared" si="322"/>
        <v/>
      </c>
      <c r="U1113" s="46"/>
      <c r="V1113" s="47"/>
      <c r="W1113" s="48" t="e">
        <f t="shared" si="323"/>
        <v>#VALUE!</v>
      </c>
      <c r="X1113" s="49"/>
      <c r="Y1113" s="44" t="e">
        <f>INDEX(VISITORS[INSECT ORDER], MATCH(X1113,VISITORS[NAME USED],0))</f>
        <v>#N/A</v>
      </c>
      <c r="Z1113" s="44" t="e">
        <f t="shared" si="324"/>
        <v>#N/A</v>
      </c>
      <c r="AA1113" s="50" t="e">
        <f>IF(SUM(#REF!,#REF!,#REF!,#REF!,#REF!,#REF!)=S1113,,"")</f>
        <v>#REF!</v>
      </c>
      <c r="AB1113" s="51" t="str">
        <f t="shared" si="325"/>
        <v/>
      </c>
      <c r="AC1113" s="51"/>
      <c r="AD1113" s="51"/>
      <c r="AE1113" s="51"/>
      <c r="AF1113" s="51"/>
      <c r="AG1113" s="51"/>
      <c r="AH1113" s="51"/>
      <c r="AI1113" s="52"/>
      <c r="AJ1113" s="52"/>
      <c r="AK1113" s="52"/>
      <c r="AL1113" s="53"/>
      <c r="AM1113" s="54"/>
      <c r="AN1113" s="55" t="str">
        <f>IF(P1113=1,0,"")</f>
        <v/>
      </c>
      <c r="AO1113" s="56" t="str">
        <f>IF(AN1113=1,AB1113,"")</f>
        <v/>
      </c>
      <c r="AP1113" s="55" t="str">
        <f>IF(P1113=1,0,"")</f>
        <v/>
      </c>
      <c r="AQ1113" s="56" t="str">
        <f>IF(AP1113=1,AB1113,"")</f>
        <v/>
      </c>
    </row>
    <row r="1114" spans="1:43" s="3" customFormat="1" x14ac:dyDescent="0.25">
      <c r="A1114" s="67">
        <f t="shared" si="315"/>
        <v>2022</v>
      </c>
      <c r="B1114" s="67" t="e">
        <f t="shared" si="316"/>
        <v>#VALUE!</v>
      </c>
      <c r="C1114" s="68" t="e">
        <f t="shared" si="326"/>
        <v>#VALUE!</v>
      </c>
      <c r="D1114" s="69">
        <f t="shared" si="317"/>
        <v>3</v>
      </c>
      <c r="E1114" s="70">
        <f t="shared" si="318"/>
        <v>26</v>
      </c>
      <c r="F1114" s="74"/>
      <c r="G1114" s="77"/>
      <c r="H1114" s="63" t="e">
        <f t="shared" si="327"/>
        <v>#VALUE!</v>
      </c>
      <c r="I1114" s="64">
        <f t="shared" si="329"/>
        <v>1</v>
      </c>
      <c r="J1114" s="71" t="str">
        <f t="shared" si="329"/>
        <v xml:space="preserve">Tolpis </v>
      </c>
      <c r="K1114" s="71" t="str">
        <f t="shared" si="329"/>
        <v>umbellata</v>
      </c>
      <c r="L1114" s="72">
        <f t="shared" si="329"/>
        <v>1</v>
      </c>
      <c r="M1114" s="72">
        <f t="shared" si="329"/>
        <v>0</v>
      </c>
      <c r="N1114" s="66">
        <f t="shared" si="329"/>
        <v>0</v>
      </c>
      <c r="O1114" s="41"/>
      <c r="P1114" s="42" t="str">
        <f t="shared" si="319"/>
        <v/>
      </c>
      <c r="Q1114" s="43" t="str">
        <f t="shared" si="320"/>
        <v/>
      </c>
      <c r="R1114" s="44" t="e">
        <f t="shared" si="321"/>
        <v>#VALUE!</v>
      </c>
      <c r="S1114" s="45" t="e">
        <f t="shared" si="314"/>
        <v>#VALUE!</v>
      </c>
      <c r="T1114" s="44" t="str">
        <f t="shared" si="322"/>
        <v/>
      </c>
      <c r="U1114" s="46"/>
      <c r="V1114" s="47"/>
      <c r="W1114" s="48" t="e">
        <f t="shared" si="323"/>
        <v>#VALUE!</v>
      </c>
      <c r="X1114" s="49"/>
      <c r="Y1114" s="44" t="e">
        <f>INDEX(VISITORS[INSECT ORDER], MATCH(X1114,VISITORS[NAME USED],0))</f>
        <v>#N/A</v>
      </c>
      <c r="Z1114" s="44" t="e">
        <f t="shared" si="324"/>
        <v>#N/A</v>
      </c>
      <c r="AA1114" s="50" t="e">
        <f>IF(SUM(#REF!,#REF!,#REF!,#REF!,#REF!,#REF!)=S1114,,"")</f>
        <v>#REF!</v>
      </c>
      <c r="AB1114" s="51" t="str">
        <f t="shared" si="325"/>
        <v/>
      </c>
      <c r="AC1114" s="51"/>
      <c r="AD1114" s="51"/>
      <c r="AE1114" s="51"/>
      <c r="AF1114" s="51"/>
      <c r="AG1114" s="51"/>
      <c r="AH1114" s="51"/>
      <c r="AI1114" s="52"/>
      <c r="AJ1114" s="52"/>
      <c r="AK1114" s="52"/>
      <c r="AL1114" s="53"/>
      <c r="AM1114" s="54"/>
      <c r="AN1114" s="55" t="str">
        <f>IF(P1114=1,0,"")</f>
        <v/>
      </c>
      <c r="AO1114" s="56" t="str">
        <f>IF(AN1114=1,AB1114,"")</f>
        <v/>
      </c>
      <c r="AP1114" s="55" t="str">
        <f>IF(P1114=1,0,"")</f>
        <v/>
      </c>
      <c r="AQ1114" s="56" t="str">
        <f>IF(AP1114=1,AB1114,"")</f>
        <v/>
      </c>
    </row>
    <row r="1115" spans="1:43" s="3" customFormat="1" x14ac:dyDescent="0.25">
      <c r="A1115" s="67">
        <f t="shared" si="315"/>
        <v>2022</v>
      </c>
      <c r="B1115" s="67" t="e">
        <f t="shared" si="316"/>
        <v>#VALUE!</v>
      </c>
      <c r="C1115" s="68" t="e">
        <f t="shared" si="326"/>
        <v>#VALUE!</v>
      </c>
      <c r="D1115" s="69">
        <f t="shared" si="317"/>
        <v>3</v>
      </c>
      <c r="E1115" s="70">
        <f t="shared" si="318"/>
        <v>27</v>
      </c>
      <c r="F1115" s="74"/>
      <c r="G1115" s="77"/>
      <c r="H1115" s="63" t="e">
        <f t="shared" si="327"/>
        <v>#VALUE!</v>
      </c>
      <c r="I1115" s="64">
        <f t="shared" si="329"/>
        <v>1</v>
      </c>
      <c r="J1115" s="71" t="str">
        <f t="shared" si="329"/>
        <v xml:space="preserve">Tolpis </v>
      </c>
      <c r="K1115" s="71" t="str">
        <f t="shared" si="329"/>
        <v>umbellata</v>
      </c>
      <c r="L1115" s="72">
        <f t="shared" si="329"/>
        <v>1</v>
      </c>
      <c r="M1115" s="72">
        <f t="shared" si="329"/>
        <v>0</v>
      </c>
      <c r="N1115" s="66">
        <f t="shared" si="329"/>
        <v>0</v>
      </c>
      <c r="O1115" s="41"/>
      <c r="P1115" s="42" t="str">
        <f t="shared" si="319"/>
        <v/>
      </c>
      <c r="Q1115" s="43" t="str">
        <f t="shared" si="320"/>
        <v/>
      </c>
      <c r="R1115" s="44" t="e">
        <f t="shared" si="321"/>
        <v>#VALUE!</v>
      </c>
      <c r="S1115" s="45" t="e">
        <f t="shared" si="314"/>
        <v>#VALUE!</v>
      </c>
      <c r="T1115" s="44" t="str">
        <f t="shared" si="322"/>
        <v/>
      </c>
      <c r="U1115" s="46"/>
      <c r="V1115" s="47"/>
      <c r="W1115" s="48" t="e">
        <f t="shared" si="323"/>
        <v>#VALUE!</v>
      </c>
      <c r="X1115" s="49"/>
      <c r="Y1115" s="44" t="e">
        <f>INDEX(VISITORS[INSECT ORDER], MATCH(X1115,VISITORS[NAME USED],0))</f>
        <v>#N/A</v>
      </c>
      <c r="Z1115" s="44" t="e">
        <f t="shared" si="324"/>
        <v>#N/A</v>
      </c>
      <c r="AA1115" s="50" t="e">
        <f>IF(SUM(#REF!,#REF!,#REF!,#REF!,#REF!,#REF!)=S1115,,"")</f>
        <v>#REF!</v>
      </c>
      <c r="AB1115" s="51" t="str">
        <f t="shared" si="325"/>
        <v/>
      </c>
      <c r="AC1115" s="51"/>
      <c r="AD1115" s="51"/>
      <c r="AE1115" s="51"/>
      <c r="AF1115" s="51"/>
      <c r="AG1115" s="51"/>
      <c r="AH1115" s="51"/>
      <c r="AI1115" s="52"/>
      <c r="AJ1115" s="52"/>
      <c r="AK1115" s="52"/>
      <c r="AL1115" s="53"/>
      <c r="AM1115" s="54"/>
      <c r="AN1115" s="55" t="str">
        <f>IF(P1115=1,0,"")</f>
        <v/>
      </c>
      <c r="AO1115" s="56" t="str">
        <f>IF(AN1115=1,AB1115,"")</f>
        <v/>
      </c>
      <c r="AP1115" s="55" t="str">
        <f>IF(P1115=1,0,"")</f>
        <v/>
      </c>
      <c r="AQ1115" s="56" t="str">
        <f>IF(AP1115=1,AB1115,"")</f>
        <v/>
      </c>
    </row>
    <row r="1116" spans="1:43" s="3" customFormat="1" x14ac:dyDescent="0.25">
      <c r="A1116" s="67">
        <f t="shared" si="315"/>
        <v>2022</v>
      </c>
      <c r="B1116" s="67" t="e">
        <f t="shared" si="316"/>
        <v>#VALUE!</v>
      </c>
      <c r="C1116" s="68" t="e">
        <f t="shared" si="326"/>
        <v>#VALUE!</v>
      </c>
      <c r="D1116" s="69">
        <f t="shared" si="317"/>
        <v>3</v>
      </c>
      <c r="E1116" s="70">
        <f t="shared" si="318"/>
        <v>28</v>
      </c>
      <c r="F1116" s="74"/>
      <c r="G1116" s="77"/>
      <c r="H1116" s="63" t="e">
        <f t="shared" si="327"/>
        <v>#VALUE!</v>
      </c>
      <c r="I1116" s="64">
        <f t="shared" si="329"/>
        <v>1</v>
      </c>
      <c r="J1116" s="71" t="str">
        <f t="shared" si="329"/>
        <v xml:space="preserve">Tolpis </v>
      </c>
      <c r="K1116" s="71" t="str">
        <f t="shared" si="329"/>
        <v>umbellata</v>
      </c>
      <c r="L1116" s="72">
        <f t="shared" si="329"/>
        <v>1</v>
      </c>
      <c r="M1116" s="72">
        <f t="shared" si="329"/>
        <v>0</v>
      </c>
      <c r="N1116" s="66">
        <f t="shared" si="329"/>
        <v>0</v>
      </c>
      <c r="O1116" s="41"/>
      <c r="P1116" s="42" t="str">
        <f t="shared" si="319"/>
        <v/>
      </c>
      <c r="Q1116" s="43" t="str">
        <f t="shared" si="320"/>
        <v/>
      </c>
      <c r="R1116" s="44" t="e">
        <f t="shared" si="321"/>
        <v>#VALUE!</v>
      </c>
      <c r="S1116" s="45" t="e">
        <f t="shared" si="314"/>
        <v>#VALUE!</v>
      </c>
      <c r="T1116" s="44" t="str">
        <f t="shared" si="322"/>
        <v/>
      </c>
      <c r="U1116" s="46"/>
      <c r="V1116" s="47"/>
      <c r="W1116" s="48" t="e">
        <f t="shared" si="323"/>
        <v>#VALUE!</v>
      </c>
      <c r="X1116" s="49"/>
      <c r="Y1116" s="44" t="e">
        <f>INDEX(VISITORS[INSECT ORDER], MATCH(X1116,VISITORS[NAME USED],0))</f>
        <v>#N/A</v>
      </c>
      <c r="Z1116" s="44" t="e">
        <f t="shared" si="324"/>
        <v>#N/A</v>
      </c>
      <c r="AA1116" s="50" t="e">
        <f>IF(SUM(#REF!,#REF!,#REF!,#REF!,#REF!,#REF!)=S1116,,"")</f>
        <v>#REF!</v>
      </c>
      <c r="AB1116" s="51" t="str">
        <f t="shared" si="325"/>
        <v/>
      </c>
      <c r="AC1116" s="51"/>
      <c r="AD1116" s="51"/>
      <c r="AE1116" s="51"/>
      <c r="AF1116" s="51"/>
      <c r="AG1116" s="51"/>
      <c r="AH1116" s="51"/>
      <c r="AI1116" s="52"/>
      <c r="AJ1116" s="52"/>
      <c r="AK1116" s="52"/>
      <c r="AL1116" s="53"/>
      <c r="AM1116" s="54"/>
      <c r="AN1116" s="55" t="str">
        <f>IF(P1116=1,0,"")</f>
        <v/>
      </c>
      <c r="AO1116" s="56" t="str">
        <f>IF(AN1116=1,AB1116,"")</f>
        <v/>
      </c>
      <c r="AP1116" s="55" t="str">
        <f>IF(P1116=1,0,"")</f>
        <v/>
      </c>
      <c r="AQ1116" s="56" t="str">
        <f>IF(AP1116=1,AB1116,"")</f>
        <v/>
      </c>
    </row>
    <row r="1117" spans="1:43" s="3" customFormat="1" x14ac:dyDescent="0.25">
      <c r="A1117" s="67">
        <f t="shared" si="315"/>
        <v>2022</v>
      </c>
      <c r="B1117" s="67" t="e">
        <f t="shared" si="316"/>
        <v>#VALUE!</v>
      </c>
      <c r="C1117" s="68" t="e">
        <f t="shared" si="326"/>
        <v>#VALUE!</v>
      </c>
      <c r="D1117" s="69">
        <f t="shared" si="317"/>
        <v>3</v>
      </c>
      <c r="E1117" s="70">
        <f t="shared" si="318"/>
        <v>29</v>
      </c>
      <c r="F1117" s="74"/>
      <c r="G1117" s="77"/>
      <c r="H1117" s="63" t="e">
        <f t="shared" si="327"/>
        <v>#VALUE!</v>
      </c>
      <c r="I1117" s="64">
        <f t="shared" si="329"/>
        <v>1</v>
      </c>
      <c r="J1117" s="71" t="str">
        <f t="shared" si="329"/>
        <v xml:space="preserve">Tolpis </v>
      </c>
      <c r="K1117" s="71" t="str">
        <f t="shared" si="329"/>
        <v>umbellata</v>
      </c>
      <c r="L1117" s="72">
        <f t="shared" si="329"/>
        <v>1</v>
      </c>
      <c r="M1117" s="72">
        <f t="shared" si="329"/>
        <v>0</v>
      </c>
      <c r="N1117" s="66">
        <f t="shared" si="329"/>
        <v>0</v>
      </c>
      <c r="O1117" s="41"/>
      <c r="P1117" s="42" t="str">
        <f t="shared" si="319"/>
        <v/>
      </c>
      <c r="Q1117" s="43" t="str">
        <f t="shared" si="320"/>
        <v/>
      </c>
      <c r="R1117" s="44" t="e">
        <f t="shared" si="321"/>
        <v>#VALUE!</v>
      </c>
      <c r="S1117" s="45" t="e">
        <f t="shared" si="314"/>
        <v>#VALUE!</v>
      </c>
      <c r="T1117" s="44" t="str">
        <f t="shared" si="322"/>
        <v/>
      </c>
      <c r="U1117" s="46"/>
      <c r="V1117" s="47"/>
      <c r="W1117" s="48" t="e">
        <f t="shared" si="323"/>
        <v>#VALUE!</v>
      </c>
      <c r="X1117" s="49"/>
      <c r="Y1117" s="44" t="e">
        <f>INDEX(VISITORS[INSECT ORDER], MATCH(X1117,VISITORS[NAME USED],0))</f>
        <v>#N/A</v>
      </c>
      <c r="Z1117" s="44" t="e">
        <f t="shared" si="324"/>
        <v>#N/A</v>
      </c>
      <c r="AA1117" s="50" t="e">
        <f>IF(SUM(#REF!,#REF!,#REF!,#REF!,#REF!,#REF!)=S1117,,"")</f>
        <v>#REF!</v>
      </c>
      <c r="AB1117" s="51" t="str">
        <f t="shared" si="325"/>
        <v/>
      </c>
      <c r="AC1117" s="51"/>
      <c r="AD1117" s="51"/>
      <c r="AE1117" s="51"/>
      <c r="AF1117" s="51"/>
      <c r="AG1117" s="51"/>
      <c r="AH1117" s="51"/>
      <c r="AI1117" s="52"/>
      <c r="AJ1117" s="52"/>
      <c r="AK1117" s="52"/>
      <c r="AL1117" s="53"/>
      <c r="AM1117" s="54"/>
      <c r="AN1117" s="55" t="str">
        <f>IF(P1117=1,0,"")</f>
        <v/>
      </c>
      <c r="AO1117" s="56" t="str">
        <f>IF(AN1117=1,AB1117,"")</f>
        <v/>
      </c>
      <c r="AP1117" s="55" t="str">
        <f>IF(P1117=1,0,"")</f>
        <v/>
      </c>
      <c r="AQ1117" s="56" t="str">
        <f>IF(AP1117=1,AB1117,"")</f>
        <v/>
      </c>
    </row>
    <row r="1118" spans="1:43" s="3" customFormat="1" x14ac:dyDescent="0.25">
      <c r="A1118" s="67">
        <f t="shared" si="315"/>
        <v>2022</v>
      </c>
      <c r="B1118" s="67" t="e">
        <f t="shared" si="316"/>
        <v>#VALUE!</v>
      </c>
      <c r="C1118" s="68" t="e">
        <f t="shared" si="326"/>
        <v>#VALUE!</v>
      </c>
      <c r="D1118" s="69">
        <f t="shared" si="317"/>
        <v>3</v>
      </c>
      <c r="E1118" s="70">
        <f t="shared" si="318"/>
        <v>30</v>
      </c>
      <c r="F1118" s="74"/>
      <c r="G1118" s="77"/>
      <c r="H1118" s="63" t="e">
        <f t="shared" si="327"/>
        <v>#VALUE!</v>
      </c>
      <c r="I1118" s="64">
        <f t="shared" si="329"/>
        <v>1</v>
      </c>
      <c r="J1118" s="71" t="str">
        <f t="shared" si="329"/>
        <v xml:space="preserve">Tolpis </v>
      </c>
      <c r="K1118" s="71" t="str">
        <f t="shared" si="329"/>
        <v>umbellata</v>
      </c>
      <c r="L1118" s="72">
        <f t="shared" si="329"/>
        <v>1</v>
      </c>
      <c r="M1118" s="72">
        <f t="shared" si="329"/>
        <v>0</v>
      </c>
      <c r="N1118" s="66">
        <f t="shared" si="329"/>
        <v>0</v>
      </c>
      <c r="O1118" s="41"/>
      <c r="P1118" s="42" t="str">
        <f t="shared" si="319"/>
        <v/>
      </c>
      <c r="Q1118" s="43" t="str">
        <f t="shared" si="320"/>
        <v/>
      </c>
      <c r="R1118" s="44" t="e">
        <f t="shared" si="321"/>
        <v>#VALUE!</v>
      </c>
      <c r="S1118" s="45" t="e">
        <f t="shared" si="314"/>
        <v>#VALUE!</v>
      </c>
      <c r="T1118" s="44" t="str">
        <f t="shared" si="322"/>
        <v/>
      </c>
      <c r="U1118" s="46"/>
      <c r="V1118" s="47"/>
      <c r="W1118" s="48" t="e">
        <f t="shared" si="323"/>
        <v>#VALUE!</v>
      </c>
      <c r="X1118" s="49"/>
      <c r="Y1118" s="44" t="e">
        <f>INDEX(VISITORS[INSECT ORDER], MATCH(X1118,VISITORS[NAME USED],0))</f>
        <v>#N/A</v>
      </c>
      <c r="Z1118" s="44" t="e">
        <f t="shared" si="324"/>
        <v>#N/A</v>
      </c>
      <c r="AA1118" s="50" t="e">
        <f>IF(SUM(#REF!,#REF!,#REF!,#REF!,#REF!,#REF!)=S1118,,"")</f>
        <v>#REF!</v>
      </c>
      <c r="AB1118" s="51" t="str">
        <f t="shared" si="325"/>
        <v/>
      </c>
      <c r="AC1118" s="51"/>
      <c r="AD1118" s="51"/>
      <c r="AE1118" s="51"/>
      <c r="AF1118" s="51"/>
      <c r="AG1118" s="51"/>
      <c r="AH1118" s="51"/>
      <c r="AI1118" s="52"/>
      <c r="AJ1118" s="52"/>
      <c r="AK1118" s="52"/>
      <c r="AL1118" s="53"/>
      <c r="AM1118" s="54"/>
      <c r="AN1118" s="55" t="str">
        <f>IF(P1118=1,0,"")</f>
        <v/>
      </c>
      <c r="AO1118" s="56" t="str">
        <f>IF(AN1118=1,AB1118,"")</f>
        <v/>
      </c>
      <c r="AP1118" s="55" t="str">
        <f>IF(P1118=1,0,"")</f>
        <v/>
      </c>
      <c r="AQ1118" s="56" t="str">
        <f>IF(AP1118=1,AB1118,"")</f>
        <v/>
      </c>
    </row>
    <row r="1119" spans="1:43" s="3" customFormat="1" x14ac:dyDescent="0.25">
      <c r="A1119" s="67">
        <f t="shared" si="315"/>
        <v>2022</v>
      </c>
      <c r="B1119" s="67" t="e">
        <f t="shared" si="316"/>
        <v>#VALUE!</v>
      </c>
      <c r="C1119" s="68" t="e">
        <f t="shared" si="326"/>
        <v>#VALUE!</v>
      </c>
      <c r="D1119" s="69">
        <f t="shared" si="317"/>
        <v>3</v>
      </c>
      <c r="E1119" s="70">
        <f t="shared" si="318"/>
        <v>31</v>
      </c>
      <c r="F1119" s="74"/>
      <c r="G1119" s="77"/>
      <c r="H1119" s="63" t="e">
        <f t="shared" si="327"/>
        <v>#VALUE!</v>
      </c>
      <c r="I1119" s="64">
        <f t="shared" si="329"/>
        <v>1</v>
      </c>
      <c r="J1119" s="71" t="str">
        <f t="shared" si="329"/>
        <v xml:space="preserve">Tolpis </v>
      </c>
      <c r="K1119" s="71" t="str">
        <f t="shared" si="329"/>
        <v>umbellata</v>
      </c>
      <c r="L1119" s="72">
        <f t="shared" si="329"/>
        <v>1</v>
      </c>
      <c r="M1119" s="72">
        <f t="shared" si="329"/>
        <v>0</v>
      </c>
      <c r="N1119" s="66">
        <f t="shared" si="329"/>
        <v>0</v>
      </c>
      <c r="O1119" s="41"/>
      <c r="P1119" s="42" t="str">
        <f t="shared" si="319"/>
        <v/>
      </c>
      <c r="Q1119" s="43" t="str">
        <f t="shared" si="320"/>
        <v/>
      </c>
      <c r="R1119" s="44" t="e">
        <f t="shared" si="321"/>
        <v>#VALUE!</v>
      </c>
      <c r="S1119" s="45" t="e">
        <f t="shared" si="314"/>
        <v>#VALUE!</v>
      </c>
      <c r="T1119" s="44" t="str">
        <f t="shared" si="322"/>
        <v/>
      </c>
      <c r="U1119" s="46"/>
      <c r="V1119" s="47"/>
      <c r="W1119" s="48" t="e">
        <f t="shared" si="323"/>
        <v>#VALUE!</v>
      </c>
      <c r="X1119" s="49"/>
      <c r="Y1119" s="44" t="e">
        <f>INDEX(VISITORS[INSECT ORDER], MATCH(X1119,VISITORS[NAME USED],0))</f>
        <v>#N/A</v>
      </c>
      <c r="Z1119" s="44" t="e">
        <f t="shared" si="324"/>
        <v>#N/A</v>
      </c>
      <c r="AA1119" s="50" t="e">
        <f>IF(SUM(#REF!,#REF!,#REF!,#REF!,#REF!,#REF!)=S1119,,"")</f>
        <v>#REF!</v>
      </c>
      <c r="AB1119" s="51" t="str">
        <f t="shared" si="325"/>
        <v/>
      </c>
      <c r="AC1119" s="51"/>
      <c r="AD1119" s="51"/>
      <c r="AE1119" s="51"/>
      <c r="AF1119" s="51"/>
      <c r="AG1119" s="51"/>
      <c r="AH1119" s="51"/>
      <c r="AI1119" s="52"/>
      <c r="AJ1119" s="52"/>
      <c r="AK1119" s="52"/>
      <c r="AL1119" s="53"/>
      <c r="AM1119" s="54"/>
      <c r="AN1119" s="55" t="str">
        <f>IF(P1119=1,0,"")</f>
        <v/>
      </c>
      <c r="AO1119" s="56" t="str">
        <f>IF(AN1119=1,AB1119,"")</f>
        <v/>
      </c>
      <c r="AP1119" s="55" t="str">
        <f>IF(P1119=1,0,"")</f>
        <v/>
      </c>
      <c r="AQ1119" s="56" t="str">
        <f>IF(AP1119=1,AB1119,"")</f>
        <v/>
      </c>
    </row>
    <row r="1120" spans="1:43" s="3" customFormat="1" x14ac:dyDescent="0.25">
      <c r="A1120" s="67">
        <f t="shared" si="315"/>
        <v>2022</v>
      </c>
      <c r="B1120" s="67" t="e">
        <f t="shared" si="316"/>
        <v>#VALUE!</v>
      </c>
      <c r="C1120" s="68" t="e">
        <f t="shared" si="326"/>
        <v>#VALUE!</v>
      </c>
      <c r="D1120" s="69">
        <f t="shared" si="317"/>
        <v>3</v>
      </c>
      <c r="E1120" s="70">
        <f t="shared" si="318"/>
        <v>32</v>
      </c>
      <c r="F1120" s="74"/>
      <c r="G1120" s="77"/>
      <c r="H1120" s="63" t="e">
        <f t="shared" si="327"/>
        <v>#VALUE!</v>
      </c>
      <c r="I1120" s="64">
        <f t="shared" si="329"/>
        <v>1</v>
      </c>
      <c r="J1120" s="71" t="str">
        <f t="shared" si="329"/>
        <v xml:space="preserve">Tolpis </v>
      </c>
      <c r="K1120" s="71" t="str">
        <f t="shared" si="329"/>
        <v>umbellata</v>
      </c>
      <c r="L1120" s="72">
        <f t="shared" si="329"/>
        <v>1</v>
      </c>
      <c r="M1120" s="72">
        <f t="shared" si="329"/>
        <v>0</v>
      </c>
      <c r="N1120" s="66">
        <f t="shared" si="329"/>
        <v>0</v>
      </c>
      <c r="O1120" s="41"/>
      <c r="P1120" s="42" t="str">
        <f t="shared" si="319"/>
        <v/>
      </c>
      <c r="Q1120" s="43" t="str">
        <f t="shared" si="320"/>
        <v/>
      </c>
      <c r="R1120" s="44" t="e">
        <f t="shared" si="321"/>
        <v>#VALUE!</v>
      </c>
      <c r="S1120" s="45" t="e">
        <f t="shared" si="314"/>
        <v>#VALUE!</v>
      </c>
      <c r="T1120" s="44" t="str">
        <f t="shared" si="322"/>
        <v/>
      </c>
      <c r="U1120" s="46"/>
      <c r="V1120" s="47"/>
      <c r="W1120" s="48" t="e">
        <f t="shared" si="323"/>
        <v>#VALUE!</v>
      </c>
      <c r="X1120" s="49"/>
      <c r="Y1120" s="44" t="e">
        <f>INDEX(VISITORS[INSECT ORDER], MATCH(X1120,VISITORS[NAME USED],0))</f>
        <v>#N/A</v>
      </c>
      <c r="Z1120" s="44" t="e">
        <f t="shared" si="324"/>
        <v>#N/A</v>
      </c>
      <c r="AA1120" s="50" t="e">
        <f>IF(SUM(#REF!,#REF!,#REF!,#REF!,#REF!,#REF!)=S1120,,"")</f>
        <v>#REF!</v>
      </c>
      <c r="AB1120" s="51" t="str">
        <f t="shared" si="325"/>
        <v/>
      </c>
      <c r="AC1120" s="51"/>
      <c r="AD1120" s="51"/>
      <c r="AE1120" s="51"/>
      <c r="AF1120" s="51"/>
      <c r="AG1120" s="51"/>
      <c r="AH1120" s="51"/>
      <c r="AI1120" s="52"/>
      <c r="AJ1120" s="52"/>
      <c r="AK1120" s="52"/>
      <c r="AL1120" s="53"/>
      <c r="AM1120" s="54"/>
      <c r="AN1120" s="55" t="str">
        <f>IF(P1120=1,0,"")</f>
        <v/>
      </c>
      <c r="AO1120" s="56" t="str">
        <f>IF(AN1120=1,AB1120,"")</f>
        <v/>
      </c>
      <c r="AP1120" s="55" t="str">
        <f>IF(P1120=1,0,"")</f>
        <v/>
      </c>
      <c r="AQ1120" s="56" t="str">
        <f>IF(AP1120=1,AB1120,"")</f>
        <v/>
      </c>
    </row>
    <row r="1121" spans="1:43" s="3" customFormat="1" x14ac:dyDescent="0.25">
      <c r="A1121" s="67">
        <f t="shared" si="315"/>
        <v>2022</v>
      </c>
      <c r="B1121" s="67" t="e">
        <f t="shared" si="316"/>
        <v>#VALUE!</v>
      </c>
      <c r="C1121" s="68" t="e">
        <f t="shared" si="326"/>
        <v>#VALUE!</v>
      </c>
      <c r="D1121" s="69">
        <f t="shared" si="317"/>
        <v>3</v>
      </c>
      <c r="E1121" s="70">
        <f t="shared" si="318"/>
        <v>33</v>
      </c>
      <c r="F1121" s="74"/>
      <c r="G1121" s="77"/>
      <c r="H1121" s="63" t="e">
        <f t="shared" si="327"/>
        <v>#VALUE!</v>
      </c>
      <c r="I1121" s="64">
        <f t="shared" si="329"/>
        <v>1</v>
      </c>
      <c r="J1121" s="71" t="str">
        <f t="shared" si="329"/>
        <v xml:space="preserve">Tolpis </v>
      </c>
      <c r="K1121" s="71" t="str">
        <f t="shared" si="329"/>
        <v>umbellata</v>
      </c>
      <c r="L1121" s="72">
        <f t="shared" si="329"/>
        <v>1</v>
      </c>
      <c r="M1121" s="72">
        <f t="shared" si="329"/>
        <v>0</v>
      </c>
      <c r="N1121" s="66">
        <f t="shared" si="329"/>
        <v>0</v>
      </c>
      <c r="O1121" s="41"/>
      <c r="P1121" s="42" t="str">
        <f t="shared" si="319"/>
        <v/>
      </c>
      <c r="Q1121" s="43" t="str">
        <f t="shared" si="320"/>
        <v/>
      </c>
      <c r="R1121" s="44" t="e">
        <f t="shared" si="321"/>
        <v>#VALUE!</v>
      </c>
      <c r="S1121" s="45" t="e">
        <f t="shared" si="314"/>
        <v>#VALUE!</v>
      </c>
      <c r="T1121" s="44" t="str">
        <f t="shared" si="322"/>
        <v/>
      </c>
      <c r="U1121" s="46"/>
      <c r="V1121" s="47"/>
      <c r="W1121" s="48" t="e">
        <f t="shared" si="323"/>
        <v>#VALUE!</v>
      </c>
      <c r="X1121" s="49"/>
      <c r="Y1121" s="44" t="e">
        <f>INDEX(VISITORS[INSECT ORDER], MATCH(X1121,VISITORS[NAME USED],0))</f>
        <v>#N/A</v>
      </c>
      <c r="Z1121" s="44" t="e">
        <f t="shared" si="324"/>
        <v>#N/A</v>
      </c>
      <c r="AA1121" s="50" t="e">
        <f>IF(SUM(#REF!,#REF!,#REF!,#REF!,#REF!,#REF!)=S1121,,"")</f>
        <v>#REF!</v>
      </c>
      <c r="AB1121" s="51" t="str">
        <f t="shared" si="325"/>
        <v/>
      </c>
      <c r="AC1121" s="51"/>
      <c r="AD1121" s="51"/>
      <c r="AE1121" s="51"/>
      <c r="AF1121" s="51"/>
      <c r="AG1121" s="51"/>
      <c r="AH1121" s="51"/>
      <c r="AI1121" s="52"/>
      <c r="AJ1121" s="52"/>
      <c r="AK1121" s="52"/>
      <c r="AL1121" s="53"/>
      <c r="AM1121" s="54"/>
      <c r="AN1121" s="55" t="str">
        <f>IF(P1121=1,0,"")</f>
        <v/>
      </c>
      <c r="AO1121" s="56" t="str">
        <f>IF(AN1121=1,AB1121,"")</f>
        <v/>
      </c>
      <c r="AP1121" s="55" t="str">
        <f>IF(P1121=1,0,"")</f>
        <v/>
      </c>
      <c r="AQ1121" s="56" t="str">
        <f>IF(AP1121=1,AB1121,"")</f>
        <v/>
      </c>
    </row>
    <row r="1122" spans="1:43" s="3" customFormat="1" x14ac:dyDescent="0.25">
      <c r="A1122" s="67">
        <f t="shared" si="315"/>
        <v>2022</v>
      </c>
      <c r="B1122" s="67" t="e">
        <f t="shared" si="316"/>
        <v>#VALUE!</v>
      </c>
      <c r="C1122" s="68" t="e">
        <f t="shared" si="326"/>
        <v>#VALUE!</v>
      </c>
      <c r="D1122" s="69">
        <f t="shared" si="317"/>
        <v>3</v>
      </c>
      <c r="E1122" s="70">
        <f t="shared" si="318"/>
        <v>34</v>
      </c>
      <c r="F1122" s="74"/>
      <c r="G1122" s="77"/>
      <c r="H1122" s="63" t="e">
        <f t="shared" si="327"/>
        <v>#VALUE!</v>
      </c>
      <c r="I1122" s="64">
        <f t="shared" si="329"/>
        <v>1</v>
      </c>
      <c r="J1122" s="71" t="str">
        <f t="shared" si="329"/>
        <v xml:space="preserve">Tolpis </v>
      </c>
      <c r="K1122" s="71" t="str">
        <f t="shared" si="329"/>
        <v>umbellata</v>
      </c>
      <c r="L1122" s="72">
        <f t="shared" si="329"/>
        <v>1</v>
      </c>
      <c r="M1122" s="72">
        <f t="shared" si="329"/>
        <v>0</v>
      </c>
      <c r="N1122" s="66">
        <f t="shared" si="329"/>
        <v>0</v>
      </c>
      <c r="O1122" s="41"/>
      <c r="P1122" s="42" t="str">
        <f t="shared" si="319"/>
        <v/>
      </c>
      <c r="Q1122" s="43" t="str">
        <f t="shared" si="320"/>
        <v/>
      </c>
      <c r="R1122" s="44" t="e">
        <f t="shared" si="321"/>
        <v>#VALUE!</v>
      </c>
      <c r="S1122" s="45" t="e">
        <f t="shared" si="314"/>
        <v>#VALUE!</v>
      </c>
      <c r="T1122" s="44" t="str">
        <f t="shared" si="322"/>
        <v/>
      </c>
      <c r="U1122" s="46"/>
      <c r="V1122" s="47"/>
      <c r="W1122" s="48" t="e">
        <f t="shared" si="323"/>
        <v>#VALUE!</v>
      </c>
      <c r="X1122" s="49"/>
      <c r="Y1122" s="44" t="e">
        <f>INDEX(VISITORS[INSECT ORDER], MATCH(X1122,VISITORS[NAME USED],0))</f>
        <v>#N/A</v>
      </c>
      <c r="Z1122" s="44" t="e">
        <f t="shared" si="324"/>
        <v>#N/A</v>
      </c>
      <c r="AA1122" s="50" t="e">
        <f>IF(SUM(#REF!,#REF!,#REF!,#REF!,#REF!,#REF!)=S1122,,"")</f>
        <v>#REF!</v>
      </c>
      <c r="AB1122" s="51" t="str">
        <f t="shared" si="325"/>
        <v/>
      </c>
      <c r="AC1122" s="51"/>
      <c r="AD1122" s="51"/>
      <c r="AE1122" s="51"/>
      <c r="AF1122" s="51"/>
      <c r="AG1122" s="51"/>
      <c r="AH1122" s="51"/>
      <c r="AI1122" s="52"/>
      <c r="AJ1122" s="52"/>
      <c r="AK1122" s="52"/>
      <c r="AL1122" s="53"/>
      <c r="AM1122" s="54"/>
      <c r="AN1122" s="55" t="str">
        <f>IF(P1122=1,0,"")</f>
        <v/>
      </c>
      <c r="AO1122" s="56" t="str">
        <f>IF(AN1122=1,AB1122,"")</f>
        <v/>
      </c>
      <c r="AP1122" s="55" t="str">
        <f>IF(P1122=1,0,"")</f>
        <v/>
      </c>
      <c r="AQ1122" s="56" t="str">
        <f>IF(AP1122=1,AB1122,"")</f>
        <v/>
      </c>
    </row>
    <row r="1123" spans="1:43" s="3" customFormat="1" x14ac:dyDescent="0.25">
      <c r="A1123" s="67">
        <f t="shared" si="315"/>
        <v>2022</v>
      </c>
      <c r="B1123" s="67" t="e">
        <f t="shared" si="316"/>
        <v>#VALUE!</v>
      </c>
      <c r="C1123" s="68" t="e">
        <f t="shared" si="326"/>
        <v>#VALUE!</v>
      </c>
      <c r="D1123" s="69">
        <f t="shared" si="317"/>
        <v>3</v>
      </c>
      <c r="E1123" s="70">
        <f t="shared" si="318"/>
        <v>35</v>
      </c>
      <c r="F1123" s="74"/>
      <c r="G1123" s="77"/>
      <c r="H1123" s="63" t="e">
        <f t="shared" si="327"/>
        <v>#VALUE!</v>
      </c>
      <c r="I1123" s="64">
        <f t="shared" si="329"/>
        <v>1</v>
      </c>
      <c r="J1123" s="71" t="str">
        <f t="shared" si="329"/>
        <v xml:space="preserve">Tolpis </v>
      </c>
      <c r="K1123" s="71" t="str">
        <f t="shared" si="329"/>
        <v>umbellata</v>
      </c>
      <c r="L1123" s="72">
        <f t="shared" si="329"/>
        <v>1</v>
      </c>
      <c r="M1123" s="72">
        <f t="shared" si="329"/>
        <v>0</v>
      </c>
      <c r="N1123" s="66">
        <f t="shared" si="329"/>
        <v>0</v>
      </c>
      <c r="O1123" s="41"/>
      <c r="P1123" s="42" t="str">
        <f t="shared" si="319"/>
        <v/>
      </c>
      <c r="Q1123" s="43" t="str">
        <f t="shared" si="320"/>
        <v/>
      </c>
      <c r="R1123" s="44" t="e">
        <f t="shared" si="321"/>
        <v>#VALUE!</v>
      </c>
      <c r="S1123" s="45" t="e">
        <f t="shared" si="314"/>
        <v>#VALUE!</v>
      </c>
      <c r="T1123" s="44" t="str">
        <f t="shared" si="322"/>
        <v/>
      </c>
      <c r="U1123" s="46"/>
      <c r="V1123" s="47"/>
      <c r="W1123" s="48" t="e">
        <f t="shared" si="323"/>
        <v>#VALUE!</v>
      </c>
      <c r="X1123" s="49"/>
      <c r="Y1123" s="44" t="e">
        <f>INDEX(VISITORS[INSECT ORDER], MATCH(X1123,VISITORS[NAME USED],0))</f>
        <v>#N/A</v>
      </c>
      <c r="Z1123" s="44" t="e">
        <f t="shared" si="324"/>
        <v>#N/A</v>
      </c>
      <c r="AA1123" s="50" t="e">
        <f>IF(SUM(#REF!,#REF!,#REF!,#REF!,#REF!,#REF!)=S1123,,"")</f>
        <v>#REF!</v>
      </c>
      <c r="AB1123" s="51" t="str">
        <f t="shared" si="325"/>
        <v/>
      </c>
      <c r="AC1123" s="51"/>
      <c r="AD1123" s="51"/>
      <c r="AE1123" s="51"/>
      <c r="AF1123" s="51"/>
      <c r="AG1123" s="51"/>
      <c r="AH1123" s="51"/>
      <c r="AI1123" s="52"/>
      <c r="AJ1123" s="52"/>
      <c r="AK1123" s="52"/>
      <c r="AL1123" s="53"/>
      <c r="AM1123" s="54"/>
      <c r="AN1123" s="55" t="str">
        <f>IF(P1123=1,0,"")</f>
        <v/>
      </c>
      <c r="AO1123" s="56" t="str">
        <f>IF(AN1123=1,AB1123,"")</f>
        <v/>
      </c>
      <c r="AP1123" s="55" t="str">
        <f>IF(P1123=1,0,"")</f>
        <v/>
      </c>
      <c r="AQ1123" s="56" t="str">
        <f>IF(AP1123=1,AB1123,"")</f>
        <v/>
      </c>
    </row>
    <row r="1124" spans="1:43" s="3" customFormat="1" x14ac:dyDescent="0.25">
      <c r="A1124" s="67">
        <f t="shared" si="315"/>
        <v>2022</v>
      </c>
      <c r="B1124" s="67" t="e">
        <f t="shared" si="316"/>
        <v>#VALUE!</v>
      </c>
      <c r="C1124" s="68" t="e">
        <f t="shared" si="326"/>
        <v>#VALUE!</v>
      </c>
      <c r="D1124" s="69">
        <f t="shared" si="317"/>
        <v>3</v>
      </c>
      <c r="E1124" s="70">
        <f t="shared" si="318"/>
        <v>36</v>
      </c>
      <c r="F1124" s="74"/>
      <c r="G1124" s="77"/>
      <c r="H1124" s="63" t="e">
        <f t="shared" si="327"/>
        <v>#VALUE!</v>
      </c>
      <c r="I1124" s="64">
        <f t="shared" si="329"/>
        <v>1</v>
      </c>
      <c r="J1124" s="71" t="str">
        <f t="shared" si="329"/>
        <v xml:space="preserve">Tolpis </v>
      </c>
      <c r="K1124" s="71" t="str">
        <f t="shared" si="329"/>
        <v>umbellata</v>
      </c>
      <c r="L1124" s="72">
        <f t="shared" si="329"/>
        <v>1</v>
      </c>
      <c r="M1124" s="72">
        <f t="shared" si="329"/>
        <v>0</v>
      </c>
      <c r="N1124" s="66">
        <f t="shared" si="329"/>
        <v>0</v>
      </c>
      <c r="O1124" s="41"/>
      <c r="P1124" s="42" t="str">
        <f t="shared" si="319"/>
        <v/>
      </c>
      <c r="Q1124" s="43" t="str">
        <f t="shared" si="320"/>
        <v/>
      </c>
      <c r="R1124" s="44" t="e">
        <f t="shared" si="321"/>
        <v>#VALUE!</v>
      </c>
      <c r="S1124" s="45" t="e">
        <f t="shared" si="314"/>
        <v>#VALUE!</v>
      </c>
      <c r="T1124" s="44" t="str">
        <f t="shared" si="322"/>
        <v/>
      </c>
      <c r="U1124" s="46"/>
      <c r="V1124" s="47"/>
      <c r="W1124" s="48" t="e">
        <f t="shared" si="323"/>
        <v>#VALUE!</v>
      </c>
      <c r="X1124" s="49"/>
      <c r="Y1124" s="44" t="e">
        <f>INDEX(VISITORS[INSECT ORDER], MATCH(X1124,VISITORS[NAME USED],0))</f>
        <v>#N/A</v>
      </c>
      <c r="Z1124" s="44" t="e">
        <f t="shared" si="324"/>
        <v>#N/A</v>
      </c>
      <c r="AA1124" s="50" t="e">
        <f>IF(SUM(#REF!,#REF!,#REF!,#REF!,#REF!,#REF!)=S1124,,"")</f>
        <v>#REF!</v>
      </c>
      <c r="AB1124" s="51" t="str">
        <f t="shared" si="325"/>
        <v/>
      </c>
      <c r="AC1124" s="51"/>
      <c r="AD1124" s="51"/>
      <c r="AE1124" s="51"/>
      <c r="AF1124" s="51"/>
      <c r="AG1124" s="51"/>
      <c r="AH1124" s="51"/>
      <c r="AI1124" s="52"/>
      <c r="AJ1124" s="52"/>
      <c r="AK1124" s="52"/>
      <c r="AL1124" s="53"/>
      <c r="AM1124" s="54"/>
      <c r="AN1124" s="55" t="str">
        <f>IF(P1124=1,0,"")</f>
        <v/>
      </c>
      <c r="AO1124" s="56" t="str">
        <f>IF(AN1124=1,AB1124,"")</f>
        <v/>
      </c>
      <c r="AP1124" s="55" t="str">
        <f>IF(P1124=1,0,"")</f>
        <v/>
      </c>
      <c r="AQ1124" s="56" t="str">
        <f>IF(AP1124=1,AB1124,"")</f>
        <v/>
      </c>
    </row>
    <row r="1125" spans="1:43" s="3" customFormat="1" x14ac:dyDescent="0.25">
      <c r="A1125" s="67">
        <f t="shared" si="315"/>
        <v>2022</v>
      </c>
      <c r="B1125" s="67" t="e">
        <f t="shared" si="316"/>
        <v>#VALUE!</v>
      </c>
      <c r="C1125" s="68" t="e">
        <f t="shared" si="326"/>
        <v>#VALUE!</v>
      </c>
      <c r="D1125" s="69">
        <f t="shared" si="317"/>
        <v>3</v>
      </c>
      <c r="E1125" s="70">
        <f t="shared" si="318"/>
        <v>37</v>
      </c>
      <c r="F1125" s="74"/>
      <c r="G1125" s="77"/>
      <c r="H1125" s="63" t="e">
        <f t="shared" si="327"/>
        <v>#VALUE!</v>
      </c>
      <c r="I1125" s="64">
        <f t="shared" ref="I1125:N1140" si="330">I1124</f>
        <v>1</v>
      </c>
      <c r="J1125" s="71" t="str">
        <f t="shared" si="330"/>
        <v xml:space="preserve">Tolpis </v>
      </c>
      <c r="K1125" s="71" t="str">
        <f t="shared" si="330"/>
        <v>umbellata</v>
      </c>
      <c r="L1125" s="72">
        <f t="shared" si="330"/>
        <v>1</v>
      </c>
      <c r="M1125" s="72">
        <f t="shared" si="330"/>
        <v>0</v>
      </c>
      <c r="N1125" s="66">
        <f t="shared" si="330"/>
        <v>0</v>
      </c>
      <c r="O1125" s="41"/>
      <c r="P1125" s="42" t="str">
        <f t="shared" si="319"/>
        <v/>
      </c>
      <c r="Q1125" s="43" t="str">
        <f t="shared" si="320"/>
        <v/>
      </c>
      <c r="R1125" s="44" t="e">
        <f t="shared" si="321"/>
        <v>#VALUE!</v>
      </c>
      <c r="S1125" s="45" t="e">
        <f t="shared" si="314"/>
        <v>#VALUE!</v>
      </c>
      <c r="T1125" s="44" t="str">
        <f t="shared" si="322"/>
        <v/>
      </c>
      <c r="U1125" s="46"/>
      <c r="V1125" s="47"/>
      <c r="W1125" s="48" t="e">
        <f t="shared" si="323"/>
        <v>#VALUE!</v>
      </c>
      <c r="X1125" s="49"/>
      <c r="Y1125" s="44" t="e">
        <f>INDEX(VISITORS[INSECT ORDER], MATCH(X1125,VISITORS[NAME USED],0))</f>
        <v>#N/A</v>
      </c>
      <c r="Z1125" s="44" t="e">
        <f t="shared" si="324"/>
        <v>#N/A</v>
      </c>
      <c r="AA1125" s="50" t="e">
        <f>IF(SUM(#REF!,#REF!,#REF!,#REF!,#REF!,#REF!)=S1125,,"")</f>
        <v>#REF!</v>
      </c>
      <c r="AB1125" s="51" t="str">
        <f t="shared" si="325"/>
        <v/>
      </c>
      <c r="AC1125" s="51"/>
      <c r="AD1125" s="51"/>
      <c r="AE1125" s="51"/>
      <c r="AF1125" s="51"/>
      <c r="AG1125" s="51"/>
      <c r="AH1125" s="51"/>
      <c r="AI1125" s="52"/>
      <c r="AJ1125" s="52"/>
      <c r="AK1125" s="52"/>
      <c r="AL1125" s="53"/>
      <c r="AM1125" s="54"/>
      <c r="AN1125" s="55" t="str">
        <f>IF(P1125=1,0,"")</f>
        <v/>
      </c>
      <c r="AO1125" s="56" t="str">
        <f>IF(AN1125=1,AB1125,"")</f>
        <v/>
      </c>
      <c r="AP1125" s="55" t="str">
        <f>IF(P1125=1,0,"")</f>
        <v/>
      </c>
      <c r="AQ1125" s="56" t="str">
        <f>IF(AP1125=1,AB1125,"")</f>
        <v/>
      </c>
    </row>
    <row r="1126" spans="1:43" s="3" customFormat="1" x14ac:dyDescent="0.25">
      <c r="A1126" s="67">
        <f t="shared" si="315"/>
        <v>2022</v>
      </c>
      <c r="B1126" s="67" t="e">
        <f t="shared" si="316"/>
        <v>#VALUE!</v>
      </c>
      <c r="C1126" s="68" t="e">
        <f t="shared" si="326"/>
        <v>#VALUE!</v>
      </c>
      <c r="D1126" s="69">
        <f t="shared" si="317"/>
        <v>3</v>
      </c>
      <c r="E1126" s="70">
        <f t="shared" si="318"/>
        <v>38</v>
      </c>
      <c r="F1126" s="74"/>
      <c r="G1126" s="77"/>
      <c r="H1126" s="63" t="e">
        <f t="shared" si="327"/>
        <v>#VALUE!</v>
      </c>
      <c r="I1126" s="64">
        <f t="shared" si="330"/>
        <v>1</v>
      </c>
      <c r="J1126" s="71" t="str">
        <f t="shared" si="330"/>
        <v xml:space="preserve">Tolpis </v>
      </c>
      <c r="K1126" s="71" t="str">
        <f t="shared" si="330"/>
        <v>umbellata</v>
      </c>
      <c r="L1126" s="72">
        <f t="shared" si="330"/>
        <v>1</v>
      </c>
      <c r="M1126" s="72">
        <f t="shared" si="330"/>
        <v>0</v>
      </c>
      <c r="N1126" s="66">
        <f t="shared" si="330"/>
        <v>0</v>
      </c>
      <c r="O1126" s="41"/>
      <c r="P1126" s="42" t="str">
        <f t="shared" si="319"/>
        <v/>
      </c>
      <c r="Q1126" s="43" t="str">
        <f t="shared" si="320"/>
        <v/>
      </c>
      <c r="R1126" s="44" t="e">
        <f t="shared" si="321"/>
        <v>#VALUE!</v>
      </c>
      <c r="S1126" s="45" t="e">
        <f t="shared" si="314"/>
        <v>#VALUE!</v>
      </c>
      <c r="T1126" s="44" t="str">
        <f t="shared" si="322"/>
        <v/>
      </c>
      <c r="U1126" s="46"/>
      <c r="V1126" s="47"/>
      <c r="W1126" s="48" t="e">
        <f t="shared" si="323"/>
        <v>#VALUE!</v>
      </c>
      <c r="X1126" s="49"/>
      <c r="Y1126" s="44" t="e">
        <f>INDEX(VISITORS[INSECT ORDER], MATCH(X1126,VISITORS[NAME USED],0))</f>
        <v>#N/A</v>
      </c>
      <c r="Z1126" s="44" t="e">
        <f t="shared" si="324"/>
        <v>#N/A</v>
      </c>
      <c r="AA1126" s="50" t="e">
        <f>IF(SUM(#REF!,#REF!,#REF!,#REF!,#REF!,#REF!)=S1126,,"")</f>
        <v>#REF!</v>
      </c>
      <c r="AB1126" s="51" t="str">
        <f t="shared" si="325"/>
        <v/>
      </c>
      <c r="AC1126" s="51"/>
      <c r="AD1126" s="51"/>
      <c r="AE1126" s="51"/>
      <c r="AF1126" s="51"/>
      <c r="AG1126" s="51"/>
      <c r="AH1126" s="51"/>
      <c r="AI1126" s="52"/>
      <c r="AJ1126" s="52"/>
      <c r="AK1126" s="52"/>
      <c r="AL1126" s="53"/>
      <c r="AM1126" s="54"/>
      <c r="AN1126" s="55" t="str">
        <f>IF(P1126=1,0,"")</f>
        <v/>
      </c>
      <c r="AO1126" s="56" t="str">
        <f>IF(AN1126=1,AB1126,"")</f>
        <v/>
      </c>
      <c r="AP1126" s="55" t="str">
        <f>IF(P1126=1,0,"")</f>
        <v/>
      </c>
      <c r="AQ1126" s="56" t="str">
        <f>IF(AP1126=1,AB1126,"")</f>
        <v/>
      </c>
    </row>
    <row r="1127" spans="1:43" s="3" customFormat="1" x14ac:dyDescent="0.25">
      <c r="A1127" s="67">
        <f t="shared" si="315"/>
        <v>2022</v>
      </c>
      <c r="B1127" s="67" t="e">
        <f t="shared" si="316"/>
        <v>#VALUE!</v>
      </c>
      <c r="C1127" s="68" t="e">
        <f t="shared" si="326"/>
        <v>#VALUE!</v>
      </c>
      <c r="D1127" s="69">
        <f t="shared" si="317"/>
        <v>3</v>
      </c>
      <c r="E1127" s="70">
        <f t="shared" si="318"/>
        <v>39</v>
      </c>
      <c r="F1127" s="74"/>
      <c r="G1127" s="77"/>
      <c r="H1127" s="63" t="e">
        <f t="shared" si="327"/>
        <v>#VALUE!</v>
      </c>
      <c r="I1127" s="64">
        <f t="shared" si="330"/>
        <v>1</v>
      </c>
      <c r="J1127" s="71" t="str">
        <f t="shared" si="330"/>
        <v xml:space="preserve">Tolpis </v>
      </c>
      <c r="K1127" s="71" t="str">
        <f t="shared" si="330"/>
        <v>umbellata</v>
      </c>
      <c r="L1127" s="72">
        <f t="shared" si="330"/>
        <v>1</v>
      </c>
      <c r="M1127" s="72">
        <f t="shared" si="330"/>
        <v>0</v>
      </c>
      <c r="N1127" s="66">
        <f t="shared" si="330"/>
        <v>0</v>
      </c>
      <c r="O1127" s="41"/>
      <c r="P1127" s="42" t="str">
        <f t="shared" si="319"/>
        <v/>
      </c>
      <c r="Q1127" s="43" t="str">
        <f t="shared" si="320"/>
        <v/>
      </c>
      <c r="R1127" s="44" t="e">
        <f t="shared" si="321"/>
        <v>#VALUE!</v>
      </c>
      <c r="S1127" s="45" t="e">
        <f t="shared" si="314"/>
        <v>#VALUE!</v>
      </c>
      <c r="T1127" s="44" t="str">
        <f t="shared" si="322"/>
        <v/>
      </c>
      <c r="U1127" s="46"/>
      <c r="V1127" s="47"/>
      <c r="W1127" s="48" t="e">
        <f t="shared" si="323"/>
        <v>#VALUE!</v>
      </c>
      <c r="X1127" s="49"/>
      <c r="Y1127" s="44" t="e">
        <f>INDEX(VISITORS[INSECT ORDER], MATCH(X1127,VISITORS[NAME USED],0))</f>
        <v>#N/A</v>
      </c>
      <c r="Z1127" s="44" t="e">
        <f t="shared" si="324"/>
        <v>#N/A</v>
      </c>
      <c r="AA1127" s="50" t="e">
        <f>IF(SUM(#REF!,#REF!,#REF!,#REF!,#REF!,#REF!)=S1127,,"")</f>
        <v>#REF!</v>
      </c>
      <c r="AB1127" s="51" t="str">
        <f t="shared" si="325"/>
        <v/>
      </c>
      <c r="AC1127" s="51"/>
      <c r="AD1127" s="51"/>
      <c r="AE1127" s="51"/>
      <c r="AF1127" s="51"/>
      <c r="AG1127" s="51"/>
      <c r="AH1127" s="51"/>
      <c r="AI1127" s="52"/>
      <c r="AJ1127" s="52"/>
      <c r="AK1127" s="52"/>
      <c r="AL1127" s="53"/>
      <c r="AM1127" s="54"/>
      <c r="AN1127" s="55" t="str">
        <f>IF(P1127=1,0,"")</f>
        <v/>
      </c>
      <c r="AO1127" s="56" t="str">
        <f>IF(AN1127=1,AB1127,"")</f>
        <v/>
      </c>
      <c r="AP1127" s="55" t="str">
        <f>IF(P1127=1,0,"")</f>
        <v/>
      </c>
      <c r="AQ1127" s="56" t="str">
        <f>IF(AP1127=1,AB1127,"")</f>
        <v/>
      </c>
    </row>
    <row r="1128" spans="1:43" s="3" customFormat="1" x14ac:dyDescent="0.25">
      <c r="A1128" s="67">
        <f t="shared" si="315"/>
        <v>2022</v>
      </c>
      <c r="B1128" s="67" t="e">
        <f t="shared" si="316"/>
        <v>#VALUE!</v>
      </c>
      <c r="C1128" s="68" t="e">
        <f t="shared" si="326"/>
        <v>#VALUE!</v>
      </c>
      <c r="D1128" s="69">
        <f t="shared" si="317"/>
        <v>3</v>
      </c>
      <c r="E1128" s="70">
        <f t="shared" si="318"/>
        <v>40</v>
      </c>
      <c r="F1128" s="74"/>
      <c r="G1128" s="77"/>
      <c r="H1128" s="63" t="e">
        <f t="shared" si="327"/>
        <v>#VALUE!</v>
      </c>
      <c r="I1128" s="64">
        <f t="shared" si="330"/>
        <v>1</v>
      </c>
      <c r="J1128" s="71" t="str">
        <f t="shared" si="330"/>
        <v xml:space="preserve">Tolpis </v>
      </c>
      <c r="K1128" s="71" t="str">
        <f t="shared" si="330"/>
        <v>umbellata</v>
      </c>
      <c r="L1128" s="72">
        <f t="shared" si="330"/>
        <v>1</v>
      </c>
      <c r="M1128" s="72">
        <f t="shared" si="330"/>
        <v>0</v>
      </c>
      <c r="N1128" s="66">
        <f t="shared" si="330"/>
        <v>0</v>
      </c>
      <c r="O1128" s="41"/>
      <c r="P1128" s="42" t="str">
        <f t="shared" si="319"/>
        <v/>
      </c>
      <c r="Q1128" s="43" t="str">
        <f t="shared" si="320"/>
        <v/>
      </c>
      <c r="R1128" s="44" t="e">
        <f t="shared" si="321"/>
        <v>#VALUE!</v>
      </c>
      <c r="S1128" s="45" t="e">
        <f t="shared" si="314"/>
        <v>#VALUE!</v>
      </c>
      <c r="T1128" s="44" t="str">
        <f t="shared" si="322"/>
        <v/>
      </c>
      <c r="U1128" s="46"/>
      <c r="V1128" s="47"/>
      <c r="W1128" s="48" t="e">
        <f t="shared" si="323"/>
        <v>#VALUE!</v>
      </c>
      <c r="X1128" s="49"/>
      <c r="Y1128" s="44" t="e">
        <f>INDEX(VISITORS[INSECT ORDER], MATCH(X1128,VISITORS[NAME USED],0))</f>
        <v>#N/A</v>
      </c>
      <c r="Z1128" s="44" t="e">
        <f t="shared" si="324"/>
        <v>#N/A</v>
      </c>
      <c r="AA1128" s="50" t="e">
        <f>IF(SUM(#REF!,#REF!,#REF!,#REF!,#REF!,#REF!)=S1128,,"")</f>
        <v>#REF!</v>
      </c>
      <c r="AB1128" s="51" t="str">
        <f t="shared" si="325"/>
        <v/>
      </c>
      <c r="AC1128" s="51"/>
      <c r="AD1128" s="51"/>
      <c r="AE1128" s="51"/>
      <c r="AF1128" s="51"/>
      <c r="AG1128" s="51"/>
      <c r="AH1128" s="51"/>
      <c r="AI1128" s="52"/>
      <c r="AJ1128" s="52"/>
      <c r="AK1128" s="52"/>
      <c r="AL1128" s="53"/>
      <c r="AM1128" s="54"/>
      <c r="AN1128" s="55" t="str">
        <f>IF(P1128=1,0,"")</f>
        <v/>
      </c>
      <c r="AO1128" s="56" t="str">
        <f>IF(AN1128=1,AB1128,"")</f>
        <v/>
      </c>
      <c r="AP1128" s="55" t="str">
        <f>IF(P1128=1,0,"")</f>
        <v/>
      </c>
      <c r="AQ1128" s="56" t="str">
        <f>IF(AP1128=1,AB1128,"")</f>
        <v/>
      </c>
    </row>
    <row r="1129" spans="1:43" s="3" customFormat="1" x14ac:dyDescent="0.25">
      <c r="A1129" s="67">
        <f t="shared" si="315"/>
        <v>2022</v>
      </c>
      <c r="B1129" s="67" t="e">
        <f t="shared" si="316"/>
        <v>#VALUE!</v>
      </c>
      <c r="C1129" s="68" t="e">
        <f t="shared" si="326"/>
        <v>#VALUE!</v>
      </c>
      <c r="D1129" s="69">
        <f t="shared" si="317"/>
        <v>3</v>
      </c>
      <c r="E1129" s="70">
        <f t="shared" si="318"/>
        <v>41</v>
      </c>
      <c r="F1129" s="74"/>
      <c r="G1129" s="77"/>
      <c r="H1129" s="63" t="e">
        <f t="shared" si="327"/>
        <v>#VALUE!</v>
      </c>
      <c r="I1129" s="64">
        <f t="shared" si="330"/>
        <v>1</v>
      </c>
      <c r="J1129" s="71" t="str">
        <f t="shared" si="330"/>
        <v xml:space="preserve">Tolpis </v>
      </c>
      <c r="K1129" s="71" t="str">
        <f t="shared" si="330"/>
        <v>umbellata</v>
      </c>
      <c r="L1129" s="72">
        <f t="shared" si="330"/>
        <v>1</v>
      </c>
      <c r="M1129" s="72">
        <f t="shared" si="330"/>
        <v>0</v>
      </c>
      <c r="N1129" s="66">
        <f t="shared" si="330"/>
        <v>0</v>
      </c>
      <c r="O1129" s="41"/>
      <c r="P1129" s="42" t="str">
        <f t="shared" si="319"/>
        <v/>
      </c>
      <c r="Q1129" s="43" t="str">
        <f t="shared" si="320"/>
        <v/>
      </c>
      <c r="R1129" s="44" t="e">
        <f t="shared" si="321"/>
        <v>#VALUE!</v>
      </c>
      <c r="S1129" s="45" t="e">
        <f t="shared" si="314"/>
        <v>#VALUE!</v>
      </c>
      <c r="T1129" s="44" t="str">
        <f t="shared" si="322"/>
        <v/>
      </c>
      <c r="U1129" s="46"/>
      <c r="V1129" s="47"/>
      <c r="W1129" s="48" t="e">
        <f t="shared" si="323"/>
        <v>#VALUE!</v>
      </c>
      <c r="X1129" s="49"/>
      <c r="Y1129" s="44" t="e">
        <f>INDEX(VISITORS[INSECT ORDER], MATCH(X1129,VISITORS[NAME USED],0))</f>
        <v>#N/A</v>
      </c>
      <c r="Z1129" s="44" t="e">
        <f t="shared" si="324"/>
        <v>#N/A</v>
      </c>
      <c r="AA1129" s="50" t="e">
        <f>IF(SUM(#REF!,#REF!,#REF!,#REF!,#REF!,#REF!)=S1129,,"")</f>
        <v>#REF!</v>
      </c>
      <c r="AB1129" s="51" t="str">
        <f t="shared" si="325"/>
        <v/>
      </c>
      <c r="AC1129" s="51"/>
      <c r="AD1129" s="51"/>
      <c r="AE1129" s="51"/>
      <c r="AF1129" s="51"/>
      <c r="AG1129" s="51"/>
      <c r="AH1129" s="51"/>
      <c r="AI1129" s="52"/>
      <c r="AJ1129" s="52"/>
      <c r="AK1129" s="52"/>
      <c r="AL1129" s="53"/>
      <c r="AM1129" s="54"/>
      <c r="AN1129" s="55" t="str">
        <f>IF(P1129=1,0,"")</f>
        <v/>
      </c>
      <c r="AO1129" s="56" t="str">
        <f>IF(AN1129=1,AB1129,"")</f>
        <v/>
      </c>
      <c r="AP1129" s="55" t="str">
        <f>IF(P1129=1,0,"")</f>
        <v/>
      </c>
      <c r="AQ1129" s="56" t="str">
        <f>IF(AP1129=1,AB1129,"")</f>
        <v/>
      </c>
    </row>
    <row r="1130" spans="1:43" s="3" customFormat="1" x14ac:dyDescent="0.25">
      <c r="A1130" s="67">
        <f t="shared" si="315"/>
        <v>2022</v>
      </c>
      <c r="B1130" s="67" t="e">
        <f t="shared" si="316"/>
        <v>#VALUE!</v>
      </c>
      <c r="C1130" s="68" t="e">
        <f t="shared" si="326"/>
        <v>#VALUE!</v>
      </c>
      <c r="D1130" s="69">
        <f t="shared" si="317"/>
        <v>3</v>
      </c>
      <c r="E1130" s="70">
        <f t="shared" si="318"/>
        <v>42</v>
      </c>
      <c r="F1130" s="74"/>
      <c r="G1130" s="77"/>
      <c r="H1130" s="63" t="e">
        <f t="shared" si="327"/>
        <v>#VALUE!</v>
      </c>
      <c r="I1130" s="64">
        <f t="shared" si="330"/>
        <v>1</v>
      </c>
      <c r="J1130" s="71" t="str">
        <f t="shared" si="330"/>
        <v xml:space="preserve">Tolpis </v>
      </c>
      <c r="K1130" s="71" t="str">
        <f t="shared" si="330"/>
        <v>umbellata</v>
      </c>
      <c r="L1130" s="72">
        <f t="shared" si="330"/>
        <v>1</v>
      </c>
      <c r="M1130" s="72">
        <f t="shared" si="330"/>
        <v>0</v>
      </c>
      <c r="N1130" s="66">
        <f t="shared" si="330"/>
        <v>0</v>
      </c>
      <c r="O1130" s="41"/>
      <c r="P1130" s="42" t="str">
        <f t="shared" si="319"/>
        <v/>
      </c>
      <c r="Q1130" s="43" t="str">
        <f t="shared" si="320"/>
        <v/>
      </c>
      <c r="R1130" s="44" t="e">
        <f t="shared" si="321"/>
        <v>#VALUE!</v>
      </c>
      <c r="S1130" s="45" t="e">
        <f t="shared" si="314"/>
        <v>#VALUE!</v>
      </c>
      <c r="T1130" s="44" t="str">
        <f t="shared" si="322"/>
        <v/>
      </c>
      <c r="U1130" s="46"/>
      <c r="V1130" s="47"/>
      <c r="W1130" s="48" t="e">
        <f t="shared" si="323"/>
        <v>#VALUE!</v>
      </c>
      <c r="X1130" s="49"/>
      <c r="Y1130" s="44" t="e">
        <f>INDEX(VISITORS[INSECT ORDER], MATCH(X1130,VISITORS[NAME USED],0))</f>
        <v>#N/A</v>
      </c>
      <c r="Z1130" s="44" t="e">
        <f t="shared" si="324"/>
        <v>#N/A</v>
      </c>
      <c r="AA1130" s="50" t="e">
        <f>IF(SUM(#REF!,#REF!,#REF!,#REF!,#REF!,#REF!)=S1130,,"")</f>
        <v>#REF!</v>
      </c>
      <c r="AB1130" s="51" t="str">
        <f t="shared" si="325"/>
        <v/>
      </c>
      <c r="AC1130" s="51"/>
      <c r="AD1130" s="51"/>
      <c r="AE1130" s="51"/>
      <c r="AF1130" s="51"/>
      <c r="AG1130" s="51"/>
      <c r="AH1130" s="51"/>
      <c r="AI1130" s="52"/>
      <c r="AJ1130" s="52"/>
      <c r="AK1130" s="52"/>
      <c r="AL1130" s="53"/>
      <c r="AM1130" s="54"/>
      <c r="AN1130" s="55" t="str">
        <f>IF(P1130=1,0,"")</f>
        <v/>
      </c>
      <c r="AO1130" s="56" t="str">
        <f>IF(AN1130=1,AB1130,"")</f>
        <v/>
      </c>
      <c r="AP1130" s="55" t="str">
        <f>IF(P1130=1,0,"")</f>
        <v/>
      </c>
      <c r="AQ1130" s="56" t="str">
        <f>IF(AP1130=1,AB1130,"")</f>
        <v/>
      </c>
    </row>
    <row r="1131" spans="1:43" s="3" customFormat="1" x14ac:dyDescent="0.25">
      <c r="A1131" s="67">
        <f t="shared" si="315"/>
        <v>2022</v>
      </c>
      <c r="B1131" s="67" t="e">
        <f t="shared" si="316"/>
        <v>#VALUE!</v>
      </c>
      <c r="C1131" s="68" t="e">
        <f t="shared" si="326"/>
        <v>#VALUE!</v>
      </c>
      <c r="D1131" s="69">
        <f t="shared" si="317"/>
        <v>3</v>
      </c>
      <c r="E1131" s="70">
        <f t="shared" si="318"/>
        <v>43</v>
      </c>
      <c r="F1131" s="74"/>
      <c r="G1131" s="77"/>
      <c r="H1131" s="63" t="e">
        <f t="shared" si="327"/>
        <v>#VALUE!</v>
      </c>
      <c r="I1131" s="64">
        <f t="shared" si="330"/>
        <v>1</v>
      </c>
      <c r="J1131" s="71" t="str">
        <f t="shared" si="330"/>
        <v xml:space="preserve">Tolpis </v>
      </c>
      <c r="K1131" s="71" t="str">
        <f t="shared" si="330"/>
        <v>umbellata</v>
      </c>
      <c r="L1131" s="72">
        <f t="shared" si="330"/>
        <v>1</v>
      </c>
      <c r="M1131" s="72">
        <f t="shared" si="330"/>
        <v>0</v>
      </c>
      <c r="N1131" s="66">
        <f t="shared" si="330"/>
        <v>0</v>
      </c>
      <c r="O1131" s="41"/>
      <c r="P1131" s="42" t="str">
        <f t="shared" si="319"/>
        <v/>
      </c>
      <c r="Q1131" s="43" t="str">
        <f t="shared" si="320"/>
        <v/>
      </c>
      <c r="R1131" s="44" t="e">
        <f t="shared" si="321"/>
        <v>#VALUE!</v>
      </c>
      <c r="S1131" s="45" t="e">
        <f t="shared" si="314"/>
        <v>#VALUE!</v>
      </c>
      <c r="T1131" s="44" t="str">
        <f t="shared" si="322"/>
        <v/>
      </c>
      <c r="U1131" s="46"/>
      <c r="V1131" s="47"/>
      <c r="W1131" s="48" t="e">
        <f t="shared" si="323"/>
        <v>#VALUE!</v>
      </c>
      <c r="X1131" s="49"/>
      <c r="Y1131" s="44" t="e">
        <f>INDEX(VISITORS[INSECT ORDER], MATCH(X1131,VISITORS[NAME USED],0))</f>
        <v>#N/A</v>
      </c>
      <c r="Z1131" s="44" t="e">
        <f t="shared" si="324"/>
        <v>#N/A</v>
      </c>
      <c r="AA1131" s="50" t="e">
        <f>IF(SUM(#REF!,#REF!,#REF!,#REF!,#REF!,#REF!)=S1131,,"")</f>
        <v>#REF!</v>
      </c>
      <c r="AB1131" s="51" t="str">
        <f t="shared" si="325"/>
        <v/>
      </c>
      <c r="AC1131" s="51"/>
      <c r="AD1131" s="51"/>
      <c r="AE1131" s="51"/>
      <c r="AF1131" s="51"/>
      <c r="AG1131" s="51"/>
      <c r="AH1131" s="51"/>
      <c r="AI1131" s="52"/>
      <c r="AJ1131" s="52"/>
      <c r="AK1131" s="52"/>
      <c r="AL1131" s="53"/>
      <c r="AM1131" s="54"/>
      <c r="AN1131" s="55" t="str">
        <f>IF(P1131=1,0,"")</f>
        <v/>
      </c>
      <c r="AO1131" s="56" t="str">
        <f>IF(AN1131=1,AB1131,"")</f>
        <v/>
      </c>
      <c r="AP1131" s="55" t="str">
        <f>IF(P1131=1,0,"")</f>
        <v/>
      </c>
      <c r="AQ1131" s="56" t="str">
        <f>IF(AP1131=1,AB1131,"")</f>
        <v/>
      </c>
    </row>
    <row r="1132" spans="1:43" s="3" customFormat="1" x14ac:dyDescent="0.25">
      <c r="A1132" s="67">
        <f t="shared" si="315"/>
        <v>2022</v>
      </c>
      <c r="B1132" s="67" t="e">
        <f t="shared" si="316"/>
        <v>#VALUE!</v>
      </c>
      <c r="C1132" s="68" t="e">
        <f t="shared" si="326"/>
        <v>#VALUE!</v>
      </c>
      <c r="D1132" s="69">
        <f t="shared" si="317"/>
        <v>3</v>
      </c>
      <c r="E1132" s="70">
        <f t="shared" si="318"/>
        <v>44</v>
      </c>
      <c r="F1132" s="74"/>
      <c r="G1132" s="77"/>
      <c r="H1132" s="63" t="e">
        <f t="shared" si="327"/>
        <v>#VALUE!</v>
      </c>
      <c r="I1132" s="64">
        <f t="shared" si="330"/>
        <v>1</v>
      </c>
      <c r="J1132" s="71" t="str">
        <f t="shared" si="330"/>
        <v xml:space="preserve">Tolpis </v>
      </c>
      <c r="K1132" s="71" t="str">
        <f t="shared" si="330"/>
        <v>umbellata</v>
      </c>
      <c r="L1132" s="72">
        <f t="shared" si="330"/>
        <v>1</v>
      </c>
      <c r="M1132" s="72">
        <f t="shared" si="330"/>
        <v>0</v>
      </c>
      <c r="N1132" s="66">
        <f t="shared" si="330"/>
        <v>0</v>
      </c>
      <c r="O1132" s="41"/>
      <c r="P1132" s="42" t="str">
        <f t="shared" si="319"/>
        <v/>
      </c>
      <c r="Q1132" s="43" t="str">
        <f t="shared" si="320"/>
        <v/>
      </c>
      <c r="R1132" s="44" t="e">
        <f t="shared" si="321"/>
        <v>#VALUE!</v>
      </c>
      <c r="S1132" s="45" t="e">
        <f t="shared" si="314"/>
        <v>#VALUE!</v>
      </c>
      <c r="T1132" s="44" t="str">
        <f t="shared" si="322"/>
        <v/>
      </c>
      <c r="U1132" s="46"/>
      <c r="V1132" s="47"/>
      <c r="W1132" s="48" t="e">
        <f t="shared" si="323"/>
        <v>#VALUE!</v>
      </c>
      <c r="X1132" s="49"/>
      <c r="Y1132" s="44" t="e">
        <f>INDEX(VISITORS[INSECT ORDER], MATCH(X1132,VISITORS[NAME USED],0))</f>
        <v>#N/A</v>
      </c>
      <c r="Z1132" s="44" t="e">
        <f t="shared" si="324"/>
        <v>#N/A</v>
      </c>
      <c r="AA1132" s="50" t="e">
        <f>IF(SUM(#REF!,#REF!,#REF!,#REF!,#REF!,#REF!)=S1132,,"")</f>
        <v>#REF!</v>
      </c>
      <c r="AB1132" s="51" t="str">
        <f t="shared" si="325"/>
        <v/>
      </c>
      <c r="AC1132" s="51"/>
      <c r="AD1132" s="51"/>
      <c r="AE1132" s="51"/>
      <c r="AF1132" s="51"/>
      <c r="AG1132" s="51"/>
      <c r="AH1132" s="51"/>
      <c r="AI1132" s="52"/>
      <c r="AJ1132" s="52"/>
      <c r="AK1132" s="52"/>
      <c r="AL1132" s="53"/>
      <c r="AM1132" s="54"/>
      <c r="AN1132" s="55" t="str">
        <f>IF(P1132=1,0,"")</f>
        <v/>
      </c>
      <c r="AO1132" s="56" t="str">
        <f>IF(AN1132=1,AB1132,"")</f>
        <v/>
      </c>
      <c r="AP1132" s="55" t="str">
        <f>IF(P1132=1,0,"")</f>
        <v/>
      </c>
      <c r="AQ1132" s="56" t="str">
        <f>IF(AP1132=1,AB1132,"")</f>
        <v/>
      </c>
    </row>
    <row r="1133" spans="1:43" s="3" customFormat="1" x14ac:dyDescent="0.25">
      <c r="A1133" s="67">
        <f t="shared" si="315"/>
        <v>2022</v>
      </c>
      <c r="B1133" s="67" t="e">
        <f t="shared" si="316"/>
        <v>#VALUE!</v>
      </c>
      <c r="C1133" s="68" t="e">
        <f t="shared" si="326"/>
        <v>#VALUE!</v>
      </c>
      <c r="D1133" s="69">
        <f t="shared" si="317"/>
        <v>3</v>
      </c>
      <c r="E1133" s="70">
        <f t="shared" si="318"/>
        <v>45</v>
      </c>
      <c r="F1133" s="74"/>
      <c r="G1133" s="77"/>
      <c r="H1133" s="63" t="e">
        <f t="shared" si="327"/>
        <v>#VALUE!</v>
      </c>
      <c r="I1133" s="64">
        <f t="shared" si="330"/>
        <v>1</v>
      </c>
      <c r="J1133" s="71" t="str">
        <f t="shared" si="330"/>
        <v xml:space="preserve">Tolpis </v>
      </c>
      <c r="K1133" s="71" t="str">
        <f t="shared" si="330"/>
        <v>umbellata</v>
      </c>
      <c r="L1133" s="72">
        <f t="shared" si="330"/>
        <v>1</v>
      </c>
      <c r="M1133" s="72">
        <f t="shared" si="330"/>
        <v>0</v>
      </c>
      <c r="N1133" s="66">
        <f t="shared" si="330"/>
        <v>0</v>
      </c>
      <c r="O1133" s="41"/>
      <c r="P1133" s="42" t="str">
        <f t="shared" si="319"/>
        <v/>
      </c>
      <c r="Q1133" s="43" t="str">
        <f t="shared" si="320"/>
        <v/>
      </c>
      <c r="R1133" s="44" t="e">
        <f t="shared" si="321"/>
        <v>#VALUE!</v>
      </c>
      <c r="S1133" s="45" t="e">
        <f t="shared" si="314"/>
        <v>#VALUE!</v>
      </c>
      <c r="T1133" s="44" t="str">
        <f t="shared" si="322"/>
        <v/>
      </c>
      <c r="U1133" s="46"/>
      <c r="V1133" s="47"/>
      <c r="W1133" s="48" t="e">
        <f t="shared" si="323"/>
        <v>#VALUE!</v>
      </c>
      <c r="X1133" s="49"/>
      <c r="Y1133" s="44" t="e">
        <f>INDEX(VISITORS[INSECT ORDER], MATCH(X1133,VISITORS[NAME USED],0))</f>
        <v>#N/A</v>
      </c>
      <c r="Z1133" s="44" t="e">
        <f t="shared" si="324"/>
        <v>#N/A</v>
      </c>
      <c r="AA1133" s="50" t="e">
        <f>IF(SUM(#REF!,#REF!,#REF!,#REF!,#REF!,#REF!)=S1133,,"")</f>
        <v>#REF!</v>
      </c>
      <c r="AB1133" s="51" t="str">
        <f t="shared" si="325"/>
        <v/>
      </c>
      <c r="AC1133" s="51"/>
      <c r="AD1133" s="51"/>
      <c r="AE1133" s="51"/>
      <c r="AF1133" s="51"/>
      <c r="AG1133" s="51"/>
      <c r="AH1133" s="51"/>
      <c r="AI1133" s="52"/>
      <c r="AJ1133" s="52"/>
      <c r="AK1133" s="52"/>
      <c r="AL1133" s="53"/>
      <c r="AM1133" s="54"/>
      <c r="AN1133" s="55" t="str">
        <f>IF(P1133=1,0,"")</f>
        <v/>
      </c>
      <c r="AO1133" s="56" t="str">
        <f>IF(AN1133=1,AB1133,"")</f>
        <v/>
      </c>
      <c r="AP1133" s="55" t="str">
        <f>IF(P1133=1,0,"")</f>
        <v/>
      </c>
      <c r="AQ1133" s="56" t="str">
        <f>IF(AP1133=1,AB1133,"")</f>
        <v/>
      </c>
    </row>
    <row r="1134" spans="1:43" s="3" customFormat="1" x14ac:dyDescent="0.25">
      <c r="A1134" s="67">
        <f t="shared" si="315"/>
        <v>2022</v>
      </c>
      <c r="B1134" s="67" t="e">
        <f t="shared" si="316"/>
        <v>#VALUE!</v>
      </c>
      <c r="C1134" s="68" t="e">
        <f t="shared" si="326"/>
        <v>#VALUE!</v>
      </c>
      <c r="D1134" s="69">
        <f t="shared" si="317"/>
        <v>3</v>
      </c>
      <c r="E1134" s="70">
        <f t="shared" si="318"/>
        <v>46</v>
      </c>
      <c r="F1134" s="74"/>
      <c r="G1134" s="77"/>
      <c r="H1134" s="63" t="e">
        <f t="shared" si="327"/>
        <v>#VALUE!</v>
      </c>
      <c r="I1134" s="64">
        <f t="shared" si="330"/>
        <v>1</v>
      </c>
      <c r="J1134" s="71" t="str">
        <f t="shared" si="330"/>
        <v xml:space="preserve">Tolpis </v>
      </c>
      <c r="K1134" s="71" t="str">
        <f t="shared" si="330"/>
        <v>umbellata</v>
      </c>
      <c r="L1134" s="72">
        <f t="shared" si="330"/>
        <v>1</v>
      </c>
      <c r="M1134" s="72">
        <f t="shared" si="330"/>
        <v>0</v>
      </c>
      <c r="N1134" s="66">
        <f t="shared" si="330"/>
        <v>0</v>
      </c>
      <c r="O1134" s="41"/>
      <c r="P1134" s="42" t="str">
        <f t="shared" si="319"/>
        <v/>
      </c>
      <c r="Q1134" s="43" t="str">
        <f t="shared" si="320"/>
        <v/>
      </c>
      <c r="R1134" s="44" t="e">
        <f t="shared" si="321"/>
        <v>#VALUE!</v>
      </c>
      <c r="S1134" s="45" t="e">
        <f t="shared" si="314"/>
        <v>#VALUE!</v>
      </c>
      <c r="T1134" s="44" t="str">
        <f t="shared" si="322"/>
        <v/>
      </c>
      <c r="U1134" s="46"/>
      <c r="V1134" s="47"/>
      <c r="W1134" s="48" t="e">
        <f t="shared" si="323"/>
        <v>#VALUE!</v>
      </c>
      <c r="X1134" s="49"/>
      <c r="Y1134" s="44" t="e">
        <f>INDEX(VISITORS[INSECT ORDER], MATCH(X1134,VISITORS[NAME USED],0))</f>
        <v>#N/A</v>
      </c>
      <c r="Z1134" s="44" t="e">
        <f t="shared" si="324"/>
        <v>#N/A</v>
      </c>
      <c r="AA1134" s="50" t="e">
        <f>IF(SUM(#REF!,#REF!,#REF!,#REF!,#REF!,#REF!)=S1134,,"")</f>
        <v>#REF!</v>
      </c>
      <c r="AB1134" s="51" t="str">
        <f t="shared" si="325"/>
        <v/>
      </c>
      <c r="AC1134" s="51"/>
      <c r="AD1134" s="51"/>
      <c r="AE1134" s="51"/>
      <c r="AF1134" s="51"/>
      <c r="AG1134" s="51"/>
      <c r="AH1134" s="51"/>
      <c r="AI1134" s="52"/>
      <c r="AJ1134" s="52"/>
      <c r="AK1134" s="52"/>
      <c r="AL1134" s="53"/>
      <c r="AM1134" s="54"/>
      <c r="AN1134" s="55" t="str">
        <f>IF(P1134=1,0,"")</f>
        <v/>
      </c>
      <c r="AO1134" s="56" t="str">
        <f>IF(AN1134=1,AB1134,"")</f>
        <v/>
      </c>
      <c r="AP1134" s="55" t="str">
        <f>IF(P1134=1,0,"")</f>
        <v/>
      </c>
      <c r="AQ1134" s="56" t="str">
        <f>IF(AP1134=1,AB1134,"")</f>
        <v/>
      </c>
    </row>
    <row r="1135" spans="1:43" s="3" customFormat="1" x14ac:dyDescent="0.25">
      <c r="A1135" s="67">
        <f t="shared" si="315"/>
        <v>2022</v>
      </c>
      <c r="B1135" s="67" t="e">
        <f t="shared" si="316"/>
        <v>#VALUE!</v>
      </c>
      <c r="C1135" s="68" t="e">
        <f t="shared" si="326"/>
        <v>#VALUE!</v>
      </c>
      <c r="D1135" s="69">
        <f t="shared" si="317"/>
        <v>3</v>
      </c>
      <c r="E1135" s="70">
        <f t="shared" si="318"/>
        <v>47</v>
      </c>
      <c r="F1135" s="74"/>
      <c r="G1135" s="77"/>
      <c r="H1135" s="63" t="e">
        <f t="shared" si="327"/>
        <v>#VALUE!</v>
      </c>
      <c r="I1135" s="64">
        <f t="shared" si="330"/>
        <v>1</v>
      </c>
      <c r="J1135" s="71" t="str">
        <f t="shared" si="330"/>
        <v xml:space="preserve">Tolpis </v>
      </c>
      <c r="K1135" s="71" t="str">
        <f t="shared" si="330"/>
        <v>umbellata</v>
      </c>
      <c r="L1135" s="72">
        <f t="shared" si="330"/>
        <v>1</v>
      </c>
      <c r="M1135" s="72">
        <f t="shared" si="330"/>
        <v>0</v>
      </c>
      <c r="N1135" s="66">
        <f t="shared" si="330"/>
        <v>0</v>
      </c>
      <c r="O1135" s="41"/>
      <c r="P1135" s="42" t="str">
        <f t="shared" si="319"/>
        <v/>
      </c>
      <c r="Q1135" s="43" t="str">
        <f t="shared" si="320"/>
        <v/>
      </c>
      <c r="R1135" s="44" t="e">
        <f t="shared" si="321"/>
        <v>#VALUE!</v>
      </c>
      <c r="S1135" s="45" t="e">
        <f t="shared" si="314"/>
        <v>#VALUE!</v>
      </c>
      <c r="T1135" s="44" t="str">
        <f t="shared" si="322"/>
        <v/>
      </c>
      <c r="U1135" s="46"/>
      <c r="V1135" s="47"/>
      <c r="W1135" s="48" t="e">
        <f t="shared" si="323"/>
        <v>#VALUE!</v>
      </c>
      <c r="X1135" s="49"/>
      <c r="Y1135" s="44" t="e">
        <f>INDEX(VISITORS[INSECT ORDER], MATCH(X1135,VISITORS[NAME USED],0))</f>
        <v>#N/A</v>
      </c>
      <c r="Z1135" s="44" t="e">
        <f t="shared" si="324"/>
        <v>#N/A</v>
      </c>
      <c r="AA1135" s="50" t="e">
        <f>IF(SUM(#REF!,#REF!,#REF!,#REF!,#REF!,#REF!)=S1135,,"")</f>
        <v>#REF!</v>
      </c>
      <c r="AB1135" s="51" t="str">
        <f t="shared" si="325"/>
        <v/>
      </c>
      <c r="AC1135" s="51"/>
      <c r="AD1135" s="51"/>
      <c r="AE1135" s="51"/>
      <c r="AF1135" s="51"/>
      <c r="AG1135" s="51"/>
      <c r="AH1135" s="51"/>
      <c r="AI1135" s="52"/>
      <c r="AJ1135" s="52"/>
      <c r="AK1135" s="52"/>
      <c r="AL1135" s="53"/>
      <c r="AM1135" s="54"/>
      <c r="AN1135" s="55" t="str">
        <f>IF(P1135=1,0,"")</f>
        <v/>
      </c>
      <c r="AO1135" s="56" t="str">
        <f>IF(AN1135=1,AB1135,"")</f>
        <v/>
      </c>
      <c r="AP1135" s="55" t="str">
        <f>IF(P1135=1,0,"")</f>
        <v/>
      </c>
      <c r="AQ1135" s="56" t="str">
        <f>IF(AP1135=1,AB1135,"")</f>
        <v/>
      </c>
    </row>
    <row r="1136" spans="1:43" s="3" customFormat="1" x14ac:dyDescent="0.25">
      <c r="A1136" s="67">
        <f t="shared" si="315"/>
        <v>2022</v>
      </c>
      <c r="B1136" s="67" t="e">
        <f t="shared" si="316"/>
        <v>#VALUE!</v>
      </c>
      <c r="C1136" s="68" t="e">
        <f t="shared" si="326"/>
        <v>#VALUE!</v>
      </c>
      <c r="D1136" s="69">
        <f t="shared" si="317"/>
        <v>3</v>
      </c>
      <c r="E1136" s="70">
        <f t="shared" si="318"/>
        <v>48</v>
      </c>
      <c r="F1136" s="74"/>
      <c r="G1136" s="77"/>
      <c r="H1136" s="63" t="e">
        <f t="shared" si="327"/>
        <v>#VALUE!</v>
      </c>
      <c r="I1136" s="64">
        <f t="shared" si="330"/>
        <v>1</v>
      </c>
      <c r="J1136" s="71" t="str">
        <f t="shared" si="330"/>
        <v xml:space="preserve">Tolpis </v>
      </c>
      <c r="K1136" s="71" t="str">
        <f t="shared" si="330"/>
        <v>umbellata</v>
      </c>
      <c r="L1136" s="72">
        <f t="shared" si="330"/>
        <v>1</v>
      </c>
      <c r="M1136" s="72">
        <f t="shared" si="330"/>
        <v>0</v>
      </c>
      <c r="N1136" s="66">
        <f t="shared" si="330"/>
        <v>0</v>
      </c>
      <c r="O1136" s="41"/>
      <c r="P1136" s="42" t="str">
        <f t="shared" si="319"/>
        <v/>
      </c>
      <c r="Q1136" s="43" t="str">
        <f t="shared" si="320"/>
        <v/>
      </c>
      <c r="R1136" s="44" t="e">
        <f t="shared" si="321"/>
        <v>#VALUE!</v>
      </c>
      <c r="S1136" s="45" t="e">
        <f t="shared" si="314"/>
        <v>#VALUE!</v>
      </c>
      <c r="T1136" s="44" t="str">
        <f t="shared" si="322"/>
        <v/>
      </c>
      <c r="U1136" s="46"/>
      <c r="V1136" s="47"/>
      <c r="W1136" s="48" t="e">
        <f t="shared" si="323"/>
        <v>#VALUE!</v>
      </c>
      <c r="X1136" s="49"/>
      <c r="Y1136" s="44" t="e">
        <f>INDEX(VISITORS[INSECT ORDER], MATCH(X1136,VISITORS[NAME USED],0))</f>
        <v>#N/A</v>
      </c>
      <c r="Z1136" s="44" t="e">
        <f t="shared" si="324"/>
        <v>#N/A</v>
      </c>
      <c r="AA1136" s="50" t="e">
        <f>IF(SUM(#REF!,#REF!,#REF!,#REF!,#REF!,#REF!)=S1136,,"")</f>
        <v>#REF!</v>
      </c>
      <c r="AB1136" s="51" t="str">
        <f t="shared" si="325"/>
        <v/>
      </c>
      <c r="AC1136" s="51"/>
      <c r="AD1136" s="51"/>
      <c r="AE1136" s="51"/>
      <c r="AF1136" s="51"/>
      <c r="AG1136" s="51"/>
      <c r="AH1136" s="51"/>
      <c r="AI1136" s="52"/>
      <c r="AJ1136" s="52"/>
      <c r="AK1136" s="52"/>
      <c r="AL1136" s="53"/>
      <c r="AM1136" s="54"/>
      <c r="AN1136" s="55" t="str">
        <f>IF(P1136=1,0,"")</f>
        <v/>
      </c>
      <c r="AO1136" s="56" t="str">
        <f>IF(AN1136=1,AB1136,"")</f>
        <v/>
      </c>
      <c r="AP1136" s="55" t="str">
        <f>IF(P1136=1,0,"")</f>
        <v/>
      </c>
      <c r="AQ1136" s="56" t="str">
        <f>IF(AP1136=1,AB1136,"")</f>
        <v/>
      </c>
    </row>
    <row r="1137" spans="1:43" s="3" customFormat="1" x14ac:dyDescent="0.25">
      <c r="A1137" s="67">
        <f t="shared" si="315"/>
        <v>2022</v>
      </c>
      <c r="B1137" s="67" t="e">
        <f t="shared" si="316"/>
        <v>#VALUE!</v>
      </c>
      <c r="C1137" s="68" t="e">
        <f t="shared" si="326"/>
        <v>#VALUE!</v>
      </c>
      <c r="D1137" s="69">
        <f t="shared" si="317"/>
        <v>3</v>
      </c>
      <c r="E1137" s="70">
        <f t="shared" si="318"/>
        <v>49</v>
      </c>
      <c r="F1137" s="74"/>
      <c r="G1137" s="77"/>
      <c r="H1137" s="63" t="e">
        <f t="shared" si="327"/>
        <v>#VALUE!</v>
      </c>
      <c r="I1137" s="64">
        <f t="shared" si="330"/>
        <v>1</v>
      </c>
      <c r="J1137" s="71" t="str">
        <f t="shared" si="330"/>
        <v xml:space="preserve">Tolpis </v>
      </c>
      <c r="K1137" s="71" t="str">
        <f t="shared" si="330"/>
        <v>umbellata</v>
      </c>
      <c r="L1137" s="72">
        <f t="shared" si="330"/>
        <v>1</v>
      </c>
      <c r="M1137" s="72">
        <f t="shared" si="330"/>
        <v>0</v>
      </c>
      <c r="N1137" s="66">
        <f t="shared" si="330"/>
        <v>0</v>
      </c>
      <c r="O1137" s="41"/>
      <c r="P1137" s="42" t="str">
        <f t="shared" si="319"/>
        <v/>
      </c>
      <c r="Q1137" s="43" t="str">
        <f t="shared" si="320"/>
        <v/>
      </c>
      <c r="R1137" s="44" t="e">
        <f t="shared" si="321"/>
        <v>#VALUE!</v>
      </c>
      <c r="S1137" s="45" t="e">
        <f t="shared" si="314"/>
        <v>#VALUE!</v>
      </c>
      <c r="T1137" s="44" t="str">
        <f t="shared" si="322"/>
        <v/>
      </c>
      <c r="U1137" s="46"/>
      <c r="V1137" s="47"/>
      <c r="W1137" s="48" t="e">
        <f t="shared" si="323"/>
        <v>#VALUE!</v>
      </c>
      <c r="X1137" s="49"/>
      <c r="Y1137" s="44" t="e">
        <f>INDEX(VISITORS[INSECT ORDER], MATCH(X1137,VISITORS[NAME USED],0))</f>
        <v>#N/A</v>
      </c>
      <c r="Z1137" s="44" t="e">
        <f t="shared" si="324"/>
        <v>#N/A</v>
      </c>
      <c r="AA1137" s="50" t="e">
        <f>IF(SUM(#REF!,#REF!,#REF!,#REF!,#REF!,#REF!)=S1137,,"")</f>
        <v>#REF!</v>
      </c>
      <c r="AB1137" s="51" t="str">
        <f t="shared" si="325"/>
        <v/>
      </c>
      <c r="AC1137" s="51"/>
      <c r="AD1137" s="51"/>
      <c r="AE1137" s="51"/>
      <c r="AF1137" s="51"/>
      <c r="AG1137" s="51"/>
      <c r="AH1137" s="51"/>
      <c r="AI1137" s="52"/>
      <c r="AJ1137" s="52"/>
      <c r="AK1137" s="52"/>
      <c r="AL1137" s="53"/>
      <c r="AM1137" s="54"/>
      <c r="AN1137" s="55" t="str">
        <f>IF(P1137=1,0,"")</f>
        <v/>
      </c>
      <c r="AO1137" s="56" t="str">
        <f>IF(AN1137=1,AB1137,"")</f>
        <v/>
      </c>
      <c r="AP1137" s="55" t="str">
        <f>IF(P1137=1,0,"")</f>
        <v/>
      </c>
      <c r="AQ1137" s="56" t="str">
        <f>IF(AP1137=1,AB1137,"")</f>
        <v/>
      </c>
    </row>
    <row r="1138" spans="1:43" s="3" customFormat="1" x14ac:dyDescent="0.25">
      <c r="A1138" s="67">
        <f t="shared" si="315"/>
        <v>2022</v>
      </c>
      <c r="B1138" s="67" t="e">
        <f t="shared" si="316"/>
        <v>#VALUE!</v>
      </c>
      <c r="C1138" s="68" t="e">
        <f t="shared" si="326"/>
        <v>#VALUE!</v>
      </c>
      <c r="D1138" s="69">
        <f t="shared" si="317"/>
        <v>3</v>
      </c>
      <c r="E1138" s="70">
        <f t="shared" si="318"/>
        <v>50</v>
      </c>
      <c r="F1138" s="74"/>
      <c r="G1138" s="77"/>
      <c r="H1138" s="63" t="e">
        <f t="shared" si="327"/>
        <v>#VALUE!</v>
      </c>
      <c r="I1138" s="64">
        <f t="shared" si="330"/>
        <v>1</v>
      </c>
      <c r="J1138" s="71" t="str">
        <f t="shared" si="330"/>
        <v xml:space="preserve">Tolpis </v>
      </c>
      <c r="K1138" s="71" t="str">
        <f t="shared" si="330"/>
        <v>umbellata</v>
      </c>
      <c r="L1138" s="72">
        <f t="shared" si="330"/>
        <v>1</v>
      </c>
      <c r="M1138" s="72">
        <f t="shared" si="330"/>
        <v>0</v>
      </c>
      <c r="N1138" s="66">
        <f t="shared" si="330"/>
        <v>0</v>
      </c>
      <c r="O1138" s="41"/>
      <c r="P1138" s="42" t="str">
        <f t="shared" si="319"/>
        <v/>
      </c>
      <c r="Q1138" s="43" t="str">
        <f t="shared" si="320"/>
        <v/>
      </c>
      <c r="R1138" s="44" t="e">
        <f t="shared" si="321"/>
        <v>#VALUE!</v>
      </c>
      <c r="S1138" s="45" t="e">
        <f t="shared" si="314"/>
        <v>#VALUE!</v>
      </c>
      <c r="T1138" s="44" t="str">
        <f t="shared" si="322"/>
        <v/>
      </c>
      <c r="U1138" s="46"/>
      <c r="V1138" s="47"/>
      <c r="W1138" s="48" t="e">
        <f t="shared" si="323"/>
        <v>#VALUE!</v>
      </c>
      <c r="X1138" s="49"/>
      <c r="Y1138" s="44" t="e">
        <f>INDEX(VISITORS[INSECT ORDER], MATCH(X1138,VISITORS[NAME USED],0))</f>
        <v>#N/A</v>
      </c>
      <c r="Z1138" s="44" t="e">
        <f t="shared" si="324"/>
        <v>#N/A</v>
      </c>
      <c r="AA1138" s="50" t="e">
        <f>IF(SUM(#REF!,#REF!,#REF!,#REF!,#REF!,#REF!)=S1138,,"")</f>
        <v>#REF!</v>
      </c>
      <c r="AB1138" s="51" t="str">
        <f t="shared" si="325"/>
        <v/>
      </c>
      <c r="AC1138" s="51"/>
      <c r="AD1138" s="51"/>
      <c r="AE1138" s="51"/>
      <c r="AF1138" s="51"/>
      <c r="AG1138" s="51"/>
      <c r="AH1138" s="51"/>
      <c r="AI1138" s="52"/>
      <c r="AJ1138" s="52"/>
      <c r="AK1138" s="52"/>
      <c r="AL1138" s="53"/>
      <c r="AM1138" s="54"/>
      <c r="AN1138" s="55" t="str">
        <f>IF(P1138=1,0,"")</f>
        <v/>
      </c>
      <c r="AO1138" s="56" t="str">
        <f>IF(AN1138=1,AB1138,"")</f>
        <v/>
      </c>
      <c r="AP1138" s="55" t="str">
        <f>IF(P1138=1,0,"")</f>
        <v/>
      </c>
      <c r="AQ1138" s="56" t="str">
        <f>IF(AP1138=1,AB1138,"")</f>
        <v/>
      </c>
    </row>
    <row r="1139" spans="1:43" s="3" customFormat="1" x14ac:dyDescent="0.25">
      <c r="A1139" s="67">
        <f t="shared" si="315"/>
        <v>2022</v>
      </c>
      <c r="B1139" s="67" t="e">
        <f t="shared" si="316"/>
        <v>#VALUE!</v>
      </c>
      <c r="C1139" s="68" t="e">
        <f t="shared" si="326"/>
        <v>#VALUE!</v>
      </c>
      <c r="D1139" s="69">
        <f t="shared" si="317"/>
        <v>3</v>
      </c>
      <c r="E1139" s="70">
        <f t="shared" si="318"/>
        <v>51</v>
      </c>
      <c r="F1139" s="74"/>
      <c r="G1139" s="77"/>
      <c r="H1139" s="63" t="e">
        <f t="shared" si="327"/>
        <v>#VALUE!</v>
      </c>
      <c r="I1139" s="64">
        <f t="shared" si="330"/>
        <v>1</v>
      </c>
      <c r="J1139" s="71" t="str">
        <f t="shared" si="330"/>
        <v xml:space="preserve">Tolpis </v>
      </c>
      <c r="K1139" s="71" t="str">
        <f t="shared" si="330"/>
        <v>umbellata</v>
      </c>
      <c r="L1139" s="72">
        <f t="shared" si="330"/>
        <v>1</v>
      </c>
      <c r="M1139" s="72">
        <f t="shared" si="330"/>
        <v>0</v>
      </c>
      <c r="N1139" s="66">
        <f t="shared" si="330"/>
        <v>0</v>
      </c>
      <c r="O1139" s="41"/>
      <c r="P1139" s="42" t="str">
        <f t="shared" si="319"/>
        <v/>
      </c>
      <c r="Q1139" s="43" t="str">
        <f t="shared" si="320"/>
        <v/>
      </c>
      <c r="R1139" s="44" t="e">
        <f t="shared" si="321"/>
        <v>#VALUE!</v>
      </c>
      <c r="S1139" s="45" t="e">
        <f t="shared" si="314"/>
        <v>#VALUE!</v>
      </c>
      <c r="T1139" s="44" t="str">
        <f t="shared" si="322"/>
        <v/>
      </c>
      <c r="U1139" s="46"/>
      <c r="V1139" s="47"/>
      <c r="W1139" s="48" t="e">
        <f t="shared" si="323"/>
        <v>#VALUE!</v>
      </c>
      <c r="X1139" s="49"/>
      <c r="Y1139" s="44" t="e">
        <f>INDEX(VISITORS[INSECT ORDER], MATCH(X1139,VISITORS[NAME USED],0))</f>
        <v>#N/A</v>
      </c>
      <c r="Z1139" s="44" t="e">
        <f t="shared" si="324"/>
        <v>#N/A</v>
      </c>
      <c r="AA1139" s="50" t="e">
        <f>IF(SUM(#REF!,#REF!,#REF!,#REF!,#REF!,#REF!)=S1139,,"")</f>
        <v>#REF!</v>
      </c>
      <c r="AB1139" s="51" t="str">
        <f t="shared" si="325"/>
        <v/>
      </c>
      <c r="AC1139" s="51"/>
      <c r="AD1139" s="51"/>
      <c r="AE1139" s="51"/>
      <c r="AF1139" s="51"/>
      <c r="AG1139" s="51"/>
      <c r="AH1139" s="51"/>
      <c r="AI1139" s="52"/>
      <c r="AJ1139" s="52"/>
      <c r="AK1139" s="52"/>
      <c r="AL1139" s="53"/>
      <c r="AM1139" s="54"/>
      <c r="AN1139" s="55" t="str">
        <f>IF(P1139=1,0,"")</f>
        <v/>
      </c>
      <c r="AO1139" s="56" t="str">
        <f>IF(AN1139=1,AB1139,"")</f>
        <v/>
      </c>
      <c r="AP1139" s="55" t="str">
        <f>IF(P1139=1,0,"")</f>
        <v/>
      </c>
      <c r="AQ1139" s="56" t="str">
        <f>IF(AP1139=1,AB1139,"")</f>
        <v/>
      </c>
    </row>
    <row r="1140" spans="1:43" s="3" customFormat="1" x14ac:dyDescent="0.25">
      <c r="A1140" s="67">
        <f t="shared" si="315"/>
        <v>2022</v>
      </c>
      <c r="B1140" s="67" t="e">
        <f t="shared" si="316"/>
        <v>#VALUE!</v>
      </c>
      <c r="C1140" s="68" t="e">
        <f t="shared" si="326"/>
        <v>#VALUE!</v>
      </c>
      <c r="D1140" s="69">
        <f t="shared" si="317"/>
        <v>3</v>
      </c>
      <c r="E1140" s="70">
        <f t="shared" si="318"/>
        <v>52</v>
      </c>
      <c r="F1140" s="74"/>
      <c r="G1140" s="77"/>
      <c r="H1140" s="63" t="e">
        <f t="shared" si="327"/>
        <v>#VALUE!</v>
      </c>
      <c r="I1140" s="64">
        <f t="shared" si="330"/>
        <v>1</v>
      </c>
      <c r="J1140" s="71" t="str">
        <f t="shared" si="330"/>
        <v xml:space="preserve">Tolpis </v>
      </c>
      <c r="K1140" s="71" t="str">
        <f t="shared" si="330"/>
        <v>umbellata</v>
      </c>
      <c r="L1140" s="72">
        <f t="shared" si="330"/>
        <v>1</v>
      </c>
      <c r="M1140" s="72">
        <f t="shared" si="330"/>
        <v>0</v>
      </c>
      <c r="N1140" s="66">
        <f t="shared" si="330"/>
        <v>0</v>
      </c>
      <c r="O1140" s="41"/>
      <c r="P1140" s="42" t="str">
        <f t="shared" si="319"/>
        <v/>
      </c>
      <c r="Q1140" s="43" t="str">
        <f t="shared" si="320"/>
        <v/>
      </c>
      <c r="R1140" s="44" t="e">
        <f t="shared" si="321"/>
        <v>#VALUE!</v>
      </c>
      <c r="S1140" s="45" t="e">
        <f t="shared" si="314"/>
        <v>#VALUE!</v>
      </c>
      <c r="T1140" s="44" t="str">
        <f t="shared" si="322"/>
        <v/>
      </c>
      <c r="U1140" s="46"/>
      <c r="V1140" s="47"/>
      <c r="W1140" s="48" t="e">
        <f t="shared" si="323"/>
        <v>#VALUE!</v>
      </c>
      <c r="X1140" s="49"/>
      <c r="Y1140" s="44" t="e">
        <f>INDEX(VISITORS[INSECT ORDER], MATCH(X1140,VISITORS[NAME USED],0))</f>
        <v>#N/A</v>
      </c>
      <c r="Z1140" s="44" t="e">
        <f t="shared" si="324"/>
        <v>#N/A</v>
      </c>
      <c r="AA1140" s="50" t="e">
        <f>IF(SUM(#REF!,#REF!,#REF!,#REF!,#REF!,#REF!)=S1140,,"")</f>
        <v>#REF!</v>
      </c>
      <c r="AB1140" s="51" t="str">
        <f t="shared" si="325"/>
        <v/>
      </c>
      <c r="AC1140" s="51"/>
      <c r="AD1140" s="51"/>
      <c r="AE1140" s="51"/>
      <c r="AF1140" s="51"/>
      <c r="AG1140" s="51"/>
      <c r="AH1140" s="51"/>
      <c r="AI1140" s="52"/>
      <c r="AJ1140" s="52"/>
      <c r="AK1140" s="52"/>
      <c r="AL1140" s="53"/>
      <c r="AM1140" s="54"/>
      <c r="AN1140" s="55" t="str">
        <f>IF(P1140=1,0,"")</f>
        <v/>
      </c>
      <c r="AO1140" s="56" t="str">
        <f>IF(AN1140=1,AB1140,"")</f>
        <v/>
      </c>
      <c r="AP1140" s="55" t="str">
        <f>IF(P1140=1,0,"")</f>
        <v/>
      </c>
      <c r="AQ1140" s="56" t="str">
        <f>IF(AP1140=1,AB1140,"")</f>
        <v/>
      </c>
    </row>
    <row r="1141" spans="1:43" s="3" customFormat="1" x14ac:dyDescent="0.25">
      <c r="A1141" s="67">
        <f t="shared" si="315"/>
        <v>2022</v>
      </c>
      <c r="B1141" s="67" t="e">
        <f t="shared" si="316"/>
        <v>#VALUE!</v>
      </c>
      <c r="C1141" s="68" t="e">
        <f t="shared" si="326"/>
        <v>#VALUE!</v>
      </c>
      <c r="D1141" s="69">
        <f t="shared" si="317"/>
        <v>3</v>
      </c>
      <c r="E1141" s="70">
        <f t="shared" si="318"/>
        <v>53</v>
      </c>
      <c r="F1141" s="74"/>
      <c r="G1141" s="77"/>
      <c r="H1141" s="63" t="e">
        <f t="shared" si="327"/>
        <v>#VALUE!</v>
      </c>
      <c r="I1141" s="64">
        <f t="shared" ref="I1141:N1156" si="331">I1140</f>
        <v>1</v>
      </c>
      <c r="J1141" s="71" t="str">
        <f t="shared" si="331"/>
        <v xml:space="preserve">Tolpis </v>
      </c>
      <c r="K1141" s="71" t="str">
        <f t="shared" si="331"/>
        <v>umbellata</v>
      </c>
      <c r="L1141" s="72">
        <f t="shared" si="331"/>
        <v>1</v>
      </c>
      <c r="M1141" s="72">
        <f t="shared" si="331"/>
        <v>0</v>
      </c>
      <c r="N1141" s="66">
        <f t="shared" si="331"/>
        <v>0</v>
      </c>
      <c r="O1141" s="41"/>
      <c r="P1141" s="42" t="str">
        <f t="shared" si="319"/>
        <v/>
      </c>
      <c r="Q1141" s="43" t="str">
        <f t="shared" si="320"/>
        <v/>
      </c>
      <c r="R1141" s="44" t="e">
        <f t="shared" si="321"/>
        <v>#VALUE!</v>
      </c>
      <c r="S1141" s="45" t="e">
        <f t="shared" si="314"/>
        <v>#VALUE!</v>
      </c>
      <c r="T1141" s="44" t="str">
        <f t="shared" si="322"/>
        <v/>
      </c>
      <c r="U1141" s="46"/>
      <c r="V1141" s="47"/>
      <c r="W1141" s="48" t="e">
        <f t="shared" si="323"/>
        <v>#VALUE!</v>
      </c>
      <c r="X1141" s="49"/>
      <c r="Y1141" s="44" t="e">
        <f>INDEX(VISITORS[INSECT ORDER], MATCH(X1141,VISITORS[NAME USED],0))</f>
        <v>#N/A</v>
      </c>
      <c r="Z1141" s="44" t="e">
        <f t="shared" si="324"/>
        <v>#N/A</v>
      </c>
      <c r="AA1141" s="50" t="e">
        <f>IF(SUM(#REF!,#REF!,#REF!,#REF!,#REF!,#REF!)=S1141,,"")</f>
        <v>#REF!</v>
      </c>
      <c r="AB1141" s="51" t="str">
        <f t="shared" si="325"/>
        <v/>
      </c>
      <c r="AC1141" s="51"/>
      <c r="AD1141" s="51"/>
      <c r="AE1141" s="51"/>
      <c r="AF1141" s="51"/>
      <c r="AG1141" s="51"/>
      <c r="AH1141" s="51"/>
      <c r="AI1141" s="52"/>
      <c r="AJ1141" s="52"/>
      <c r="AK1141" s="52"/>
      <c r="AL1141" s="53"/>
      <c r="AM1141" s="54"/>
      <c r="AN1141" s="55" t="str">
        <f>IF(P1141=1,0,"")</f>
        <v/>
      </c>
      <c r="AO1141" s="56" t="str">
        <f>IF(AN1141=1,AB1141,"")</f>
        <v/>
      </c>
      <c r="AP1141" s="55" t="str">
        <f>IF(P1141=1,0,"")</f>
        <v/>
      </c>
      <c r="AQ1141" s="56" t="str">
        <f>IF(AP1141=1,AB1141,"")</f>
        <v/>
      </c>
    </row>
    <row r="1142" spans="1:43" s="3" customFormat="1" x14ac:dyDescent="0.25">
      <c r="A1142" s="67">
        <f t="shared" si="315"/>
        <v>2022</v>
      </c>
      <c r="B1142" s="67" t="e">
        <f t="shared" si="316"/>
        <v>#VALUE!</v>
      </c>
      <c r="C1142" s="68" t="e">
        <f t="shared" si="326"/>
        <v>#VALUE!</v>
      </c>
      <c r="D1142" s="69">
        <f t="shared" si="317"/>
        <v>3</v>
      </c>
      <c r="E1142" s="70">
        <f t="shared" si="318"/>
        <v>54</v>
      </c>
      <c r="F1142" s="74"/>
      <c r="G1142" s="77"/>
      <c r="H1142" s="63" t="e">
        <f t="shared" si="327"/>
        <v>#VALUE!</v>
      </c>
      <c r="I1142" s="64">
        <f t="shared" si="331"/>
        <v>1</v>
      </c>
      <c r="J1142" s="71" t="str">
        <f t="shared" si="331"/>
        <v xml:space="preserve">Tolpis </v>
      </c>
      <c r="K1142" s="71" t="str">
        <f t="shared" si="331"/>
        <v>umbellata</v>
      </c>
      <c r="L1142" s="72">
        <f t="shared" si="331"/>
        <v>1</v>
      </c>
      <c r="M1142" s="72">
        <f t="shared" si="331"/>
        <v>0</v>
      </c>
      <c r="N1142" s="66">
        <f t="shared" si="331"/>
        <v>0</v>
      </c>
      <c r="O1142" s="41"/>
      <c r="P1142" s="42" t="str">
        <f t="shared" si="319"/>
        <v/>
      </c>
      <c r="Q1142" s="43" t="str">
        <f t="shared" si="320"/>
        <v/>
      </c>
      <c r="R1142" s="44" t="e">
        <f t="shared" si="321"/>
        <v>#VALUE!</v>
      </c>
      <c r="S1142" s="45" t="e">
        <f t="shared" si="314"/>
        <v>#VALUE!</v>
      </c>
      <c r="T1142" s="44" t="str">
        <f t="shared" si="322"/>
        <v/>
      </c>
      <c r="U1142" s="46"/>
      <c r="V1142" s="47"/>
      <c r="W1142" s="48" t="e">
        <f t="shared" si="323"/>
        <v>#VALUE!</v>
      </c>
      <c r="X1142" s="49"/>
      <c r="Y1142" s="44" t="e">
        <f>INDEX(VISITORS[INSECT ORDER], MATCH(X1142,VISITORS[NAME USED],0))</f>
        <v>#N/A</v>
      </c>
      <c r="Z1142" s="44" t="e">
        <f t="shared" si="324"/>
        <v>#N/A</v>
      </c>
      <c r="AA1142" s="50" t="e">
        <f>IF(SUM(#REF!,#REF!,#REF!,#REF!,#REF!,#REF!)=S1142,,"")</f>
        <v>#REF!</v>
      </c>
      <c r="AB1142" s="51" t="str">
        <f t="shared" si="325"/>
        <v/>
      </c>
      <c r="AC1142" s="51"/>
      <c r="AD1142" s="51"/>
      <c r="AE1142" s="51"/>
      <c r="AF1142" s="51"/>
      <c r="AG1142" s="51"/>
      <c r="AH1142" s="51"/>
      <c r="AI1142" s="52"/>
      <c r="AJ1142" s="52"/>
      <c r="AK1142" s="52"/>
      <c r="AL1142" s="53"/>
      <c r="AM1142" s="54"/>
      <c r="AN1142" s="55" t="str">
        <f>IF(P1142=1,0,"")</f>
        <v/>
      </c>
      <c r="AO1142" s="56" t="str">
        <f>IF(AN1142=1,AB1142,"")</f>
        <v/>
      </c>
      <c r="AP1142" s="55" t="str">
        <f>IF(P1142=1,0,"")</f>
        <v/>
      </c>
      <c r="AQ1142" s="56" t="str">
        <f>IF(AP1142=1,AB1142,"")</f>
        <v/>
      </c>
    </row>
    <row r="1143" spans="1:43" s="3" customFormat="1" x14ac:dyDescent="0.25">
      <c r="A1143" s="67">
        <f t="shared" si="315"/>
        <v>2022</v>
      </c>
      <c r="B1143" s="67" t="e">
        <f t="shared" si="316"/>
        <v>#VALUE!</v>
      </c>
      <c r="C1143" s="68" t="e">
        <f t="shared" si="326"/>
        <v>#VALUE!</v>
      </c>
      <c r="D1143" s="69">
        <f t="shared" si="317"/>
        <v>3</v>
      </c>
      <c r="E1143" s="70">
        <f t="shared" si="318"/>
        <v>55</v>
      </c>
      <c r="F1143" s="74"/>
      <c r="G1143" s="77"/>
      <c r="H1143" s="63" t="e">
        <f t="shared" si="327"/>
        <v>#VALUE!</v>
      </c>
      <c r="I1143" s="64">
        <f t="shared" si="331"/>
        <v>1</v>
      </c>
      <c r="J1143" s="71" t="str">
        <f t="shared" si="331"/>
        <v xml:space="preserve">Tolpis </v>
      </c>
      <c r="K1143" s="71" t="str">
        <f t="shared" si="331"/>
        <v>umbellata</v>
      </c>
      <c r="L1143" s="72">
        <f t="shared" si="331"/>
        <v>1</v>
      </c>
      <c r="M1143" s="72">
        <f t="shared" si="331"/>
        <v>0</v>
      </c>
      <c r="N1143" s="66">
        <f t="shared" si="331"/>
        <v>0</v>
      </c>
      <c r="O1143" s="41"/>
      <c r="P1143" s="42" t="str">
        <f t="shared" si="319"/>
        <v/>
      </c>
      <c r="Q1143" s="43" t="str">
        <f t="shared" si="320"/>
        <v/>
      </c>
      <c r="R1143" s="44" t="e">
        <f t="shared" si="321"/>
        <v>#VALUE!</v>
      </c>
      <c r="S1143" s="45" t="e">
        <f t="shared" si="314"/>
        <v>#VALUE!</v>
      </c>
      <c r="T1143" s="44" t="str">
        <f t="shared" si="322"/>
        <v/>
      </c>
      <c r="U1143" s="46"/>
      <c r="V1143" s="47"/>
      <c r="W1143" s="48" t="e">
        <f t="shared" si="323"/>
        <v>#VALUE!</v>
      </c>
      <c r="X1143" s="49"/>
      <c r="Y1143" s="44" t="e">
        <f>INDEX(VISITORS[INSECT ORDER], MATCH(X1143,VISITORS[NAME USED],0))</f>
        <v>#N/A</v>
      </c>
      <c r="Z1143" s="44" t="e">
        <f t="shared" si="324"/>
        <v>#N/A</v>
      </c>
      <c r="AA1143" s="50" t="e">
        <f>IF(SUM(#REF!,#REF!,#REF!,#REF!,#REF!,#REF!)=S1143,,"")</f>
        <v>#REF!</v>
      </c>
      <c r="AB1143" s="51" t="str">
        <f t="shared" si="325"/>
        <v/>
      </c>
      <c r="AC1143" s="51"/>
      <c r="AD1143" s="51"/>
      <c r="AE1143" s="51"/>
      <c r="AF1143" s="51"/>
      <c r="AG1143" s="51"/>
      <c r="AH1143" s="51"/>
      <c r="AI1143" s="52"/>
      <c r="AJ1143" s="52"/>
      <c r="AK1143" s="52"/>
      <c r="AL1143" s="53"/>
      <c r="AM1143" s="54"/>
      <c r="AN1143" s="55" t="str">
        <f>IF(P1143=1,0,"")</f>
        <v/>
      </c>
      <c r="AO1143" s="56" t="str">
        <f>IF(AN1143=1,AB1143,"")</f>
        <v/>
      </c>
      <c r="AP1143" s="55" t="str">
        <f>IF(P1143=1,0,"")</f>
        <v/>
      </c>
      <c r="AQ1143" s="56" t="str">
        <f>IF(AP1143=1,AB1143,"")</f>
        <v/>
      </c>
    </row>
    <row r="1144" spans="1:43" s="3" customFormat="1" x14ac:dyDescent="0.25">
      <c r="A1144" s="67">
        <f t="shared" si="315"/>
        <v>2022</v>
      </c>
      <c r="B1144" s="67" t="e">
        <f t="shared" si="316"/>
        <v>#VALUE!</v>
      </c>
      <c r="C1144" s="68" t="e">
        <f t="shared" si="326"/>
        <v>#VALUE!</v>
      </c>
      <c r="D1144" s="69">
        <f t="shared" si="317"/>
        <v>3</v>
      </c>
      <c r="E1144" s="70">
        <f t="shared" si="318"/>
        <v>56</v>
      </c>
      <c r="F1144" s="74"/>
      <c r="G1144" s="77"/>
      <c r="H1144" s="63" t="e">
        <f t="shared" si="327"/>
        <v>#VALUE!</v>
      </c>
      <c r="I1144" s="64">
        <f t="shared" si="331"/>
        <v>1</v>
      </c>
      <c r="J1144" s="71" t="str">
        <f t="shared" si="331"/>
        <v xml:space="preserve">Tolpis </v>
      </c>
      <c r="K1144" s="71" t="str">
        <f t="shared" si="331"/>
        <v>umbellata</v>
      </c>
      <c r="L1144" s="72">
        <f t="shared" si="331"/>
        <v>1</v>
      </c>
      <c r="M1144" s="72">
        <f t="shared" si="331"/>
        <v>0</v>
      </c>
      <c r="N1144" s="66">
        <f t="shared" si="331"/>
        <v>0</v>
      </c>
      <c r="O1144" s="41"/>
      <c r="P1144" s="42" t="str">
        <f t="shared" si="319"/>
        <v/>
      </c>
      <c r="Q1144" s="43" t="str">
        <f t="shared" si="320"/>
        <v/>
      </c>
      <c r="R1144" s="44" t="e">
        <f t="shared" si="321"/>
        <v>#VALUE!</v>
      </c>
      <c r="S1144" s="45" t="e">
        <f t="shared" si="314"/>
        <v>#VALUE!</v>
      </c>
      <c r="T1144" s="44" t="str">
        <f t="shared" si="322"/>
        <v/>
      </c>
      <c r="U1144" s="46"/>
      <c r="V1144" s="47"/>
      <c r="W1144" s="48" t="e">
        <f t="shared" si="323"/>
        <v>#VALUE!</v>
      </c>
      <c r="X1144" s="49"/>
      <c r="Y1144" s="44" t="e">
        <f>INDEX(VISITORS[INSECT ORDER], MATCH(X1144,VISITORS[NAME USED],0))</f>
        <v>#N/A</v>
      </c>
      <c r="Z1144" s="44" t="e">
        <f t="shared" si="324"/>
        <v>#N/A</v>
      </c>
      <c r="AA1144" s="50" t="e">
        <f>IF(SUM(#REF!,#REF!,#REF!,#REF!,#REF!,#REF!)=S1144,,"")</f>
        <v>#REF!</v>
      </c>
      <c r="AB1144" s="51" t="str">
        <f t="shared" si="325"/>
        <v/>
      </c>
      <c r="AC1144" s="51"/>
      <c r="AD1144" s="51"/>
      <c r="AE1144" s="51"/>
      <c r="AF1144" s="51"/>
      <c r="AG1144" s="51"/>
      <c r="AH1144" s="51"/>
      <c r="AI1144" s="52"/>
      <c r="AJ1144" s="52"/>
      <c r="AK1144" s="52"/>
      <c r="AL1144" s="53"/>
      <c r="AM1144" s="54"/>
      <c r="AN1144" s="55" t="str">
        <f>IF(P1144=1,0,"")</f>
        <v/>
      </c>
      <c r="AO1144" s="56" t="str">
        <f>IF(AN1144=1,AB1144,"")</f>
        <v/>
      </c>
      <c r="AP1144" s="55" t="str">
        <f>IF(P1144=1,0,"")</f>
        <v/>
      </c>
      <c r="AQ1144" s="56" t="str">
        <f>IF(AP1144=1,AB1144,"")</f>
        <v/>
      </c>
    </row>
    <row r="1145" spans="1:43" s="3" customFormat="1" x14ac:dyDescent="0.25">
      <c r="A1145" s="67">
        <f t="shared" si="315"/>
        <v>2022</v>
      </c>
      <c r="B1145" s="67" t="e">
        <f t="shared" si="316"/>
        <v>#VALUE!</v>
      </c>
      <c r="C1145" s="68" t="e">
        <f t="shared" si="326"/>
        <v>#VALUE!</v>
      </c>
      <c r="D1145" s="69">
        <f t="shared" si="317"/>
        <v>3</v>
      </c>
      <c r="E1145" s="70">
        <f t="shared" si="318"/>
        <v>57</v>
      </c>
      <c r="F1145" s="74"/>
      <c r="G1145" s="77"/>
      <c r="H1145" s="63" t="e">
        <f t="shared" si="327"/>
        <v>#VALUE!</v>
      </c>
      <c r="I1145" s="64">
        <f t="shared" si="331"/>
        <v>1</v>
      </c>
      <c r="J1145" s="71" t="str">
        <f t="shared" si="331"/>
        <v xml:space="preserve">Tolpis </v>
      </c>
      <c r="K1145" s="71" t="str">
        <f t="shared" si="331"/>
        <v>umbellata</v>
      </c>
      <c r="L1145" s="72">
        <f t="shared" si="331"/>
        <v>1</v>
      </c>
      <c r="M1145" s="72">
        <f t="shared" si="331"/>
        <v>0</v>
      </c>
      <c r="N1145" s="66">
        <f t="shared" si="331"/>
        <v>0</v>
      </c>
      <c r="O1145" s="41"/>
      <c r="P1145" s="42" t="str">
        <f t="shared" si="319"/>
        <v/>
      </c>
      <c r="Q1145" s="43" t="str">
        <f t="shared" si="320"/>
        <v/>
      </c>
      <c r="R1145" s="44" t="e">
        <f t="shared" si="321"/>
        <v>#VALUE!</v>
      </c>
      <c r="S1145" s="45" t="e">
        <f t="shared" si="314"/>
        <v>#VALUE!</v>
      </c>
      <c r="T1145" s="44" t="str">
        <f t="shared" si="322"/>
        <v/>
      </c>
      <c r="U1145" s="46"/>
      <c r="V1145" s="47"/>
      <c r="W1145" s="48" t="e">
        <f t="shared" si="323"/>
        <v>#VALUE!</v>
      </c>
      <c r="X1145" s="49"/>
      <c r="Y1145" s="44" t="e">
        <f>INDEX(VISITORS[INSECT ORDER], MATCH(X1145,VISITORS[NAME USED],0))</f>
        <v>#N/A</v>
      </c>
      <c r="Z1145" s="44" t="e">
        <f t="shared" si="324"/>
        <v>#N/A</v>
      </c>
      <c r="AA1145" s="50" t="e">
        <f>IF(SUM(#REF!,#REF!,#REF!,#REF!,#REF!,#REF!)=S1145,,"")</f>
        <v>#REF!</v>
      </c>
      <c r="AB1145" s="51" t="str">
        <f t="shared" si="325"/>
        <v/>
      </c>
      <c r="AC1145" s="51"/>
      <c r="AD1145" s="51"/>
      <c r="AE1145" s="51"/>
      <c r="AF1145" s="51"/>
      <c r="AG1145" s="51"/>
      <c r="AH1145" s="51"/>
      <c r="AI1145" s="52"/>
      <c r="AJ1145" s="52"/>
      <c r="AK1145" s="52"/>
      <c r="AL1145" s="53"/>
      <c r="AM1145" s="54"/>
      <c r="AN1145" s="55" t="str">
        <f>IF(P1145=1,0,"")</f>
        <v/>
      </c>
      <c r="AO1145" s="56" t="str">
        <f>IF(AN1145=1,AB1145,"")</f>
        <v/>
      </c>
      <c r="AP1145" s="55" t="str">
        <f>IF(P1145=1,0,"")</f>
        <v/>
      </c>
      <c r="AQ1145" s="56" t="str">
        <f>IF(AP1145=1,AB1145,"")</f>
        <v/>
      </c>
    </row>
    <row r="1146" spans="1:43" s="3" customFormat="1" x14ac:dyDescent="0.25">
      <c r="A1146" s="67">
        <f t="shared" si="315"/>
        <v>2022</v>
      </c>
      <c r="B1146" s="67" t="e">
        <f t="shared" si="316"/>
        <v>#VALUE!</v>
      </c>
      <c r="C1146" s="68" t="e">
        <f t="shared" si="326"/>
        <v>#VALUE!</v>
      </c>
      <c r="D1146" s="69">
        <f t="shared" si="317"/>
        <v>3</v>
      </c>
      <c r="E1146" s="70">
        <f t="shared" si="318"/>
        <v>58</v>
      </c>
      <c r="F1146" s="74"/>
      <c r="G1146" s="77"/>
      <c r="H1146" s="63" t="e">
        <f t="shared" si="327"/>
        <v>#VALUE!</v>
      </c>
      <c r="I1146" s="64">
        <f t="shared" si="331"/>
        <v>1</v>
      </c>
      <c r="J1146" s="71" t="str">
        <f t="shared" si="331"/>
        <v xml:space="preserve">Tolpis </v>
      </c>
      <c r="K1146" s="71" t="str">
        <f t="shared" si="331"/>
        <v>umbellata</v>
      </c>
      <c r="L1146" s="72">
        <f t="shared" si="331"/>
        <v>1</v>
      </c>
      <c r="M1146" s="72">
        <f t="shared" si="331"/>
        <v>0</v>
      </c>
      <c r="N1146" s="66">
        <f t="shared" si="331"/>
        <v>0</v>
      </c>
      <c r="O1146" s="41"/>
      <c r="P1146" s="42" t="str">
        <f t="shared" si="319"/>
        <v/>
      </c>
      <c r="Q1146" s="43" t="str">
        <f t="shared" si="320"/>
        <v/>
      </c>
      <c r="R1146" s="44" t="e">
        <f t="shared" si="321"/>
        <v>#VALUE!</v>
      </c>
      <c r="S1146" s="45" t="e">
        <f t="shared" si="314"/>
        <v>#VALUE!</v>
      </c>
      <c r="T1146" s="44" t="str">
        <f t="shared" si="322"/>
        <v/>
      </c>
      <c r="U1146" s="46"/>
      <c r="V1146" s="47"/>
      <c r="W1146" s="48" t="e">
        <f t="shared" si="323"/>
        <v>#VALUE!</v>
      </c>
      <c r="X1146" s="49"/>
      <c r="Y1146" s="44" t="e">
        <f>INDEX(VISITORS[INSECT ORDER], MATCH(X1146,VISITORS[NAME USED],0))</f>
        <v>#N/A</v>
      </c>
      <c r="Z1146" s="44" t="e">
        <f t="shared" si="324"/>
        <v>#N/A</v>
      </c>
      <c r="AA1146" s="50" t="e">
        <f>IF(SUM(#REF!,#REF!,#REF!,#REF!,#REF!,#REF!)=S1146,,"")</f>
        <v>#REF!</v>
      </c>
      <c r="AB1146" s="51" t="str">
        <f t="shared" si="325"/>
        <v/>
      </c>
      <c r="AC1146" s="51"/>
      <c r="AD1146" s="51"/>
      <c r="AE1146" s="51"/>
      <c r="AF1146" s="51"/>
      <c r="AG1146" s="51"/>
      <c r="AH1146" s="51"/>
      <c r="AI1146" s="52"/>
      <c r="AJ1146" s="52"/>
      <c r="AK1146" s="52"/>
      <c r="AL1146" s="53"/>
      <c r="AM1146" s="54"/>
      <c r="AN1146" s="55" t="str">
        <f>IF(P1146=1,0,"")</f>
        <v/>
      </c>
      <c r="AO1146" s="56" t="str">
        <f>IF(AN1146=1,AB1146,"")</f>
        <v/>
      </c>
      <c r="AP1146" s="55" t="str">
        <f>IF(P1146=1,0,"")</f>
        <v/>
      </c>
      <c r="AQ1146" s="56" t="str">
        <f>IF(AP1146=1,AB1146,"")</f>
        <v/>
      </c>
    </row>
    <row r="1147" spans="1:43" s="3" customFormat="1" x14ac:dyDescent="0.25">
      <c r="A1147" s="67">
        <f t="shared" si="315"/>
        <v>2022</v>
      </c>
      <c r="B1147" s="67" t="e">
        <f t="shared" si="316"/>
        <v>#VALUE!</v>
      </c>
      <c r="C1147" s="68" t="e">
        <f t="shared" si="326"/>
        <v>#VALUE!</v>
      </c>
      <c r="D1147" s="69">
        <f t="shared" si="317"/>
        <v>3</v>
      </c>
      <c r="E1147" s="70">
        <f t="shared" si="318"/>
        <v>59</v>
      </c>
      <c r="F1147" s="74"/>
      <c r="G1147" s="77"/>
      <c r="H1147" s="63" t="e">
        <f t="shared" si="327"/>
        <v>#VALUE!</v>
      </c>
      <c r="I1147" s="64">
        <f t="shared" si="331"/>
        <v>1</v>
      </c>
      <c r="J1147" s="71" t="str">
        <f t="shared" si="331"/>
        <v xml:space="preserve">Tolpis </v>
      </c>
      <c r="K1147" s="71" t="str">
        <f t="shared" si="331"/>
        <v>umbellata</v>
      </c>
      <c r="L1147" s="72">
        <f t="shared" si="331"/>
        <v>1</v>
      </c>
      <c r="M1147" s="72">
        <f t="shared" si="331"/>
        <v>0</v>
      </c>
      <c r="N1147" s="66">
        <f t="shared" si="331"/>
        <v>0</v>
      </c>
      <c r="O1147" s="41"/>
      <c r="P1147" s="42" t="str">
        <f t="shared" si="319"/>
        <v/>
      </c>
      <c r="Q1147" s="43" t="str">
        <f t="shared" si="320"/>
        <v/>
      </c>
      <c r="R1147" s="44" t="e">
        <f t="shared" si="321"/>
        <v>#VALUE!</v>
      </c>
      <c r="S1147" s="45" t="e">
        <f t="shared" si="314"/>
        <v>#VALUE!</v>
      </c>
      <c r="T1147" s="44" t="str">
        <f t="shared" si="322"/>
        <v/>
      </c>
      <c r="U1147" s="46"/>
      <c r="V1147" s="47"/>
      <c r="W1147" s="48" t="e">
        <f t="shared" si="323"/>
        <v>#VALUE!</v>
      </c>
      <c r="X1147" s="49"/>
      <c r="Y1147" s="44" t="e">
        <f>INDEX(VISITORS[INSECT ORDER], MATCH(X1147,VISITORS[NAME USED],0))</f>
        <v>#N/A</v>
      </c>
      <c r="Z1147" s="44" t="e">
        <f t="shared" si="324"/>
        <v>#N/A</v>
      </c>
      <c r="AA1147" s="50" t="e">
        <f>IF(SUM(#REF!,#REF!,#REF!,#REF!,#REF!,#REF!)=S1147,,"")</f>
        <v>#REF!</v>
      </c>
      <c r="AB1147" s="51" t="str">
        <f t="shared" si="325"/>
        <v/>
      </c>
      <c r="AC1147" s="51"/>
      <c r="AD1147" s="51"/>
      <c r="AE1147" s="51"/>
      <c r="AF1147" s="51"/>
      <c r="AG1147" s="51"/>
      <c r="AH1147" s="51"/>
      <c r="AI1147" s="52"/>
      <c r="AJ1147" s="52"/>
      <c r="AK1147" s="52"/>
      <c r="AL1147" s="53"/>
      <c r="AM1147" s="54"/>
      <c r="AN1147" s="55" t="str">
        <f>IF(P1147=1,0,"")</f>
        <v/>
      </c>
      <c r="AO1147" s="56" t="str">
        <f>IF(AN1147=1,AB1147,"")</f>
        <v/>
      </c>
      <c r="AP1147" s="55" t="str">
        <f>IF(P1147=1,0,"")</f>
        <v/>
      </c>
      <c r="AQ1147" s="56" t="str">
        <f>IF(AP1147=1,AB1147,"")</f>
        <v/>
      </c>
    </row>
    <row r="1148" spans="1:43" s="3" customFormat="1" x14ac:dyDescent="0.25">
      <c r="A1148" s="67">
        <f t="shared" si="315"/>
        <v>2022</v>
      </c>
      <c r="B1148" s="67" t="e">
        <f t="shared" si="316"/>
        <v>#VALUE!</v>
      </c>
      <c r="C1148" s="68" t="e">
        <f t="shared" si="326"/>
        <v>#VALUE!</v>
      </c>
      <c r="D1148" s="69">
        <f t="shared" si="317"/>
        <v>4</v>
      </c>
      <c r="E1148" s="70">
        <f t="shared" si="318"/>
        <v>0</v>
      </c>
      <c r="F1148" s="74"/>
      <c r="G1148" s="77"/>
      <c r="H1148" s="63" t="e">
        <f t="shared" si="327"/>
        <v>#VALUE!</v>
      </c>
      <c r="I1148" s="64">
        <f t="shared" si="331"/>
        <v>1</v>
      </c>
      <c r="J1148" s="71" t="str">
        <f t="shared" si="331"/>
        <v xml:space="preserve">Tolpis </v>
      </c>
      <c r="K1148" s="71" t="str">
        <f t="shared" si="331"/>
        <v>umbellata</v>
      </c>
      <c r="L1148" s="72">
        <f t="shared" si="331"/>
        <v>1</v>
      </c>
      <c r="M1148" s="72">
        <f t="shared" si="331"/>
        <v>0</v>
      </c>
      <c r="N1148" s="66">
        <f t="shared" si="331"/>
        <v>0</v>
      </c>
      <c r="O1148" s="41"/>
      <c r="P1148" s="42" t="str">
        <f t="shared" si="319"/>
        <v/>
      </c>
      <c r="Q1148" s="43" t="str">
        <f t="shared" si="320"/>
        <v/>
      </c>
      <c r="R1148" s="44" t="e">
        <f t="shared" si="321"/>
        <v>#VALUE!</v>
      </c>
      <c r="S1148" s="45" t="e">
        <f t="shared" si="314"/>
        <v>#VALUE!</v>
      </c>
      <c r="T1148" s="44" t="str">
        <f t="shared" si="322"/>
        <v/>
      </c>
      <c r="U1148" s="46"/>
      <c r="V1148" s="47"/>
      <c r="W1148" s="48" t="e">
        <f t="shared" si="323"/>
        <v>#VALUE!</v>
      </c>
      <c r="X1148" s="49"/>
      <c r="Y1148" s="44" t="e">
        <f>INDEX(VISITORS[INSECT ORDER], MATCH(X1148,VISITORS[NAME USED],0))</f>
        <v>#N/A</v>
      </c>
      <c r="Z1148" s="44" t="e">
        <f t="shared" si="324"/>
        <v>#N/A</v>
      </c>
      <c r="AA1148" s="50" t="e">
        <f>IF(SUM(#REF!,#REF!,#REF!,#REF!,#REF!,#REF!)=S1148,,"")</f>
        <v>#REF!</v>
      </c>
      <c r="AB1148" s="51" t="str">
        <f t="shared" si="325"/>
        <v/>
      </c>
      <c r="AC1148" s="51"/>
      <c r="AD1148" s="51"/>
      <c r="AE1148" s="51"/>
      <c r="AF1148" s="51"/>
      <c r="AG1148" s="51"/>
      <c r="AH1148" s="51"/>
      <c r="AI1148" s="52"/>
      <c r="AJ1148" s="52"/>
      <c r="AK1148" s="52"/>
      <c r="AL1148" s="53"/>
      <c r="AM1148" s="54"/>
      <c r="AN1148" s="55" t="str">
        <f>IF(P1148=1,0,"")</f>
        <v/>
      </c>
      <c r="AO1148" s="56" t="str">
        <f>IF(AN1148=1,AB1148,"")</f>
        <v/>
      </c>
      <c r="AP1148" s="55" t="str">
        <f>IF(P1148=1,0,"")</f>
        <v/>
      </c>
      <c r="AQ1148" s="56" t="str">
        <f>IF(AP1148=1,AB1148,"")</f>
        <v/>
      </c>
    </row>
    <row r="1149" spans="1:43" s="3" customFormat="1" x14ac:dyDescent="0.25">
      <c r="A1149" s="67">
        <f t="shared" si="315"/>
        <v>2022</v>
      </c>
      <c r="B1149" s="67" t="e">
        <f t="shared" si="316"/>
        <v>#VALUE!</v>
      </c>
      <c r="C1149" s="68" t="e">
        <f t="shared" si="326"/>
        <v>#VALUE!</v>
      </c>
      <c r="D1149" s="69">
        <f t="shared" si="317"/>
        <v>4</v>
      </c>
      <c r="E1149" s="70">
        <f t="shared" si="318"/>
        <v>1</v>
      </c>
      <c r="F1149" s="74"/>
      <c r="G1149" s="77"/>
      <c r="H1149" s="63" t="e">
        <f t="shared" si="327"/>
        <v>#VALUE!</v>
      </c>
      <c r="I1149" s="64">
        <f t="shared" si="331"/>
        <v>1</v>
      </c>
      <c r="J1149" s="71" t="str">
        <f t="shared" si="331"/>
        <v xml:space="preserve">Tolpis </v>
      </c>
      <c r="K1149" s="71" t="str">
        <f t="shared" si="331"/>
        <v>umbellata</v>
      </c>
      <c r="L1149" s="72">
        <f t="shared" si="331"/>
        <v>1</v>
      </c>
      <c r="M1149" s="72">
        <f t="shared" si="331"/>
        <v>0</v>
      </c>
      <c r="N1149" s="66">
        <f t="shared" si="331"/>
        <v>0</v>
      </c>
      <c r="O1149" s="41"/>
      <c r="P1149" s="42" t="str">
        <f t="shared" si="319"/>
        <v/>
      </c>
      <c r="Q1149" s="43" t="str">
        <f t="shared" si="320"/>
        <v/>
      </c>
      <c r="R1149" s="44" t="e">
        <f t="shared" si="321"/>
        <v>#VALUE!</v>
      </c>
      <c r="S1149" s="45" t="e">
        <f t="shared" si="314"/>
        <v>#VALUE!</v>
      </c>
      <c r="T1149" s="44" t="str">
        <f t="shared" si="322"/>
        <v/>
      </c>
      <c r="U1149" s="46"/>
      <c r="V1149" s="47"/>
      <c r="W1149" s="48" t="e">
        <f t="shared" si="323"/>
        <v>#VALUE!</v>
      </c>
      <c r="X1149" s="49"/>
      <c r="Y1149" s="44" t="e">
        <f>INDEX(VISITORS[INSECT ORDER], MATCH(X1149,VISITORS[NAME USED],0))</f>
        <v>#N/A</v>
      </c>
      <c r="Z1149" s="44" t="e">
        <f t="shared" si="324"/>
        <v>#N/A</v>
      </c>
      <c r="AA1149" s="50" t="e">
        <f>IF(SUM(#REF!,#REF!,#REF!,#REF!,#REF!,#REF!)=S1149,,"")</f>
        <v>#REF!</v>
      </c>
      <c r="AB1149" s="51" t="str">
        <f t="shared" si="325"/>
        <v/>
      </c>
      <c r="AC1149" s="51"/>
      <c r="AD1149" s="51"/>
      <c r="AE1149" s="51"/>
      <c r="AF1149" s="51"/>
      <c r="AG1149" s="51"/>
      <c r="AH1149" s="51"/>
      <c r="AI1149" s="52"/>
      <c r="AJ1149" s="52"/>
      <c r="AK1149" s="52"/>
      <c r="AL1149" s="53"/>
      <c r="AM1149" s="54"/>
      <c r="AN1149" s="55" t="str">
        <f>IF(P1149=1,0,"")</f>
        <v/>
      </c>
      <c r="AO1149" s="56" t="str">
        <f>IF(AN1149=1,AB1149,"")</f>
        <v/>
      </c>
      <c r="AP1149" s="55" t="str">
        <f>IF(P1149=1,0,"")</f>
        <v/>
      </c>
      <c r="AQ1149" s="56" t="str">
        <f>IF(AP1149=1,AB1149,"")</f>
        <v/>
      </c>
    </row>
    <row r="1150" spans="1:43" s="3" customFormat="1" x14ac:dyDescent="0.25">
      <c r="A1150" s="67">
        <f t="shared" si="315"/>
        <v>2022</v>
      </c>
      <c r="B1150" s="67" t="e">
        <f t="shared" si="316"/>
        <v>#VALUE!</v>
      </c>
      <c r="C1150" s="68" t="e">
        <f t="shared" si="326"/>
        <v>#VALUE!</v>
      </c>
      <c r="D1150" s="69">
        <f t="shared" si="317"/>
        <v>4</v>
      </c>
      <c r="E1150" s="70">
        <f t="shared" si="318"/>
        <v>2</v>
      </c>
      <c r="F1150" s="74"/>
      <c r="G1150" s="77"/>
      <c r="H1150" s="63" t="e">
        <f t="shared" si="327"/>
        <v>#VALUE!</v>
      </c>
      <c r="I1150" s="64">
        <f t="shared" si="331"/>
        <v>1</v>
      </c>
      <c r="J1150" s="71" t="str">
        <f t="shared" si="331"/>
        <v xml:space="preserve">Tolpis </v>
      </c>
      <c r="K1150" s="71" t="str">
        <f t="shared" si="331"/>
        <v>umbellata</v>
      </c>
      <c r="L1150" s="72">
        <f t="shared" si="331"/>
        <v>1</v>
      </c>
      <c r="M1150" s="72">
        <f t="shared" si="331"/>
        <v>0</v>
      </c>
      <c r="N1150" s="66">
        <f t="shared" si="331"/>
        <v>0</v>
      </c>
      <c r="O1150" s="41"/>
      <c r="P1150" s="42" t="str">
        <f t="shared" si="319"/>
        <v/>
      </c>
      <c r="Q1150" s="43" t="str">
        <f t="shared" si="320"/>
        <v/>
      </c>
      <c r="R1150" s="44" t="e">
        <f t="shared" si="321"/>
        <v>#VALUE!</v>
      </c>
      <c r="S1150" s="45" t="e">
        <f t="shared" si="314"/>
        <v>#VALUE!</v>
      </c>
      <c r="T1150" s="44" t="str">
        <f t="shared" si="322"/>
        <v/>
      </c>
      <c r="U1150" s="46"/>
      <c r="V1150" s="47"/>
      <c r="W1150" s="48" t="e">
        <f t="shared" si="323"/>
        <v>#VALUE!</v>
      </c>
      <c r="X1150" s="49"/>
      <c r="Y1150" s="44" t="e">
        <f>INDEX(VISITORS[INSECT ORDER], MATCH(X1150,VISITORS[NAME USED],0))</f>
        <v>#N/A</v>
      </c>
      <c r="Z1150" s="44" t="e">
        <f t="shared" si="324"/>
        <v>#N/A</v>
      </c>
      <c r="AA1150" s="50" t="e">
        <f>IF(SUM(#REF!,#REF!,#REF!,#REF!,#REF!,#REF!)=S1150,,"")</f>
        <v>#REF!</v>
      </c>
      <c r="AB1150" s="51" t="str">
        <f t="shared" si="325"/>
        <v/>
      </c>
      <c r="AC1150" s="51"/>
      <c r="AD1150" s="51"/>
      <c r="AE1150" s="51"/>
      <c r="AF1150" s="51"/>
      <c r="AG1150" s="51"/>
      <c r="AH1150" s="51"/>
      <c r="AI1150" s="52"/>
      <c r="AJ1150" s="52"/>
      <c r="AK1150" s="52"/>
      <c r="AL1150" s="53"/>
      <c r="AM1150" s="54"/>
      <c r="AN1150" s="55" t="str">
        <f>IF(P1150=1,0,"")</f>
        <v/>
      </c>
      <c r="AO1150" s="56" t="str">
        <f>IF(AN1150=1,AB1150,"")</f>
        <v/>
      </c>
      <c r="AP1150" s="55" t="str">
        <f>IF(P1150=1,0,"")</f>
        <v/>
      </c>
      <c r="AQ1150" s="56" t="str">
        <f>IF(AP1150=1,AB1150,"")</f>
        <v/>
      </c>
    </row>
    <row r="1151" spans="1:43" s="3" customFormat="1" x14ac:dyDescent="0.25">
      <c r="A1151" s="67">
        <f t="shared" si="315"/>
        <v>2022</v>
      </c>
      <c r="B1151" s="67" t="e">
        <f t="shared" si="316"/>
        <v>#VALUE!</v>
      </c>
      <c r="C1151" s="68" t="e">
        <f t="shared" si="326"/>
        <v>#VALUE!</v>
      </c>
      <c r="D1151" s="69">
        <f t="shared" si="317"/>
        <v>4</v>
      </c>
      <c r="E1151" s="70">
        <f t="shared" si="318"/>
        <v>3</v>
      </c>
      <c r="F1151" s="74"/>
      <c r="G1151" s="77"/>
      <c r="H1151" s="63" t="e">
        <f t="shared" si="327"/>
        <v>#VALUE!</v>
      </c>
      <c r="I1151" s="64">
        <f t="shared" si="331"/>
        <v>1</v>
      </c>
      <c r="J1151" s="71" t="str">
        <f t="shared" si="331"/>
        <v xml:space="preserve">Tolpis </v>
      </c>
      <c r="K1151" s="71" t="str">
        <f t="shared" si="331"/>
        <v>umbellata</v>
      </c>
      <c r="L1151" s="72">
        <f t="shared" si="331"/>
        <v>1</v>
      </c>
      <c r="M1151" s="72">
        <f t="shared" si="331"/>
        <v>0</v>
      </c>
      <c r="N1151" s="66">
        <f t="shared" si="331"/>
        <v>0</v>
      </c>
      <c r="O1151" s="41"/>
      <c r="P1151" s="42" t="str">
        <f t="shared" si="319"/>
        <v/>
      </c>
      <c r="Q1151" s="43" t="str">
        <f t="shared" si="320"/>
        <v/>
      </c>
      <c r="R1151" s="44" t="e">
        <f t="shared" si="321"/>
        <v>#VALUE!</v>
      </c>
      <c r="S1151" s="45" t="e">
        <f t="shared" si="314"/>
        <v>#VALUE!</v>
      </c>
      <c r="T1151" s="44" t="str">
        <f t="shared" si="322"/>
        <v/>
      </c>
      <c r="U1151" s="46"/>
      <c r="V1151" s="47"/>
      <c r="W1151" s="48" t="e">
        <f t="shared" si="323"/>
        <v>#VALUE!</v>
      </c>
      <c r="X1151" s="49"/>
      <c r="Y1151" s="44" t="e">
        <f>INDEX(VISITORS[INSECT ORDER], MATCH(X1151,VISITORS[NAME USED],0))</f>
        <v>#N/A</v>
      </c>
      <c r="Z1151" s="44" t="e">
        <f t="shared" si="324"/>
        <v>#N/A</v>
      </c>
      <c r="AA1151" s="50" t="e">
        <f>IF(SUM(#REF!,#REF!,#REF!,#REF!,#REF!,#REF!)=S1151,,"")</f>
        <v>#REF!</v>
      </c>
      <c r="AB1151" s="51" t="str">
        <f t="shared" si="325"/>
        <v/>
      </c>
      <c r="AC1151" s="51"/>
      <c r="AD1151" s="51"/>
      <c r="AE1151" s="51"/>
      <c r="AF1151" s="51"/>
      <c r="AG1151" s="51"/>
      <c r="AH1151" s="51"/>
      <c r="AI1151" s="52"/>
      <c r="AJ1151" s="52"/>
      <c r="AK1151" s="52"/>
      <c r="AL1151" s="53"/>
      <c r="AM1151" s="54"/>
      <c r="AN1151" s="55" t="str">
        <f>IF(P1151=1,0,"")</f>
        <v/>
      </c>
      <c r="AO1151" s="56" t="str">
        <f>IF(AN1151=1,AB1151,"")</f>
        <v/>
      </c>
      <c r="AP1151" s="55" t="str">
        <f>IF(P1151=1,0,"")</f>
        <v/>
      </c>
      <c r="AQ1151" s="56" t="str">
        <f>IF(AP1151=1,AB1151,"")</f>
        <v/>
      </c>
    </row>
    <row r="1152" spans="1:43" s="3" customFormat="1" x14ac:dyDescent="0.25">
      <c r="A1152" s="67">
        <f t="shared" si="315"/>
        <v>2022</v>
      </c>
      <c r="B1152" s="67" t="e">
        <f t="shared" si="316"/>
        <v>#VALUE!</v>
      </c>
      <c r="C1152" s="68" t="e">
        <f t="shared" si="326"/>
        <v>#VALUE!</v>
      </c>
      <c r="D1152" s="69">
        <f t="shared" si="317"/>
        <v>4</v>
      </c>
      <c r="E1152" s="70">
        <f t="shared" si="318"/>
        <v>4</v>
      </c>
      <c r="F1152" s="74"/>
      <c r="G1152" s="77"/>
      <c r="H1152" s="63" t="e">
        <f t="shared" si="327"/>
        <v>#VALUE!</v>
      </c>
      <c r="I1152" s="64">
        <f t="shared" si="331"/>
        <v>1</v>
      </c>
      <c r="J1152" s="71" t="str">
        <f t="shared" si="331"/>
        <v xml:space="preserve">Tolpis </v>
      </c>
      <c r="K1152" s="71" t="str">
        <f t="shared" si="331"/>
        <v>umbellata</v>
      </c>
      <c r="L1152" s="72">
        <f t="shared" si="331"/>
        <v>1</v>
      </c>
      <c r="M1152" s="72">
        <f t="shared" si="331"/>
        <v>0</v>
      </c>
      <c r="N1152" s="66">
        <f t="shared" si="331"/>
        <v>0</v>
      </c>
      <c r="O1152" s="41"/>
      <c r="P1152" s="42" t="str">
        <f t="shared" si="319"/>
        <v/>
      </c>
      <c r="Q1152" s="43" t="str">
        <f t="shared" si="320"/>
        <v/>
      </c>
      <c r="R1152" s="44" t="e">
        <f t="shared" si="321"/>
        <v>#VALUE!</v>
      </c>
      <c r="S1152" s="45" t="e">
        <f t="shared" si="314"/>
        <v>#VALUE!</v>
      </c>
      <c r="T1152" s="44" t="str">
        <f t="shared" si="322"/>
        <v/>
      </c>
      <c r="U1152" s="46"/>
      <c r="V1152" s="47"/>
      <c r="W1152" s="48" t="e">
        <f t="shared" si="323"/>
        <v>#VALUE!</v>
      </c>
      <c r="X1152" s="49"/>
      <c r="Y1152" s="44" t="e">
        <f>INDEX(VISITORS[INSECT ORDER], MATCH(X1152,VISITORS[NAME USED],0))</f>
        <v>#N/A</v>
      </c>
      <c r="Z1152" s="44" t="e">
        <f t="shared" si="324"/>
        <v>#N/A</v>
      </c>
      <c r="AA1152" s="50" t="e">
        <f>IF(SUM(#REF!,#REF!,#REF!,#REF!,#REF!,#REF!)=S1152,,"")</f>
        <v>#REF!</v>
      </c>
      <c r="AB1152" s="51" t="str">
        <f t="shared" si="325"/>
        <v/>
      </c>
      <c r="AC1152" s="51"/>
      <c r="AD1152" s="51"/>
      <c r="AE1152" s="51"/>
      <c r="AF1152" s="51"/>
      <c r="AG1152" s="51"/>
      <c r="AH1152" s="51"/>
      <c r="AI1152" s="52"/>
      <c r="AJ1152" s="52"/>
      <c r="AK1152" s="52"/>
      <c r="AL1152" s="53"/>
      <c r="AM1152" s="54"/>
      <c r="AN1152" s="55" t="str">
        <f>IF(P1152=1,0,"")</f>
        <v/>
      </c>
      <c r="AO1152" s="56" t="str">
        <f>IF(AN1152=1,AB1152,"")</f>
        <v/>
      </c>
      <c r="AP1152" s="55" t="str">
        <f>IF(P1152=1,0,"")</f>
        <v/>
      </c>
      <c r="AQ1152" s="56" t="str">
        <f>IF(AP1152=1,AB1152,"")</f>
        <v/>
      </c>
    </row>
    <row r="1153" spans="1:43" s="3" customFormat="1" x14ac:dyDescent="0.25">
      <c r="A1153" s="67">
        <f t="shared" si="315"/>
        <v>2022</v>
      </c>
      <c r="B1153" s="67" t="e">
        <f t="shared" si="316"/>
        <v>#VALUE!</v>
      </c>
      <c r="C1153" s="68" t="e">
        <f t="shared" si="326"/>
        <v>#VALUE!</v>
      </c>
      <c r="D1153" s="69">
        <f t="shared" si="317"/>
        <v>4</v>
      </c>
      <c r="E1153" s="70">
        <f t="shared" si="318"/>
        <v>5</v>
      </c>
      <c r="F1153" s="74"/>
      <c r="G1153" s="77"/>
      <c r="H1153" s="63" t="e">
        <f t="shared" si="327"/>
        <v>#VALUE!</v>
      </c>
      <c r="I1153" s="64">
        <f t="shared" si="331"/>
        <v>1</v>
      </c>
      <c r="J1153" s="71" t="str">
        <f t="shared" si="331"/>
        <v xml:space="preserve">Tolpis </v>
      </c>
      <c r="K1153" s="71" t="str">
        <f t="shared" si="331"/>
        <v>umbellata</v>
      </c>
      <c r="L1153" s="72">
        <f t="shared" si="331"/>
        <v>1</v>
      </c>
      <c r="M1153" s="72">
        <f t="shared" si="331"/>
        <v>0</v>
      </c>
      <c r="N1153" s="66">
        <f t="shared" si="331"/>
        <v>0</v>
      </c>
      <c r="O1153" s="41"/>
      <c r="P1153" s="42" t="str">
        <f t="shared" si="319"/>
        <v/>
      </c>
      <c r="Q1153" s="43" t="str">
        <f t="shared" si="320"/>
        <v/>
      </c>
      <c r="R1153" s="44" t="e">
        <f t="shared" si="321"/>
        <v>#VALUE!</v>
      </c>
      <c r="S1153" s="45" t="e">
        <f t="shared" si="314"/>
        <v>#VALUE!</v>
      </c>
      <c r="T1153" s="44" t="str">
        <f t="shared" si="322"/>
        <v/>
      </c>
      <c r="U1153" s="46"/>
      <c r="V1153" s="47"/>
      <c r="W1153" s="48" t="e">
        <f t="shared" si="323"/>
        <v>#VALUE!</v>
      </c>
      <c r="X1153" s="49"/>
      <c r="Y1153" s="44" t="e">
        <f>INDEX(VISITORS[INSECT ORDER], MATCH(X1153,VISITORS[NAME USED],0))</f>
        <v>#N/A</v>
      </c>
      <c r="Z1153" s="44" t="e">
        <f t="shared" si="324"/>
        <v>#N/A</v>
      </c>
      <c r="AA1153" s="50" t="e">
        <f>IF(SUM(#REF!,#REF!,#REF!,#REF!,#REF!,#REF!)=S1153,,"")</f>
        <v>#REF!</v>
      </c>
      <c r="AB1153" s="51" t="str">
        <f t="shared" si="325"/>
        <v/>
      </c>
      <c r="AC1153" s="51"/>
      <c r="AD1153" s="51"/>
      <c r="AE1153" s="51"/>
      <c r="AF1153" s="51"/>
      <c r="AG1153" s="51"/>
      <c r="AH1153" s="51"/>
      <c r="AI1153" s="52"/>
      <c r="AJ1153" s="52"/>
      <c r="AK1153" s="52"/>
      <c r="AL1153" s="53"/>
      <c r="AM1153" s="54"/>
      <c r="AN1153" s="55" t="str">
        <f>IF(P1153=1,0,"")</f>
        <v/>
      </c>
      <c r="AO1153" s="56" t="str">
        <f>IF(AN1153=1,AB1153,"")</f>
        <v/>
      </c>
      <c r="AP1153" s="55" t="str">
        <f>IF(P1153=1,0,"")</f>
        <v/>
      </c>
      <c r="AQ1153" s="56" t="str">
        <f>IF(AP1153=1,AB1153,"")</f>
        <v/>
      </c>
    </row>
    <row r="1154" spans="1:43" s="3" customFormat="1" x14ac:dyDescent="0.25">
      <c r="A1154" s="67">
        <f t="shared" si="315"/>
        <v>2022</v>
      </c>
      <c r="B1154" s="67" t="e">
        <f t="shared" si="316"/>
        <v>#VALUE!</v>
      </c>
      <c r="C1154" s="68" t="e">
        <f t="shared" si="326"/>
        <v>#VALUE!</v>
      </c>
      <c r="D1154" s="69">
        <f t="shared" si="317"/>
        <v>4</v>
      </c>
      <c r="E1154" s="70">
        <f t="shared" si="318"/>
        <v>6</v>
      </c>
      <c r="F1154" s="74"/>
      <c r="G1154" s="77"/>
      <c r="H1154" s="63" t="e">
        <f t="shared" si="327"/>
        <v>#VALUE!</v>
      </c>
      <c r="I1154" s="64">
        <f t="shared" si="331"/>
        <v>1</v>
      </c>
      <c r="J1154" s="71" t="str">
        <f t="shared" si="331"/>
        <v xml:space="preserve">Tolpis </v>
      </c>
      <c r="K1154" s="71" t="str">
        <f t="shared" si="331"/>
        <v>umbellata</v>
      </c>
      <c r="L1154" s="72">
        <f t="shared" si="331"/>
        <v>1</v>
      </c>
      <c r="M1154" s="72">
        <f t="shared" si="331"/>
        <v>0</v>
      </c>
      <c r="N1154" s="66">
        <f t="shared" si="331"/>
        <v>0</v>
      </c>
      <c r="O1154" s="41"/>
      <c r="P1154" s="42" t="str">
        <f t="shared" si="319"/>
        <v/>
      </c>
      <c r="Q1154" s="43" t="str">
        <f t="shared" si="320"/>
        <v/>
      </c>
      <c r="R1154" s="44" t="e">
        <f t="shared" si="321"/>
        <v>#VALUE!</v>
      </c>
      <c r="S1154" s="45" t="e">
        <f t="shared" si="314"/>
        <v>#VALUE!</v>
      </c>
      <c r="T1154" s="44" t="str">
        <f t="shared" si="322"/>
        <v/>
      </c>
      <c r="U1154" s="46"/>
      <c r="V1154" s="47"/>
      <c r="W1154" s="48" t="e">
        <f t="shared" si="323"/>
        <v>#VALUE!</v>
      </c>
      <c r="X1154" s="49"/>
      <c r="Y1154" s="44" t="e">
        <f>INDEX(VISITORS[INSECT ORDER], MATCH(X1154,VISITORS[NAME USED],0))</f>
        <v>#N/A</v>
      </c>
      <c r="Z1154" s="44" t="e">
        <f t="shared" si="324"/>
        <v>#N/A</v>
      </c>
      <c r="AA1154" s="50" t="e">
        <f>IF(SUM(#REF!,#REF!,#REF!,#REF!,#REF!,#REF!)=S1154,,"")</f>
        <v>#REF!</v>
      </c>
      <c r="AB1154" s="51" t="str">
        <f t="shared" si="325"/>
        <v/>
      </c>
      <c r="AC1154" s="51"/>
      <c r="AD1154" s="51"/>
      <c r="AE1154" s="51"/>
      <c r="AF1154" s="51"/>
      <c r="AG1154" s="51"/>
      <c r="AH1154" s="51"/>
      <c r="AI1154" s="52"/>
      <c r="AJ1154" s="52"/>
      <c r="AK1154" s="52"/>
      <c r="AL1154" s="53"/>
      <c r="AM1154" s="54"/>
      <c r="AN1154" s="55" t="str">
        <f>IF(P1154=1,0,"")</f>
        <v/>
      </c>
      <c r="AO1154" s="56" t="str">
        <f>IF(AN1154=1,AB1154,"")</f>
        <v/>
      </c>
      <c r="AP1154" s="55" t="str">
        <f>IF(P1154=1,0,"")</f>
        <v/>
      </c>
      <c r="AQ1154" s="56" t="str">
        <f>IF(AP1154=1,AB1154,"")</f>
        <v/>
      </c>
    </row>
    <row r="1155" spans="1:43" s="3" customFormat="1" x14ac:dyDescent="0.25">
      <c r="A1155" s="67">
        <f t="shared" si="315"/>
        <v>2022</v>
      </c>
      <c r="B1155" s="67" t="e">
        <f t="shared" si="316"/>
        <v>#VALUE!</v>
      </c>
      <c r="C1155" s="68" t="e">
        <f t="shared" si="326"/>
        <v>#VALUE!</v>
      </c>
      <c r="D1155" s="69">
        <f t="shared" si="317"/>
        <v>4</v>
      </c>
      <c r="E1155" s="70">
        <f t="shared" si="318"/>
        <v>7</v>
      </c>
      <c r="F1155" s="74"/>
      <c r="G1155" s="77"/>
      <c r="H1155" s="63" t="e">
        <f t="shared" si="327"/>
        <v>#VALUE!</v>
      </c>
      <c r="I1155" s="64">
        <f t="shared" si="331"/>
        <v>1</v>
      </c>
      <c r="J1155" s="71" t="str">
        <f t="shared" si="331"/>
        <v xml:space="preserve">Tolpis </v>
      </c>
      <c r="K1155" s="71" t="str">
        <f t="shared" si="331"/>
        <v>umbellata</v>
      </c>
      <c r="L1155" s="72">
        <f t="shared" si="331"/>
        <v>1</v>
      </c>
      <c r="M1155" s="72">
        <f t="shared" si="331"/>
        <v>0</v>
      </c>
      <c r="N1155" s="66">
        <f t="shared" si="331"/>
        <v>0</v>
      </c>
      <c r="O1155" s="41"/>
      <c r="P1155" s="42" t="str">
        <f t="shared" si="319"/>
        <v/>
      </c>
      <c r="Q1155" s="43" t="str">
        <f t="shared" si="320"/>
        <v/>
      </c>
      <c r="R1155" s="44" t="e">
        <f t="shared" si="321"/>
        <v>#VALUE!</v>
      </c>
      <c r="S1155" s="45" t="e">
        <f t="shared" ref="S1155:S1218" si="332">IF(T1155&lt;D1155, (T1155*3600+U1155*60+V1155)+((23*3600+59*60+60)-(D1155*3600+E1155*60+LEFT(F1155,2))), (T1155*3600+U1155*60+V1155)-(D1155*3600+E1155*60+LEFT(F1155,2)))</f>
        <v>#VALUE!</v>
      </c>
      <c r="T1155" s="44" t="str">
        <f t="shared" si="322"/>
        <v/>
      </c>
      <c r="U1155" s="46"/>
      <c r="V1155" s="47"/>
      <c r="W1155" s="48" t="e">
        <f t="shared" si="323"/>
        <v>#VALUE!</v>
      </c>
      <c r="X1155" s="49"/>
      <c r="Y1155" s="44" t="e">
        <f>INDEX(VISITORS[INSECT ORDER], MATCH(X1155,VISITORS[NAME USED],0))</f>
        <v>#N/A</v>
      </c>
      <c r="Z1155" s="44" t="e">
        <f t="shared" si="324"/>
        <v>#N/A</v>
      </c>
      <c r="AA1155" s="50" t="e">
        <f>IF(SUM(#REF!,#REF!,#REF!,#REF!,#REF!,#REF!)=S1155,,"")</f>
        <v>#REF!</v>
      </c>
      <c r="AB1155" s="51" t="str">
        <f t="shared" si="325"/>
        <v/>
      </c>
      <c r="AC1155" s="51"/>
      <c r="AD1155" s="51"/>
      <c r="AE1155" s="51"/>
      <c r="AF1155" s="51"/>
      <c r="AG1155" s="51"/>
      <c r="AH1155" s="51"/>
      <c r="AI1155" s="52"/>
      <c r="AJ1155" s="52"/>
      <c r="AK1155" s="52"/>
      <c r="AL1155" s="53"/>
      <c r="AM1155" s="54"/>
      <c r="AN1155" s="55" t="str">
        <f>IF(P1155=1,0,"")</f>
        <v/>
      </c>
      <c r="AO1155" s="56" t="str">
        <f>IF(AN1155=1,AB1155,"")</f>
        <v/>
      </c>
      <c r="AP1155" s="55" t="str">
        <f>IF(P1155=1,0,"")</f>
        <v/>
      </c>
      <c r="AQ1155" s="56" t="str">
        <f>IF(AP1155=1,AB1155,"")</f>
        <v/>
      </c>
    </row>
    <row r="1156" spans="1:43" s="3" customFormat="1" x14ac:dyDescent="0.25">
      <c r="A1156" s="67">
        <f t="shared" ref="A1156:A1219" si="333">A1155</f>
        <v>2022</v>
      </c>
      <c r="B1156" s="67" t="e">
        <f t="shared" ref="B1156:B1219" si="334">IF(C1155-C1156&gt;0, TEXT(DATE(2016,(MONTH(DATEVALUE(B1155&amp;"1"))+1),1),"mmm"), B1155)</f>
        <v>#VALUE!</v>
      </c>
      <c r="C1156" s="68" t="e">
        <f t="shared" si="326"/>
        <v>#VALUE!</v>
      </c>
      <c r="D1156" s="69">
        <f t="shared" ref="D1156:D1219" si="335">IF(IF(E1155=59,D1155+1,D1155)=24,0,IF(E1155=59,D1155+1,D1155))</f>
        <v>4</v>
      </c>
      <c r="E1156" s="70">
        <f t="shared" ref="E1156:E1219" si="336">IF(E1155&lt;59,E1155+1,0)</f>
        <v>8</v>
      </c>
      <c r="F1156" s="74"/>
      <c r="G1156" s="77"/>
      <c r="H1156" s="63" t="e">
        <f t="shared" si="327"/>
        <v>#VALUE!</v>
      </c>
      <c r="I1156" s="64">
        <f t="shared" si="331"/>
        <v>1</v>
      </c>
      <c r="J1156" s="71" t="str">
        <f t="shared" si="331"/>
        <v xml:space="preserve">Tolpis </v>
      </c>
      <c r="K1156" s="71" t="str">
        <f t="shared" si="331"/>
        <v>umbellata</v>
      </c>
      <c r="L1156" s="72">
        <f t="shared" si="331"/>
        <v>1</v>
      </c>
      <c r="M1156" s="72">
        <f t="shared" si="331"/>
        <v>0</v>
      </c>
      <c r="N1156" s="66">
        <f t="shared" si="331"/>
        <v>0</v>
      </c>
      <c r="O1156" s="41"/>
      <c r="P1156" s="42" t="str">
        <f t="shared" ref="P1156:P1219" si="337">IF(F1156="","",1)</f>
        <v/>
      </c>
      <c r="Q1156" s="43" t="str">
        <f t="shared" ref="Q1156:Q1219" si="338">TEXT(IF(P1156=1,CONCATENATE($D1156,":",$E1156,":",(LEFT($F1156,2))),""),"hh:mm:ss")</f>
        <v/>
      </c>
      <c r="R1156" s="44" t="e">
        <f t="shared" ref="R1156:R1219" si="339">TEXT(Q1156-TIME(0,RIGHT($H1156,2),$G$9)+(Q1156&gt;TIME(0,RIGHT($H1156,2),$G$9)),"mm:ss")</f>
        <v>#VALUE!</v>
      </c>
      <c r="S1156" s="45" t="e">
        <f t="shared" si="332"/>
        <v>#VALUE!</v>
      </c>
      <c r="T1156" s="44" t="str">
        <f t="shared" ref="T1156:T1219" si="340">TEXT(IF(P1156=1,D1156,""),"00")</f>
        <v/>
      </c>
      <c r="U1156" s="46"/>
      <c r="V1156" s="47"/>
      <c r="W1156" s="48" t="e">
        <f t="shared" ref="W1156:W1219" si="341">IF(O1156=0,TEXT(TIME(T1156,U1156,V1156)-TIME(D1156,E1156,RIGHT(F1156,2))+TIME(0,LEFT(R1156,2),RIGHT(R1156,2)),"mm:ss"),TEXT(TIME(T1156,U1156,V1156)-TIME(D1156,E1156,RIGHT(F1156,2))+TIME(0,LEFT(R1156,2),RIGHT(R1156,2))-TIME(0,($G$10*O1156),0),"mm:ss"))</f>
        <v>#VALUE!</v>
      </c>
      <c r="X1156" s="49"/>
      <c r="Y1156" s="44" t="e">
        <f>INDEX(VISITORS[INSECT ORDER], MATCH(X1156,VISITORS[NAME USED],0))</f>
        <v>#N/A</v>
      </c>
      <c r="Z1156" s="44" t="e">
        <f t="shared" ref="Z1156:Z1219" si="342">IF(Y1156&lt;&gt;0,"NA","")</f>
        <v>#N/A</v>
      </c>
      <c r="AA1156" s="50" t="e">
        <f>IF(SUM(#REF!,#REF!,#REF!,#REF!,#REF!,#REF!)=S1156,,"")</f>
        <v>#REF!</v>
      </c>
      <c r="AB1156" s="51" t="str">
        <f t="shared" ref="AB1156:AB1219" si="343">IF(P1156=1,1,"")</f>
        <v/>
      </c>
      <c r="AC1156" s="51"/>
      <c r="AD1156" s="51"/>
      <c r="AE1156" s="51"/>
      <c r="AF1156" s="51"/>
      <c r="AG1156" s="51"/>
      <c r="AH1156" s="51"/>
      <c r="AI1156" s="52"/>
      <c r="AJ1156" s="52"/>
      <c r="AK1156" s="52"/>
      <c r="AL1156" s="53"/>
      <c r="AM1156" s="54"/>
      <c r="AN1156" s="55" t="str">
        <f>IF(P1156=1,0,"")</f>
        <v/>
      </c>
      <c r="AO1156" s="56" t="str">
        <f>IF(AN1156=1,AB1156,"")</f>
        <v/>
      </c>
      <c r="AP1156" s="55" t="str">
        <f>IF(P1156=1,0,"")</f>
        <v/>
      </c>
      <c r="AQ1156" s="56" t="str">
        <f>IF(AP1156=1,AB1156,"")</f>
        <v/>
      </c>
    </row>
    <row r="1157" spans="1:43" s="3" customFormat="1" x14ac:dyDescent="0.25">
      <c r="A1157" s="67">
        <f t="shared" si="333"/>
        <v>2022</v>
      </c>
      <c r="B1157" s="67" t="e">
        <f t="shared" si="334"/>
        <v>#VALUE!</v>
      </c>
      <c r="C1157" s="68" t="e">
        <f t="shared" ref="C1157:C1220" si="344">IF(AND(D1157=0, E1157=0), IF(TEXT(C1156,"dd")=TEXT(EOMONTH(DATE(A1156,MONTH(DATEVALUE(B1156&amp;"1")),C1156),0), "dd"), 1, C1156+1), C1156)</f>
        <v>#VALUE!</v>
      </c>
      <c r="D1157" s="69">
        <f t="shared" si="335"/>
        <v>4</v>
      </c>
      <c r="E1157" s="70">
        <f t="shared" si="336"/>
        <v>9</v>
      </c>
      <c r="F1157" s="74"/>
      <c r="G1157" s="77"/>
      <c r="H1157" s="63" t="e">
        <f t="shared" ref="H1157:H1220" si="345">IF(AND(OR(E1156=$G$3,E1156=$G$4,E1156=$G$5,E1156=$G$6,E1156=$G$7,E1156=$G$8),E1156&lt;&gt;RIGHT(H1156,2)),CONCATENATE(LEFT(J1157,3),LEFT(K1157,3),L1157,"_",A1157,TEXT(MONTH(DATEVALUE(B1157&amp;"1")),"00"),TEXT(C1157,"00"),"_",TEXT(D1157,"00"),"_",TEXT(E1156,"00")),IF(AND(OR(E1157=$G$3,E1157=$G$4,E1157=$G$5,E1157=$G$6,E1157=$G$7,E1157=$G$8),OR(F1157="",F1157&gt;$G$9-1)),CONCATENATE(LEFT(J1157,3),LEFT(K1157,3),L1157,"_",A1157,TEXT(MONTH(DATEVALUE(B1157&amp;"1")),"00"),TEXT(C1157,"00"),"_",TEXT(D1157,"00"),"_",TEXT(E1157,"00")),H1156))</f>
        <v>#VALUE!</v>
      </c>
      <c r="I1157" s="64">
        <f t="shared" ref="I1157:N1172" si="346">I1156</f>
        <v>1</v>
      </c>
      <c r="J1157" s="71" t="str">
        <f t="shared" si="346"/>
        <v xml:space="preserve">Tolpis </v>
      </c>
      <c r="K1157" s="71" t="str">
        <f t="shared" si="346"/>
        <v>umbellata</v>
      </c>
      <c r="L1157" s="72">
        <f t="shared" si="346"/>
        <v>1</v>
      </c>
      <c r="M1157" s="72">
        <f t="shared" si="346"/>
        <v>0</v>
      </c>
      <c r="N1157" s="66">
        <f t="shared" si="346"/>
        <v>0</v>
      </c>
      <c r="O1157" s="41"/>
      <c r="P1157" s="42" t="str">
        <f t="shared" si="337"/>
        <v/>
      </c>
      <c r="Q1157" s="43" t="str">
        <f t="shared" si="338"/>
        <v/>
      </c>
      <c r="R1157" s="44" t="e">
        <f t="shared" si="339"/>
        <v>#VALUE!</v>
      </c>
      <c r="S1157" s="45" t="e">
        <f t="shared" si="332"/>
        <v>#VALUE!</v>
      </c>
      <c r="T1157" s="44" t="str">
        <f t="shared" si="340"/>
        <v/>
      </c>
      <c r="U1157" s="46"/>
      <c r="V1157" s="47"/>
      <c r="W1157" s="48" t="e">
        <f t="shared" si="341"/>
        <v>#VALUE!</v>
      </c>
      <c r="X1157" s="49"/>
      <c r="Y1157" s="44" t="e">
        <f>INDEX(VISITORS[INSECT ORDER], MATCH(X1157,VISITORS[NAME USED],0))</f>
        <v>#N/A</v>
      </c>
      <c r="Z1157" s="44" t="e">
        <f t="shared" si="342"/>
        <v>#N/A</v>
      </c>
      <c r="AA1157" s="50" t="e">
        <f>IF(SUM(#REF!,#REF!,#REF!,#REF!,#REF!,#REF!)=S1157,,"")</f>
        <v>#REF!</v>
      </c>
      <c r="AB1157" s="51" t="str">
        <f t="shared" si="343"/>
        <v/>
      </c>
      <c r="AC1157" s="51"/>
      <c r="AD1157" s="51"/>
      <c r="AE1157" s="51"/>
      <c r="AF1157" s="51"/>
      <c r="AG1157" s="51"/>
      <c r="AH1157" s="51"/>
      <c r="AI1157" s="52"/>
      <c r="AJ1157" s="52"/>
      <c r="AK1157" s="52"/>
      <c r="AL1157" s="53"/>
      <c r="AM1157" s="54"/>
      <c r="AN1157" s="55" t="str">
        <f>IF(P1157=1,0,"")</f>
        <v/>
      </c>
      <c r="AO1157" s="56" t="str">
        <f>IF(AN1157=1,AB1157,"")</f>
        <v/>
      </c>
      <c r="AP1157" s="55" t="str">
        <f>IF(P1157=1,0,"")</f>
        <v/>
      </c>
      <c r="AQ1157" s="56" t="str">
        <f>IF(AP1157=1,AB1157,"")</f>
        <v/>
      </c>
    </row>
    <row r="1158" spans="1:43" s="3" customFormat="1" x14ac:dyDescent="0.25">
      <c r="A1158" s="67">
        <f t="shared" si="333"/>
        <v>2022</v>
      </c>
      <c r="B1158" s="67" t="e">
        <f t="shared" si="334"/>
        <v>#VALUE!</v>
      </c>
      <c r="C1158" s="68" t="e">
        <f t="shared" si="344"/>
        <v>#VALUE!</v>
      </c>
      <c r="D1158" s="69">
        <f t="shared" si="335"/>
        <v>4</v>
      </c>
      <c r="E1158" s="70">
        <f t="shared" si="336"/>
        <v>10</v>
      </c>
      <c r="F1158" s="74"/>
      <c r="G1158" s="77"/>
      <c r="H1158" s="63" t="e">
        <f t="shared" si="345"/>
        <v>#VALUE!</v>
      </c>
      <c r="I1158" s="64">
        <f t="shared" si="346"/>
        <v>1</v>
      </c>
      <c r="J1158" s="71" t="str">
        <f t="shared" si="346"/>
        <v xml:space="preserve">Tolpis </v>
      </c>
      <c r="K1158" s="71" t="str">
        <f t="shared" si="346"/>
        <v>umbellata</v>
      </c>
      <c r="L1158" s="72">
        <f t="shared" si="346"/>
        <v>1</v>
      </c>
      <c r="M1158" s="72">
        <f t="shared" si="346"/>
        <v>0</v>
      </c>
      <c r="N1158" s="66">
        <f t="shared" si="346"/>
        <v>0</v>
      </c>
      <c r="O1158" s="41"/>
      <c r="P1158" s="42" t="str">
        <f t="shared" si="337"/>
        <v/>
      </c>
      <c r="Q1158" s="43" t="str">
        <f t="shared" si="338"/>
        <v/>
      </c>
      <c r="R1158" s="44" t="e">
        <f t="shared" si="339"/>
        <v>#VALUE!</v>
      </c>
      <c r="S1158" s="45" t="e">
        <f t="shared" si="332"/>
        <v>#VALUE!</v>
      </c>
      <c r="T1158" s="44" t="str">
        <f t="shared" si="340"/>
        <v/>
      </c>
      <c r="U1158" s="46"/>
      <c r="V1158" s="47"/>
      <c r="W1158" s="48" t="e">
        <f t="shared" si="341"/>
        <v>#VALUE!</v>
      </c>
      <c r="X1158" s="49"/>
      <c r="Y1158" s="44" t="e">
        <f>INDEX(VISITORS[INSECT ORDER], MATCH(X1158,VISITORS[NAME USED],0))</f>
        <v>#N/A</v>
      </c>
      <c r="Z1158" s="44" t="e">
        <f t="shared" si="342"/>
        <v>#N/A</v>
      </c>
      <c r="AA1158" s="50" t="e">
        <f>IF(SUM(#REF!,#REF!,#REF!,#REF!,#REF!,#REF!)=S1158,,"")</f>
        <v>#REF!</v>
      </c>
      <c r="AB1158" s="51" t="str">
        <f t="shared" si="343"/>
        <v/>
      </c>
      <c r="AC1158" s="51"/>
      <c r="AD1158" s="51"/>
      <c r="AE1158" s="51"/>
      <c r="AF1158" s="51"/>
      <c r="AG1158" s="51"/>
      <c r="AH1158" s="51"/>
      <c r="AI1158" s="52"/>
      <c r="AJ1158" s="52"/>
      <c r="AK1158" s="52"/>
      <c r="AL1158" s="53"/>
      <c r="AM1158" s="54"/>
      <c r="AN1158" s="55" t="str">
        <f>IF(P1158=1,0,"")</f>
        <v/>
      </c>
      <c r="AO1158" s="56" t="str">
        <f>IF(AN1158=1,AB1158,"")</f>
        <v/>
      </c>
      <c r="AP1158" s="55" t="str">
        <f>IF(P1158=1,0,"")</f>
        <v/>
      </c>
      <c r="AQ1158" s="56" t="str">
        <f>IF(AP1158=1,AB1158,"")</f>
        <v/>
      </c>
    </row>
    <row r="1159" spans="1:43" s="3" customFormat="1" x14ac:dyDescent="0.25">
      <c r="A1159" s="67">
        <f t="shared" si="333"/>
        <v>2022</v>
      </c>
      <c r="B1159" s="67" t="e">
        <f t="shared" si="334"/>
        <v>#VALUE!</v>
      </c>
      <c r="C1159" s="68" t="e">
        <f t="shared" si="344"/>
        <v>#VALUE!</v>
      </c>
      <c r="D1159" s="69">
        <f t="shared" si="335"/>
        <v>4</v>
      </c>
      <c r="E1159" s="70">
        <f t="shared" si="336"/>
        <v>11</v>
      </c>
      <c r="F1159" s="74"/>
      <c r="G1159" s="77"/>
      <c r="H1159" s="63" t="e">
        <f t="shared" si="345"/>
        <v>#VALUE!</v>
      </c>
      <c r="I1159" s="64">
        <f t="shared" si="346"/>
        <v>1</v>
      </c>
      <c r="J1159" s="71" t="str">
        <f t="shared" si="346"/>
        <v xml:space="preserve">Tolpis </v>
      </c>
      <c r="K1159" s="71" t="str">
        <f t="shared" si="346"/>
        <v>umbellata</v>
      </c>
      <c r="L1159" s="72">
        <f t="shared" si="346"/>
        <v>1</v>
      </c>
      <c r="M1159" s="72">
        <f t="shared" si="346"/>
        <v>0</v>
      </c>
      <c r="N1159" s="66">
        <f t="shared" si="346"/>
        <v>0</v>
      </c>
      <c r="O1159" s="41"/>
      <c r="P1159" s="42" t="str">
        <f t="shared" si="337"/>
        <v/>
      </c>
      <c r="Q1159" s="43" t="str">
        <f t="shared" si="338"/>
        <v/>
      </c>
      <c r="R1159" s="44" t="e">
        <f t="shared" si="339"/>
        <v>#VALUE!</v>
      </c>
      <c r="S1159" s="45" t="e">
        <f t="shared" si="332"/>
        <v>#VALUE!</v>
      </c>
      <c r="T1159" s="44" t="str">
        <f t="shared" si="340"/>
        <v/>
      </c>
      <c r="U1159" s="46"/>
      <c r="V1159" s="47"/>
      <c r="W1159" s="48" t="e">
        <f t="shared" si="341"/>
        <v>#VALUE!</v>
      </c>
      <c r="X1159" s="49"/>
      <c r="Y1159" s="44" t="e">
        <f>INDEX(VISITORS[INSECT ORDER], MATCH(X1159,VISITORS[NAME USED],0))</f>
        <v>#N/A</v>
      </c>
      <c r="Z1159" s="44" t="e">
        <f t="shared" si="342"/>
        <v>#N/A</v>
      </c>
      <c r="AA1159" s="50" t="e">
        <f>IF(SUM(#REF!,#REF!,#REF!,#REF!,#REF!,#REF!)=S1159,,"")</f>
        <v>#REF!</v>
      </c>
      <c r="AB1159" s="51" t="str">
        <f t="shared" si="343"/>
        <v/>
      </c>
      <c r="AC1159" s="51"/>
      <c r="AD1159" s="51"/>
      <c r="AE1159" s="51"/>
      <c r="AF1159" s="51"/>
      <c r="AG1159" s="51"/>
      <c r="AH1159" s="51"/>
      <c r="AI1159" s="52"/>
      <c r="AJ1159" s="52"/>
      <c r="AK1159" s="52"/>
      <c r="AL1159" s="53"/>
      <c r="AM1159" s="54"/>
      <c r="AN1159" s="55" t="str">
        <f>IF(P1159=1,0,"")</f>
        <v/>
      </c>
      <c r="AO1159" s="56" t="str">
        <f>IF(AN1159=1,AB1159,"")</f>
        <v/>
      </c>
      <c r="AP1159" s="55" t="str">
        <f>IF(P1159=1,0,"")</f>
        <v/>
      </c>
      <c r="AQ1159" s="56" t="str">
        <f>IF(AP1159=1,AB1159,"")</f>
        <v/>
      </c>
    </row>
    <row r="1160" spans="1:43" s="3" customFormat="1" x14ac:dyDescent="0.25">
      <c r="A1160" s="67">
        <f t="shared" si="333"/>
        <v>2022</v>
      </c>
      <c r="B1160" s="67" t="e">
        <f t="shared" si="334"/>
        <v>#VALUE!</v>
      </c>
      <c r="C1160" s="68" t="e">
        <f t="shared" si="344"/>
        <v>#VALUE!</v>
      </c>
      <c r="D1160" s="69">
        <f t="shared" si="335"/>
        <v>4</v>
      </c>
      <c r="E1160" s="70">
        <f t="shared" si="336"/>
        <v>12</v>
      </c>
      <c r="F1160" s="74"/>
      <c r="G1160" s="77"/>
      <c r="H1160" s="63" t="e">
        <f t="shared" si="345"/>
        <v>#VALUE!</v>
      </c>
      <c r="I1160" s="64">
        <f t="shared" si="346"/>
        <v>1</v>
      </c>
      <c r="J1160" s="71" t="str">
        <f t="shared" si="346"/>
        <v xml:space="preserve">Tolpis </v>
      </c>
      <c r="K1160" s="71" t="str">
        <f t="shared" si="346"/>
        <v>umbellata</v>
      </c>
      <c r="L1160" s="72">
        <f t="shared" si="346"/>
        <v>1</v>
      </c>
      <c r="M1160" s="72">
        <f t="shared" si="346"/>
        <v>0</v>
      </c>
      <c r="N1160" s="66">
        <f t="shared" si="346"/>
        <v>0</v>
      </c>
      <c r="O1160" s="41"/>
      <c r="P1160" s="42" t="str">
        <f t="shared" si="337"/>
        <v/>
      </c>
      <c r="Q1160" s="43" t="str">
        <f t="shared" si="338"/>
        <v/>
      </c>
      <c r="R1160" s="44" t="e">
        <f t="shared" si="339"/>
        <v>#VALUE!</v>
      </c>
      <c r="S1160" s="45" t="e">
        <f t="shared" si="332"/>
        <v>#VALUE!</v>
      </c>
      <c r="T1160" s="44" t="str">
        <f t="shared" si="340"/>
        <v/>
      </c>
      <c r="U1160" s="46"/>
      <c r="V1160" s="47"/>
      <c r="W1160" s="48" t="e">
        <f t="shared" si="341"/>
        <v>#VALUE!</v>
      </c>
      <c r="X1160" s="49"/>
      <c r="Y1160" s="44" t="e">
        <f>INDEX(VISITORS[INSECT ORDER], MATCH(X1160,VISITORS[NAME USED],0))</f>
        <v>#N/A</v>
      </c>
      <c r="Z1160" s="44" t="e">
        <f t="shared" si="342"/>
        <v>#N/A</v>
      </c>
      <c r="AA1160" s="50" t="e">
        <f>IF(SUM(#REF!,#REF!,#REF!,#REF!,#REF!,#REF!)=S1160,,"")</f>
        <v>#REF!</v>
      </c>
      <c r="AB1160" s="51" t="str">
        <f t="shared" si="343"/>
        <v/>
      </c>
      <c r="AC1160" s="51"/>
      <c r="AD1160" s="51"/>
      <c r="AE1160" s="51"/>
      <c r="AF1160" s="51"/>
      <c r="AG1160" s="51"/>
      <c r="AH1160" s="51"/>
      <c r="AI1160" s="52"/>
      <c r="AJ1160" s="52"/>
      <c r="AK1160" s="52"/>
      <c r="AL1160" s="53"/>
      <c r="AM1160" s="54"/>
      <c r="AN1160" s="55" t="str">
        <f>IF(P1160=1,0,"")</f>
        <v/>
      </c>
      <c r="AO1160" s="56" t="str">
        <f>IF(AN1160=1,AB1160,"")</f>
        <v/>
      </c>
      <c r="AP1160" s="55" t="str">
        <f>IF(P1160=1,0,"")</f>
        <v/>
      </c>
      <c r="AQ1160" s="56" t="str">
        <f>IF(AP1160=1,AB1160,"")</f>
        <v/>
      </c>
    </row>
    <row r="1161" spans="1:43" s="3" customFormat="1" x14ac:dyDescent="0.25">
      <c r="A1161" s="67">
        <f t="shared" si="333"/>
        <v>2022</v>
      </c>
      <c r="B1161" s="67" t="e">
        <f t="shared" si="334"/>
        <v>#VALUE!</v>
      </c>
      <c r="C1161" s="68" t="e">
        <f t="shared" si="344"/>
        <v>#VALUE!</v>
      </c>
      <c r="D1161" s="69">
        <f t="shared" si="335"/>
        <v>4</v>
      </c>
      <c r="E1161" s="70">
        <f t="shared" si="336"/>
        <v>13</v>
      </c>
      <c r="F1161" s="74"/>
      <c r="G1161" s="77"/>
      <c r="H1161" s="63" t="e">
        <f t="shared" si="345"/>
        <v>#VALUE!</v>
      </c>
      <c r="I1161" s="64">
        <f t="shared" si="346"/>
        <v>1</v>
      </c>
      <c r="J1161" s="71" t="str">
        <f t="shared" si="346"/>
        <v xml:space="preserve">Tolpis </v>
      </c>
      <c r="K1161" s="71" t="str">
        <f t="shared" si="346"/>
        <v>umbellata</v>
      </c>
      <c r="L1161" s="72">
        <f t="shared" si="346"/>
        <v>1</v>
      </c>
      <c r="M1161" s="72">
        <f t="shared" si="346"/>
        <v>0</v>
      </c>
      <c r="N1161" s="66">
        <f t="shared" si="346"/>
        <v>0</v>
      </c>
      <c r="O1161" s="41"/>
      <c r="P1161" s="42" t="str">
        <f t="shared" si="337"/>
        <v/>
      </c>
      <c r="Q1161" s="43" t="str">
        <f t="shared" si="338"/>
        <v/>
      </c>
      <c r="R1161" s="44" t="e">
        <f t="shared" si="339"/>
        <v>#VALUE!</v>
      </c>
      <c r="S1161" s="45" t="e">
        <f t="shared" si="332"/>
        <v>#VALUE!</v>
      </c>
      <c r="T1161" s="44" t="str">
        <f t="shared" si="340"/>
        <v/>
      </c>
      <c r="U1161" s="46"/>
      <c r="V1161" s="47"/>
      <c r="W1161" s="48" t="e">
        <f t="shared" si="341"/>
        <v>#VALUE!</v>
      </c>
      <c r="X1161" s="49"/>
      <c r="Y1161" s="44" t="e">
        <f>INDEX(VISITORS[INSECT ORDER], MATCH(X1161,VISITORS[NAME USED],0))</f>
        <v>#N/A</v>
      </c>
      <c r="Z1161" s="44" t="e">
        <f t="shared" si="342"/>
        <v>#N/A</v>
      </c>
      <c r="AA1161" s="50" t="e">
        <f>IF(SUM(#REF!,#REF!,#REF!,#REF!,#REF!,#REF!)=S1161,,"")</f>
        <v>#REF!</v>
      </c>
      <c r="AB1161" s="51" t="str">
        <f t="shared" si="343"/>
        <v/>
      </c>
      <c r="AC1161" s="51"/>
      <c r="AD1161" s="51"/>
      <c r="AE1161" s="51"/>
      <c r="AF1161" s="51"/>
      <c r="AG1161" s="51"/>
      <c r="AH1161" s="51"/>
      <c r="AI1161" s="52"/>
      <c r="AJ1161" s="52"/>
      <c r="AK1161" s="52"/>
      <c r="AL1161" s="53"/>
      <c r="AM1161" s="54"/>
      <c r="AN1161" s="55" t="str">
        <f>IF(P1161=1,0,"")</f>
        <v/>
      </c>
      <c r="AO1161" s="56" t="str">
        <f>IF(AN1161=1,AB1161,"")</f>
        <v/>
      </c>
      <c r="AP1161" s="55" t="str">
        <f>IF(P1161=1,0,"")</f>
        <v/>
      </c>
      <c r="AQ1161" s="56" t="str">
        <f>IF(AP1161=1,AB1161,"")</f>
        <v/>
      </c>
    </row>
    <row r="1162" spans="1:43" s="3" customFormat="1" x14ac:dyDescent="0.25">
      <c r="A1162" s="67">
        <f t="shared" si="333"/>
        <v>2022</v>
      </c>
      <c r="B1162" s="67" t="e">
        <f t="shared" si="334"/>
        <v>#VALUE!</v>
      </c>
      <c r="C1162" s="68" t="e">
        <f t="shared" si="344"/>
        <v>#VALUE!</v>
      </c>
      <c r="D1162" s="69">
        <f t="shared" si="335"/>
        <v>4</v>
      </c>
      <c r="E1162" s="70">
        <f t="shared" si="336"/>
        <v>14</v>
      </c>
      <c r="F1162" s="74"/>
      <c r="G1162" s="77"/>
      <c r="H1162" s="63" t="e">
        <f t="shared" si="345"/>
        <v>#VALUE!</v>
      </c>
      <c r="I1162" s="64">
        <f t="shared" si="346"/>
        <v>1</v>
      </c>
      <c r="J1162" s="71" t="str">
        <f t="shared" si="346"/>
        <v xml:space="preserve">Tolpis </v>
      </c>
      <c r="K1162" s="71" t="str">
        <f t="shared" si="346"/>
        <v>umbellata</v>
      </c>
      <c r="L1162" s="72">
        <f t="shared" si="346"/>
        <v>1</v>
      </c>
      <c r="M1162" s="72">
        <f t="shared" si="346"/>
        <v>0</v>
      </c>
      <c r="N1162" s="66">
        <f t="shared" si="346"/>
        <v>0</v>
      </c>
      <c r="O1162" s="41"/>
      <c r="P1162" s="42" t="str">
        <f t="shared" si="337"/>
        <v/>
      </c>
      <c r="Q1162" s="43" t="str">
        <f t="shared" si="338"/>
        <v/>
      </c>
      <c r="R1162" s="44" t="e">
        <f t="shared" si="339"/>
        <v>#VALUE!</v>
      </c>
      <c r="S1162" s="45" t="e">
        <f t="shared" si="332"/>
        <v>#VALUE!</v>
      </c>
      <c r="T1162" s="44" t="str">
        <f t="shared" si="340"/>
        <v/>
      </c>
      <c r="U1162" s="46"/>
      <c r="V1162" s="47"/>
      <c r="W1162" s="48" t="e">
        <f t="shared" si="341"/>
        <v>#VALUE!</v>
      </c>
      <c r="X1162" s="49"/>
      <c r="Y1162" s="44" t="e">
        <f>INDEX(VISITORS[INSECT ORDER], MATCH(X1162,VISITORS[NAME USED],0))</f>
        <v>#N/A</v>
      </c>
      <c r="Z1162" s="44" t="e">
        <f t="shared" si="342"/>
        <v>#N/A</v>
      </c>
      <c r="AA1162" s="50" t="e">
        <f>IF(SUM(#REF!,#REF!,#REF!,#REF!,#REF!,#REF!)=S1162,,"")</f>
        <v>#REF!</v>
      </c>
      <c r="AB1162" s="51" t="str">
        <f t="shared" si="343"/>
        <v/>
      </c>
      <c r="AC1162" s="51"/>
      <c r="AD1162" s="51"/>
      <c r="AE1162" s="51"/>
      <c r="AF1162" s="51"/>
      <c r="AG1162" s="51"/>
      <c r="AH1162" s="51"/>
      <c r="AI1162" s="52"/>
      <c r="AJ1162" s="52"/>
      <c r="AK1162" s="52"/>
      <c r="AL1162" s="53"/>
      <c r="AM1162" s="54"/>
      <c r="AN1162" s="55" t="str">
        <f>IF(P1162=1,0,"")</f>
        <v/>
      </c>
      <c r="AO1162" s="56" t="str">
        <f>IF(AN1162=1,AB1162,"")</f>
        <v/>
      </c>
      <c r="AP1162" s="55" t="str">
        <f>IF(P1162=1,0,"")</f>
        <v/>
      </c>
      <c r="AQ1162" s="56" t="str">
        <f>IF(AP1162=1,AB1162,"")</f>
        <v/>
      </c>
    </row>
    <row r="1163" spans="1:43" s="3" customFormat="1" x14ac:dyDescent="0.25">
      <c r="A1163" s="67">
        <f t="shared" si="333"/>
        <v>2022</v>
      </c>
      <c r="B1163" s="67" t="e">
        <f t="shared" si="334"/>
        <v>#VALUE!</v>
      </c>
      <c r="C1163" s="68" t="e">
        <f t="shared" si="344"/>
        <v>#VALUE!</v>
      </c>
      <c r="D1163" s="69">
        <f t="shared" si="335"/>
        <v>4</v>
      </c>
      <c r="E1163" s="70">
        <f t="shared" si="336"/>
        <v>15</v>
      </c>
      <c r="F1163" s="74"/>
      <c r="G1163" s="77"/>
      <c r="H1163" s="63" t="e">
        <f t="shared" si="345"/>
        <v>#VALUE!</v>
      </c>
      <c r="I1163" s="64">
        <f t="shared" si="346"/>
        <v>1</v>
      </c>
      <c r="J1163" s="71" t="str">
        <f t="shared" si="346"/>
        <v xml:space="preserve">Tolpis </v>
      </c>
      <c r="K1163" s="71" t="str">
        <f t="shared" si="346"/>
        <v>umbellata</v>
      </c>
      <c r="L1163" s="72">
        <f t="shared" si="346"/>
        <v>1</v>
      </c>
      <c r="M1163" s="72">
        <f t="shared" si="346"/>
        <v>0</v>
      </c>
      <c r="N1163" s="66">
        <f t="shared" si="346"/>
        <v>0</v>
      </c>
      <c r="O1163" s="41"/>
      <c r="P1163" s="42" t="str">
        <f t="shared" si="337"/>
        <v/>
      </c>
      <c r="Q1163" s="43" t="str">
        <f t="shared" si="338"/>
        <v/>
      </c>
      <c r="R1163" s="44" t="e">
        <f t="shared" si="339"/>
        <v>#VALUE!</v>
      </c>
      <c r="S1163" s="45" t="e">
        <f t="shared" si="332"/>
        <v>#VALUE!</v>
      </c>
      <c r="T1163" s="44" t="str">
        <f t="shared" si="340"/>
        <v/>
      </c>
      <c r="U1163" s="46"/>
      <c r="V1163" s="47"/>
      <c r="W1163" s="48" t="e">
        <f t="shared" si="341"/>
        <v>#VALUE!</v>
      </c>
      <c r="X1163" s="49"/>
      <c r="Y1163" s="44" t="e">
        <f>INDEX(VISITORS[INSECT ORDER], MATCH(X1163,VISITORS[NAME USED],0))</f>
        <v>#N/A</v>
      </c>
      <c r="Z1163" s="44" t="e">
        <f t="shared" si="342"/>
        <v>#N/A</v>
      </c>
      <c r="AA1163" s="50" t="e">
        <f>IF(SUM(#REF!,#REF!,#REF!,#REF!,#REF!,#REF!)=S1163,,"")</f>
        <v>#REF!</v>
      </c>
      <c r="AB1163" s="51" t="str">
        <f t="shared" si="343"/>
        <v/>
      </c>
      <c r="AC1163" s="51"/>
      <c r="AD1163" s="51"/>
      <c r="AE1163" s="51"/>
      <c r="AF1163" s="51"/>
      <c r="AG1163" s="51"/>
      <c r="AH1163" s="51"/>
      <c r="AI1163" s="52"/>
      <c r="AJ1163" s="52"/>
      <c r="AK1163" s="52"/>
      <c r="AL1163" s="53"/>
      <c r="AM1163" s="54"/>
      <c r="AN1163" s="55" t="str">
        <f>IF(P1163=1,0,"")</f>
        <v/>
      </c>
      <c r="AO1163" s="56" t="str">
        <f>IF(AN1163=1,AB1163,"")</f>
        <v/>
      </c>
      <c r="AP1163" s="55" t="str">
        <f>IF(P1163=1,0,"")</f>
        <v/>
      </c>
      <c r="AQ1163" s="56" t="str">
        <f>IF(AP1163=1,AB1163,"")</f>
        <v/>
      </c>
    </row>
    <row r="1164" spans="1:43" s="3" customFormat="1" x14ac:dyDescent="0.25">
      <c r="A1164" s="67">
        <f t="shared" si="333"/>
        <v>2022</v>
      </c>
      <c r="B1164" s="67" t="e">
        <f t="shared" si="334"/>
        <v>#VALUE!</v>
      </c>
      <c r="C1164" s="68" t="e">
        <f t="shared" si="344"/>
        <v>#VALUE!</v>
      </c>
      <c r="D1164" s="69">
        <f t="shared" si="335"/>
        <v>4</v>
      </c>
      <c r="E1164" s="70">
        <f t="shared" si="336"/>
        <v>16</v>
      </c>
      <c r="F1164" s="74"/>
      <c r="G1164" s="77"/>
      <c r="H1164" s="63" t="e">
        <f t="shared" si="345"/>
        <v>#VALUE!</v>
      </c>
      <c r="I1164" s="64">
        <f t="shared" si="346"/>
        <v>1</v>
      </c>
      <c r="J1164" s="71" t="str">
        <f t="shared" si="346"/>
        <v xml:space="preserve">Tolpis </v>
      </c>
      <c r="K1164" s="71" t="str">
        <f t="shared" si="346"/>
        <v>umbellata</v>
      </c>
      <c r="L1164" s="72">
        <f t="shared" si="346"/>
        <v>1</v>
      </c>
      <c r="M1164" s="72">
        <f t="shared" si="346"/>
        <v>0</v>
      </c>
      <c r="N1164" s="66">
        <f t="shared" si="346"/>
        <v>0</v>
      </c>
      <c r="O1164" s="41"/>
      <c r="P1164" s="42" t="str">
        <f t="shared" si="337"/>
        <v/>
      </c>
      <c r="Q1164" s="43" t="str">
        <f t="shared" si="338"/>
        <v/>
      </c>
      <c r="R1164" s="44" t="e">
        <f t="shared" si="339"/>
        <v>#VALUE!</v>
      </c>
      <c r="S1164" s="45" t="e">
        <f t="shared" si="332"/>
        <v>#VALUE!</v>
      </c>
      <c r="T1164" s="44" t="str">
        <f t="shared" si="340"/>
        <v/>
      </c>
      <c r="U1164" s="46"/>
      <c r="V1164" s="47"/>
      <c r="W1164" s="48" t="e">
        <f t="shared" si="341"/>
        <v>#VALUE!</v>
      </c>
      <c r="X1164" s="49"/>
      <c r="Y1164" s="44" t="e">
        <f>INDEX(VISITORS[INSECT ORDER], MATCH(X1164,VISITORS[NAME USED],0))</f>
        <v>#N/A</v>
      </c>
      <c r="Z1164" s="44" t="e">
        <f t="shared" si="342"/>
        <v>#N/A</v>
      </c>
      <c r="AA1164" s="50" t="e">
        <f>IF(SUM(#REF!,#REF!,#REF!,#REF!,#REF!,#REF!)=S1164,,"")</f>
        <v>#REF!</v>
      </c>
      <c r="AB1164" s="51" t="str">
        <f t="shared" si="343"/>
        <v/>
      </c>
      <c r="AC1164" s="51"/>
      <c r="AD1164" s="51"/>
      <c r="AE1164" s="51"/>
      <c r="AF1164" s="51"/>
      <c r="AG1164" s="51"/>
      <c r="AH1164" s="51"/>
      <c r="AI1164" s="52"/>
      <c r="AJ1164" s="52"/>
      <c r="AK1164" s="52"/>
      <c r="AL1164" s="53"/>
      <c r="AM1164" s="54"/>
      <c r="AN1164" s="55" t="str">
        <f>IF(P1164=1,0,"")</f>
        <v/>
      </c>
      <c r="AO1164" s="56" t="str">
        <f>IF(AN1164=1,AB1164,"")</f>
        <v/>
      </c>
      <c r="AP1164" s="55" t="str">
        <f>IF(P1164=1,0,"")</f>
        <v/>
      </c>
      <c r="AQ1164" s="56" t="str">
        <f>IF(AP1164=1,AB1164,"")</f>
        <v/>
      </c>
    </row>
    <row r="1165" spans="1:43" s="3" customFormat="1" x14ac:dyDescent="0.25">
      <c r="A1165" s="67">
        <f t="shared" si="333"/>
        <v>2022</v>
      </c>
      <c r="B1165" s="67" t="e">
        <f t="shared" si="334"/>
        <v>#VALUE!</v>
      </c>
      <c r="C1165" s="68" t="e">
        <f t="shared" si="344"/>
        <v>#VALUE!</v>
      </c>
      <c r="D1165" s="69">
        <f t="shared" si="335"/>
        <v>4</v>
      </c>
      <c r="E1165" s="70">
        <f t="shared" si="336"/>
        <v>17</v>
      </c>
      <c r="F1165" s="74"/>
      <c r="G1165" s="77"/>
      <c r="H1165" s="63" t="e">
        <f t="shared" si="345"/>
        <v>#VALUE!</v>
      </c>
      <c r="I1165" s="64">
        <f t="shared" si="346"/>
        <v>1</v>
      </c>
      <c r="J1165" s="71" t="str">
        <f t="shared" si="346"/>
        <v xml:space="preserve">Tolpis </v>
      </c>
      <c r="K1165" s="71" t="str">
        <f t="shared" si="346"/>
        <v>umbellata</v>
      </c>
      <c r="L1165" s="72">
        <f t="shared" si="346"/>
        <v>1</v>
      </c>
      <c r="M1165" s="72">
        <f t="shared" si="346"/>
        <v>0</v>
      </c>
      <c r="N1165" s="66">
        <f t="shared" si="346"/>
        <v>0</v>
      </c>
      <c r="O1165" s="41"/>
      <c r="P1165" s="42" t="str">
        <f t="shared" si="337"/>
        <v/>
      </c>
      <c r="Q1165" s="43" t="str">
        <f t="shared" si="338"/>
        <v/>
      </c>
      <c r="R1165" s="44" t="e">
        <f t="shared" si="339"/>
        <v>#VALUE!</v>
      </c>
      <c r="S1165" s="45" t="e">
        <f t="shared" si="332"/>
        <v>#VALUE!</v>
      </c>
      <c r="T1165" s="44" t="str">
        <f t="shared" si="340"/>
        <v/>
      </c>
      <c r="U1165" s="46"/>
      <c r="V1165" s="47"/>
      <c r="W1165" s="48" t="e">
        <f t="shared" si="341"/>
        <v>#VALUE!</v>
      </c>
      <c r="X1165" s="49"/>
      <c r="Y1165" s="44" t="e">
        <f>INDEX(VISITORS[INSECT ORDER], MATCH(X1165,VISITORS[NAME USED],0))</f>
        <v>#N/A</v>
      </c>
      <c r="Z1165" s="44" t="e">
        <f t="shared" si="342"/>
        <v>#N/A</v>
      </c>
      <c r="AA1165" s="50" t="e">
        <f>IF(SUM(#REF!,#REF!,#REF!,#REF!,#REF!,#REF!)=S1165,,"")</f>
        <v>#REF!</v>
      </c>
      <c r="AB1165" s="51" t="str">
        <f t="shared" si="343"/>
        <v/>
      </c>
      <c r="AC1165" s="51"/>
      <c r="AD1165" s="51"/>
      <c r="AE1165" s="51"/>
      <c r="AF1165" s="51"/>
      <c r="AG1165" s="51"/>
      <c r="AH1165" s="51"/>
      <c r="AI1165" s="52"/>
      <c r="AJ1165" s="52"/>
      <c r="AK1165" s="52"/>
      <c r="AL1165" s="53"/>
      <c r="AM1165" s="54"/>
      <c r="AN1165" s="55" t="str">
        <f>IF(P1165=1,0,"")</f>
        <v/>
      </c>
      <c r="AO1165" s="56" t="str">
        <f>IF(AN1165=1,AB1165,"")</f>
        <v/>
      </c>
      <c r="AP1165" s="55" t="str">
        <f>IF(P1165=1,0,"")</f>
        <v/>
      </c>
      <c r="AQ1165" s="56" t="str">
        <f>IF(AP1165=1,AB1165,"")</f>
        <v/>
      </c>
    </row>
    <row r="1166" spans="1:43" s="3" customFormat="1" x14ac:dyDescent="0.25">
      <c r="A1166" s="67">
        <f t="shared" si="333"/>
        <v>2022</v>
      </c>
      <c r="B1166" s="67" t="e">
        <f t="shared" si="334"/>
        <v>#VALUE!</v>
      </c>
      <c r="C1166" s="68" t="e">
        <f t="shared" si="344"/>
        <v>#VALUE!</v>
      </c>
      <c r="D1166" s="69">
        <f t="shared" si="335"/>
        <v>4</v>
      </c>
      <c r="E1166" s="70">
        <f t="shared" si="336"/>
        <v>18</v>
      </c>
      <c r="F1166" s="74"/>
      <c r="G1166" s="77"/>
      <c r="H1166" s="63" t="e">
        <f t="shared" si="345"/>
        <v>#VALUE!</v>
      </c>
      <c r="I1166" s="64">
        <f t="shared" si="346"/>
        <v>1</v>
      </c>
      <c r="J1166" s="71" t="str">
        <f t="shared" si="346"/>
        <v xml:space="preserve">Tolpis </v>
      </c>
      <c r="K1166" s="71" t="str">
        <f t="shared" si="346"/>
        <v>umbellata</v>
      </c>
      <c r="L1166" s="72">
        <f t="shared" si="346"/>
        <v>1</v>
      </c>
      <c r="M1166" s="72">
        <f t="shared" si="346"/>
        <v>0</v>
      </c>
      <c r="N1166" s="66">
        <f t="shared" si="346"/>
        <v>0</v>
      </c>
      <c r="O1166" s="41"/>
      <c r="P1166" s="42" t="str">
        <f t="shared" si="337"/>
        <v/>
      </c>
      <c r="Q1166" s="43" t="str">
        <f t="shared" si="338"/>
        <v/>
      </c>
      <c r="R1166" s="44" t="e">
        <f t="shared" si="339"/>
        <v>#VALUE!</v>
      </c>
      <c r="S1166" s="45" t="e">
        <f t="shared" si="332"/>
        <v>#VALUE!</v>
      </c>
      <c r="T1166" s="44" t="str">
        <f t="shared" si="340"/>
        <v/>
      </c>
      <c r="U1166" s="46"/>
      <c r="V1166" s="47"/>
      <c r="W1166" s="48" t="e">
        <f t="shared" si="341"/>
        <v>#VALUE!</v>
      </c>
      <c r="X1166" s="49"/>
      <c r="Y1166" s="44" t="e">
        <f>INDEX(VISITORS[INSECT ORDER], MATCH(X1166,VISITORS[NAME USED],0))</f>
        <v>#N/A</v>
      </c>
      <c r="Z1166" s="44" t="e">
        <f t="shared" si="342"/>
        <v>#N/A</v>
      </c>
      <c r="AA1166" s="50" t="e">
        <f>IF(SUM(#REF!,#REF!,#REF!,#REF!,#REF!,#REF!)=S1166,,"")</f>
        <v>#REF!</v>
      </c>
      <c r="AB1166" s="51" t="str">
        <f t="shared" si="343"/>
        <v/>
      </c>
      <c r="AC1166" s="51"/>
      <c r="AD1166" s="51"/>
      <c r="AE1166" s="51"/>
      <c r="AF1166" s="51"/>
      <c r="AG1166" s="51"/>
      <c r="AH1166" s="51"/>
      <c r="AI1166" s="52"/>
      <c r="AJ1166" s="52"/>
      <c r="AK1166" s="52"/>
      <c r="AL1166" s="53"/>
      <c r="AM1166" s="54"/>
      <c r="AN1166" s="55" t="str">
        <f>IF(P1166=1,0,"")</f>
        <v/>
      </c>
      <c r="AO1166" s="56" t="str">
        <f>IF(AN1166=1,AB1166,"")</f>
        <v/>
      </c>
      <c r="AP1166" s="55" t="str">
        <f>IF(P1166=1,0,"")</f>
        <v/>
      </c>
      <c r="AQ1166" s="56" t="str">
        <f>IF(AP1166=1,AB1166,"")</f>
        <v/>
      </c>
    </row>
    <row r="1167" spans="1:43" s="3" customFormat="1" x14ac:dyDescent="0.25">
      <c r="A1167" s="67">
        <f t="shared" si="333"/>
        <v>2022</v>
      </c>
      <c r="B1167" s="67" t="e">
        <f t="shared" si="334"/>
        <v>#VALUE!</v>
      </c>
      <c r="C1167" s="68" t="e">
        <f t="shared" si="344"/>
        <v>#VALUE!</v>
      </c>
      <c r="D1167" s="69">
        <f t="shared" si="335"/>
        <v>4</v>
      </c>
      <c r="E1167" s="70">
        <f t="shared" si="336"/>
        <v>19</v>
      </c>
      <c r="F1167" s="74"/>
      <c r="G1167" s="77"/>
      <c r="H1167" s="63" t="e">
        <f t="shared" si="345"/>
        <v>#VALUE!</v>
      </c>
      <c r="I1167" s="64">
        <f t="shared" si="346"/>
        <v>1</v>
      </c>
      <c r="J1167" s="71" t="str">
        <f t="shared" si="346"/>
        <v xml:space="preserve">Tolpis </v>
      </c>
      <c r="K1167" s="71" t="str">
        <f t="shared" si="346"/>
        <v>umbellata</v>
      </c>
      <c r="L1167" s="72">
        <f t="shared" si="346"/>
        <v>1</v>
      </c>
      <c r="M1167" s="72">
        <f t="shared" si="346"/>
        <v>0</v>
      </c>
      <c r="N1167" s="66">
        <f t="shared" si="346"/>
        <v>0</v>
      </c>
      <c r="O1167" s="41"/>
      <c r="P1167" s="42" t="str">
        <f t="shared" si="337"/>
        <v/>
      </c>
      <c r="Q1167" s="43" t="str">
        <f t="shared" si="338"/>
        <v/>
      </c>
      <c r="R1167" s="44" t="e">
        <f t="shared" si="339"/>
        <v>#VALUE!</v>
      </c>
      <c r="S1167" s="45" t="e">
        <f t="shared" si="332"/>
        <v>#VALUE!</v>
      </c>
      <c r="T1167" s="44" t="str">
        <f t="shared" si="340"/>
        <v/>
      </c>
      <c r="U1167" s="46"/>
      <c r="V1167" s="47"/>
      <c r="W1167" s="48" t="e">
        <f t="shared" si="341"/>
        <v>#VALUE!</v>
      </c>
      <c r="X1167" s="49"/>
      <c r="Y1167" s="44" t="e">
        <f>INDEX(VISITORS[INSECT ORDER], MATCH(X1167,VISITORS[NAME USED],0))</f>
        <v>#N/A</v>
      </c>
      <c r="Z1167" s="44" t="e">
        <f t="shared" si="342"/>
        <v>#N/A</v>
      </c>
      <c r="AA1167" s="50" t="e">
        <f>IF(SUM(#REF!,#REF!,#REF!,#REF!,#REF!,#REF!)=S1167,,"")</f>
        <v>#REF!</v>
      </c>
      <c r="AB1167" s="51" t="str">
        <f t="shared" si="343"/>
        <v/>
      </c>
      <c r="AC1167" s="51"/>
      <c r="AD1167" s="51"/>
      <c r="AE1167" s="51"/>
      <c r="AF1167" s="51"/>
      <c r="AG1167" s="51"/>
      <c r="AH1167" s="51"/>
      <c r="AI1167" s="52"/>
      <c r="AJ1167" s="52"/>
      <c r="AK1167" s="52"/>
      <c r="AL1167" s="53"/>
      <c r="AM1167" s="54"/>
      <c r="AN1167" s="55" t="str">
        <f>IF(P1167=1,0,"")</f>
        <v/>
      </c>
      <c r="AO1167" s="56" t="str">
        <f>IF(AN1167=1,AB1167,"")</f>
        <v/>
      </c>
      <c r="AP1167" s="55" t="str">
        <f>IF(P1167=1,0,"")</f>
        <v/>
      </c>
      <c r="AQ1167" s="56" t="str">
        <f>IF(AP1167=1,AB1167,"")</f>
        <v/>
      </c>
    </row>
    <row r="1168" spans="1:43" s="3" customFormat="1" x14ac:dyDescent="0.25">
      <c r="A1168" s="67">
        <f t="shared" si="333"/>
        <v>2022</v>
      </c>
      <c r="B1168" s="67" t="e">
        <f t="shared" si="334"/>
        <v>#VALUE!</v>
      </c>
      <c r="C1168" s="68" t="e">
        <f t="shared" si="344"/>
        <v>#VALUE!</v>
      </c>
      <c r="D1168" s="69">
        <f t="shared" si="335"/>
        <v>4</v>
      </c>
      <c r="E1168" s="70">
        <f t="shared" si="336"/>
        <v>20</v>
      </c>
      <c r="F1168" s="74"/>
      <c r="G1168" s="77"/>
      <c r="H1168" s="63" t="e">
        <f t="shared" si="345"/>
        <v>#VALUE!</v>
      </c>
      <c r="I1168" s="64">
        <f t="shared" si="346"/>
        <v>1</v>
      </c>
      <c r="J1168" s="71" t="str">
        <f t="shared" si="346"/>
        <v xml:space="preserve">Tolpis </v>
      </c>
      <c r="K1168" s="71" t="str">
        <f t="shared" si="346"/>
        <v>umbellata</v>
      </c>
      <c r="L1168" s="72">
        <f t="shared" si="346"/>
        <v>1</v>
      </c>
      <c r="M1168" s="72">
        <f t="shared" si="346"/>
        <v>0</v>
      </c>
      <c r="N1168" s="66">
        <f t="shared" si="346"/>
        <v>0</v>
      </c>
      <c r="O1168" s="41"/>
      <c r="P1168" s="42" t="str">
        <f t="shared" si="337"/>
        <v/>
      </c>
      <c r="Q1168" s="43" t="str">
        <f t="shared" si="338"/>
        <v/>
      </c>
      <c r="R1168" s="44" t="e">
        <f t="shared" si="339"/>
        <v>#VALUE!</v>
      </c>
      <c r="S1168" s="45" t="e">
        <f t="shared" si="332"/>
        <v>#VALUE!</v>
      </c>
      <c r="T1168" s="44" t="str">
        <f t="shared" si="340"/>
        <v/>
      </c>
      <c r="U1168" s="46"/>
      <c r="V1168" s="47"/>
      <c r="W1168" s="48" t="e">
        <f t="shared" si="341"/>
        <v>#VALUE!</v>
      </c>
      <c r="X1168" s="49"/>
      <c r="Y1168" s="44" t="e">
        <f>INDEX(VISITORS[INSECT ORDER], MATCH(X1168,VISITORS[NAME USED],0))</f>
        <v>#N/A</v>
      </c>
      <c r="Z1168" s="44" t="e">
        <f t="shared" si="342"/>
        <v>#N/A</v>
      </c>
      <c r="AA1168" s="50" t="e">
        <f>IF(SUM(#REF!,#REF!,#REF!,#REF!,#REF!,#REF!)=S1168,,"")</f>
        <v>#REF!</v>
      </c>
      <c r="AB1168" s="51" t="str">
        <f t="shared" si="343"/>
        <v/>
      </c>
      <c r="AC1168" s="51"/>
      <c r="AD1168" s="51"/>
      <c r="AE1168" s="51"/>
      <c r="AF1168" s="51"/>
      <c r="AG1168" s="51"/>
      <c r="AH1168" s="51"/>
      <c r="AI1168" s="52"/>
      <c r="AJ1168" s="52"/>
      <c r="AK1168" s="52"/>
      <c r="AL1168" s="53"/>
      <c r="AM1168" s="54"/>
      <c r="AN1168" s="55" t="str">
        <f>IF(P1168=1,0,"")</f>
        <v/>
      </c>
      <c r="AO1168" s="56" t="str">
        <f>IF(AN1168=1,AB1168,"")</f>
        <v/>
      </c>
      <c r="AP1168" s="55" t="str">
        <f>IF(P1168=1,0,"")</f>
        <v/>
      </c>
      <c r="AQ1168" s="56" t="str">
        <f>IF(AP1168=1,AB1168,"")</f>
        <v/>
      </c>
    </row>
    <row r="1169" spans="1:43" s="3" customFormat="1" x14ac:dyDescent="0.25">
      <c r="A1169" s="67">
        <f t="shared" si="333"/>
        <v>2022</v>
      </c>
      <c r="B1169" s="67" t="e">
        <f t="shared" si="334"/>
        <v>#VALUE!</v>
      </c>
      <c r="C1169" s="68" t="e">
        <f t="shared" si="344"/>
        <v>#VALUE!</v>
      </c>
      <c r="D1169" s="69">
        <f t="shared" si="335"/>
        <v>4</v>
      </c>
      <c r="E1169" s="70">
        <f t="shared" si="336"/>
        <v>21</v>
      </c>
      <c r="F1169" s="74"/>
      <c r="G1169" s="77"/>
      <c r="H1169" s="63" t="e">
        <f t="shared" si="345"/>
        <v>#VALUE!</v>
      </c>
      <c r="I1169" s="64">
        <f t="shared" si="346"/>
        <v>1</v>
      </c>
      <c r="J1169" s="71" t="str">
        <f t="shared" si="346"/>
        <v xml:space="preserve">Tolpis </v>
      </c>
      <c r="K1169" s="71" t="str">
        <f t="shared" si="346"/>
        <v>umbellata</v>
      </c>
      <c r="L1169" s="72">
        <f t="shared" si="346"/>
        <v>1</v>
      </c>
      <c r="M1169" s="72">
        <f t="shared" si="346"/>
        <v>0</v>
      </c>
      <c r="N1169" s="66">
        <f t="shared" si="346"/>
        <v>0</v>
      </c>
      <c r="O1169" s="41"/>
      <c r="P1169" s="42" t="str">
        <f t="shared" si="337"/>
        <v/>
      </c>
      <c r="Q1169" s="43" t="str">
        <f t="shared" si="338"/>
        <v/>
      </c>
      <c r="R1169" s="44" t="e">
        <f t="shared" si="339"/>
        <v>#VALUE!</v>
      </c>
      <c r="S1169" s="45" t="e">
        <f t="shared" si="332"/>
        <v>#VALUE!</v>
      </c>
      <c r="T1169" s="44" t="str">
        <f t="shared" si="340"/>
        <v/>
      </c>
      <c r="U1169" s="46"/>
      <c r="V1169" s="47"/>
      <c r="W1169" s="48" t="e">
        <f t="shared" si="341"/>
        <v>#VALUE!</v>
      </c>
      <c r="X1169" s="49"/>
      <c r="Y1169" s="44" t="e">
        <f>INDEX(VISITORS[INSECT ORDER], MATCH(X1169,VISITORS[NAME USED],0))</f>
        <v>#N/A</v>
      </c>
      <c r="Z1169" s="44" t="e">
        <f t="shared" si="342"/>
        <v>#N/A</v>
      </c>
      <c r="AA1169" s="50" t="e">
        <f>IF(SUM(#REF!,#REF!,#REF!,#REF!,#REF!,#REF!)=S1169,,"")</f>
        <v>#REF!</v>
      </c>
      <c r="AB1169" s="51" t="str">
        <f t="shared" si="343"/>
        <v/>
      </c>
      <c r="AC1169" s="51"/>
      <c r="AD1169" s="51"/>
      <c r="AE1169" s="51"/>
      <c r="AF1169" s="51"/>
      <c r="AG1169" s="51"/>
      <c r="AH1169" s="51"/>
      <c r="AI1169" s="52"/>
      <c r="AJ1169" s="52"/>
      <c r="AK1169" s="52"/>
      <c r="AL1169" s="53"/>
      <c r="AM1169" s="54"/>
      <c r="AN1169" s="55" t="str">
        <f>IF(P1169=1,0,"")</f>
        <v/>
      </c>
      <c r="AO1169" s="56" t="str">
        <f>IF(AN1169=1,AB1169,"")</f>
        <v/>
      </c>
      <c r="AP1169" s="55" t="str">
        <f>IF(P1169=1,0,"")</f>
        <v/>
      </c>
      <c r="AQ1169" s="56" t="str">
        <f>IF(AP1169=1,AB1169,"")</f>
        <v/>
      </c>
    </row>
    <row r="1170" spans="1:43" s="3" customFormat="1" x14ac:dyDescent="0.25">
      <c r="A1170" s="67">
        <f t="shared" si="333"/>
        <v>2022</v>
      </c>
      <c r="B1170" s="67" t="e">
        <f t="shared" si="334"/>
        <v>#VALUE!</v>
      </c>
      <c r="C1170" s="68" t="e">
        <f t="shared" si="344"/>
        <v>#VALUE!</v>
      </c>
      <c r="D1170" s="69">
        <f t="shared" si="335"/>
        <v>4</v>
      </c>
      <c r="E1170" s="70">
        <f t="shared" si="336"/>
        <v>22</v>
      </c>
      <c r="F1170" s="74"/>
      <c r="G1170" s="77"/>
      <c r="H1170" s="63" t="e">
        <f t="shared" si="345"/>
        <v>#VALUE!</v>
      </c>
      <c r="I1170" s="64">
        <f t="shared" si="346"/>
        <v>1</v>
      </c>
      <c r="J1170" s="71" t="str">
        <f t="shared" si="346"/>
        <v xml:space="preserve">Tolpis </v>
      </c>
      <c r="K1170" s="71" t="str">
        <f t="shared" si="346"/>
        <v>umbellata</v>
      </c>
      <c r="L1170" s="72">
        <f t="shared" si="346"/>
        <v>1</v>
      </c>
      <c r="M1170" s="72">
        <f t="shared" si="346"/>
        <v>0</v>
      </c>
      <c r="N1170" s="66">
        <f t="shared" si="346"/>
        <v>0</v>
      </c>
      <c r="O1170" s="41"/>
      <c r="P1170" s="42" t="str">
        <f t="shared" si="337"/>
        <v/>
      </c>
      <c r="Q1170" s="43" t="str">
        <f t="shared" si="338"/>
        <v/>
      </c>
      <c r="R1170" s="44" t="e">
        <f t="shared" si="339"/>
        <v>#VALUE!</v>
      </c>
      <c r="S1170" s="45" t="e">
        <f t="shared" si="332"/>
        <v>#VALUE!</v>
      </c>
      <c r="T1170" s="44" t="str">
        <f t="shared" si="340"/>
        <v/>
      </c>
      <c r="U1170" s="46"/>
      <c r="V1170" s="47"/>
      <c r="W1170" s="48" t="e">
        <f t="shared" si="341"/>
        <v>#VALUE!</v>
      </c>
      <c r="X1170" s="49"/>
      <c r="Y1170" s="44" t="e">
        <f>INDEX(VISITORS[INSECT ORDER], MATCH(X1170,VISITORS[NAME USED],0))</f>
        <v>#N/A</v>
      </c>
      <c r="Z1170" s="44" t="e">
        <f t="shared" si="342"/>
        <v>#N/A</v>
      </c>
      <c r="AA1170" s="50" t="e">
        <f>IF(SUM(#REF!,#REF!,#REF!,#REF!,#REF!,#REF!)=S1170,,"")</f>
        <v>#REF!</v>
      </c>
      <c r="AB1170" s="51" t="str">
        <f t="shared" si="343"/>
        <v/>
      </c>
      <c r="AC1170" s="51"/>
      <c r="AD1170" s="51"/>
      <c r="AE1170" s="51"/>
      <c r="AF1170" s="51"/>
      <c r="AG1170" s="51"/>
      <c r="AH1170" s="51"/>
      <c r="AI1170" s="52"/>
      <c r="AJ1170" s="52"/>
      <c r="AK1170" s="52"/>
      <c r="AL1170" s="53"/>
      <c r="AM1170" s="54"/>
      <c r="AN1170" s="55" t="str">
        <f>IF(P1170=1,0,"")</f>
        <v/>
      </c>
      <c r="AO1170" s="56" t="str">
        <f>IF(AN1170=1,AB1170,"")</f>
        <v/>
      </c>
      <c r="AP1170" s="55" t="str">
        <f>IF(P1170=1,0,"")</f>
        <v/>
      </c>
      <c r="AQ1170" s="56" t="str">
        <f>IF(AP1170=1,AB1170,"")</f>
        <v/>
      </c>
    </row>
    <row r="1171" spans="1:43" s="3" customFormat="1" x14ac:dyDescent="0.25">
      <c r="A1171" s="67">
        <f t="shared" si="333"/>
        <v>2022</v>
      </c>
      <c r="B1171" s="67" t="e">
        <f t="shared" si="334"/>
        <v>#VALUE!</v>
      </c>
      <c r="C1171" s="68" t="e">
        <f t="shared" si="344"/>
        <v>#VALUE!</v>
      </c>
      <c r="D1171" s="69">
        <f t="shared" si="335"/>
        <v>4</v>
      </c>
      <c r="E1171" s="70">
        <f t="shared" si="336"/>
        <v>23</v>
      </c>
      <c r="F1171" s="74"/>
      <c r="G1171" s="77"/>
      <c r="H1171" s="63" t="e">
        <f t="shared" si="345"/>
        <v>#VALUE!</v>
      </c>
      <c r="I1171" s="64">
        <f t="shared" si="346"/>
        <v>1</v>
      </c>
      <c r="J1171" s="71" t="str">
        <f t="shared" si="346"/>
        <v xml:space="preserve">Tolpis </v>
      </c>
      <c r="K1171" s="71" t="str">
        <f t="shared" si="346"/>
        <v>umbellata</v>
      </c>
      <c r="L1171" s="72">
        <f t="shared" si="346"/>
        <v>1</v>
      </c>
      <c r="M1171" s="72">
        <f t="shared" si="346"/>
        <v>0</v>
      </c>
      <c r="N1171" s="66">
        <f t="shared" si="346"/>
        <v>0</v>
      </c>
      <c r="O1171" s="41"/>
      <c r="P1171" s="42" t="str">
        <f t="shared" si="337"/>
        <v/>
      </c>
      <c r="Q1171" s="43" t="str">
        <f t="shared" si="338"/>
        <v/>
      </c>
      <c r="R1171" s="44" t="e">
        <f t="shared" si="339"/>
        <v>#VALUE!</v>
      </c>
      <c r="S1171" s="45" t="e">
        <f t="shared" si="332"/>
        <v>#VALUE!</v>
      </c>
      <c r="T1171" s="44" t="str">
        <f t="shared" si="340"/>
        <v/>
      </c>
      <c r="U1171" s="46"/>
      <c r="V1171" s="47"/>
      <c r="W1171" s="48" t="e">
        <f t="shared" si="341"/>
        <v>#VALUE!</v>
      </c>
      <c r="X1171" s="49"/>
      <c r="Y1171" s="44" t="e">
        <f>INDEX(VISITORS[INSECT ORDER], MATCH(X1171,VISITORS[NAME USED],0))</f>
        <v>#N/A</v>
      </c>
      <c r="Z1171" s="44" t="e">
        <f t="shared" si="342"/>
        <v>#N/A</v>
      </c>
      <c r="AA1171" s="50" t="e">
        <f>IF(SUM(#REF!,#REF!,#REF!,#REF!,#REF!,#REF!)=S1171,,"")</f>
        <v>#REF!</v>
      </c>
      <c r="AB1171" s="51" t="str">
        <f t="shared" si="343"/>
        <v/>
      </c>
      <c r="AC1171" s="51"/>
      <c r="AD1171" s="51"/>
      <c r="AE1171" s="51"/>
      <c r="AF1171" s="51"/>
      <c r="AG1171" s="51"/>
      <c r="AH1171" s="51"/>
      <c r="AI1171" s="52"/>
      <c r="AJ1171" s="52"/>
      <c r="AK1171" s="52"/>
      <c r="AL1171" s="53"/>
      <c r="AM1171" s="54"/>
      <c r="AN1171" s="55" t="str">
        <f>IF(P1171=1,0,"")</f>
        <v/>
      </c>
      <c r="AO1171" s="56" t="str">
        <f>IF(AN1171=1,AB1171,"")</f>
        <v/>
      </c>
      <c r="AP1171" s="55" t="str">
        <f>IF(P1171=1,0,"")</f>
        <v/>
      </c>
      <c r="AQ1171" s="56" t="str">
        <f>IF(AP1171=1,AB1171,"")</f>
        <v/>
      </c>
    </row>
    <row r="1172" spans="1:43" s="3" customFormat="1" x14ac:dyDescent="0.25">
      <c r="A1172" s="67">
        <f t="shared" si="333"/>
        <v>2022</v>
      </c>
      <c r="B1172" s="67" t="e">
        <f t="shared" si="334"/>
        <v>#VALUE!</v>
      </c>
      <c r="C1172" s="68" t="e">
        <f t="shared" si="344"/>
        <v>#VALUE!</v>
      </c>
      <c r="D1172" s="69">
        <f t="shared" si="335"/>
        <v>4</v>
      </c>
      <c r="E1172" s="70">
        <f t="shared" si="336"/>
        <v>24</v>
      </c>
      <c r="F1172" s="74"/>
      <c r="G1172" s="77"/>
      <c r="H1172" s="63" t="e">
        <f t="shared" si="345"/>
        <v>#VALUE!</v>
      </c>
      <c r="I1172" s="64">
        <f t="shared" si="346"/>
        <v>1</v>
      </c>
      <c r="J1172" s="71" t="str">
        <f t="shared" si="346"/>
        <v xml:space="preserve">Tolpis </v>
      </c>
      <c r="K1172" s="71" t="str">
        <f t="shared" si="346"/>
        <v>umbellata</v>
      </c>
      <c r="L1172" s="72">
        <f t="shared" si="346"/>
        <v>1</v>
      </c>
      <c r="M1172" s="72">
        <f t="shared" si="346"/>
        <v>0</v>
      </c>
      <c r="N1172" s="66">
        <f t="shared" si="346"/>
        <v>0</v>
      </c>
      <c r="O1172" s="41"/>
      <c r="P1172" s="42" t="str">
        <f t="shared" si="337"/>
        <v/>
      </c>
      <c r="Q1172" s="43" t="str">
        <f t="shared" si="338"/>
        <v/>
      </c>
      <c r="R1172" s="44" t="e">
        <f t="shared" si="339"/>
        <v>#VALUE!</v>
      </c>
      <c r="S1172" s="45" t="e">
        <f t="shared" si="332"/>
        <v>#VALUE!</v>
      </c>
      <c r="T1172" s="44" t="str">
        <f t="shared" si="340"/>
        <v/>
      </c>
      <c r="U1172" s="46"/>
      <c r="V1172" s="47"/>
      <c r="W1172" s="48" t="e">
        <f t="shared" si="341"/>
        <v>#VALUE!</v>
      </c>
      <c r="X1172" s="49"/>
      <c r="Y1172" s="44" t="e">
        <f>INDEX(VISITORS[INSECT ORDER], MATCH(X1172,VISITORS[NAME USED],0))</f>
        <v>#N/A</v>
      </c>
      <c r="Z1172" s="44" t="e">
        <f t="shared" si="342"/>
        <v>#N/A</v>
      </c>
      <c r="AA1172" s="50" t="e">
        <f>IF(SUM(#REF!,#REF!,#REF!,#REF!,#REF!,#REF!)=S1172,,"")</f>
        <v>#REF!</v>
      </c>
      <c r="AB1172" s="51" t="str">
        <f t="shared" si="343"/>
        <v/>
      </c>
      <c r="AC1172" s="51"/>
      <c r="AD1172" s="51"/>
      <c r="AE1172" s="51"/>
      <c r="AF1172" s="51"/>
      <c r="AG1172" s="51"/>
      <c r="AH1172" s="51"/>
      <c r="AI1172" s="52"/>
      <c r="AJ1172" s="52"/>
      <c r="AK1172" s="52"/>
      <c r="AL1172" s="53"/>
      <c r="AM1172" s="54"/>
      <c r="AN1172" s="55" t="str">
        <f>IF(P1172=1,0,"")</f>
        <v/>
      </c>
      <c r="AO1172" s="56" t="str">
        <f>IF(AN1172=1,AB1172,"")</f>
        <v/>
      </c>
      <c r="AP1172" s="55" t="str">
        <f>IF(P1172=1,0,"")</f>
        <v/>
      </c>
      <c r="AQ1172" s="56" t="str">
        <f>IF(AP1172=1,AB1172,"")</f>
        <v/>
      </c>
    </row>
    <row r="1173" spans="1:43" s="3" customFormat="1" x14ac:dyDescent="0.25">
      <c r="A1173" s="67">
        <f t="shared" si="333"/>
        <v>2022</v>
      </c>
      <c r="B1173" s="67" t="e">
        <f t="shared" si="334"/>
        <v>#VALUE!</v>
      </c>
      <c r="C1173" s="68" t="e">
        <f t="shared" si="344"/>
        <v>#VALUE!</v>
      </c>
      <c r="D1173" s="69">
        <f t="shared" si="335"/>
        <v>4</v>
      </c>
      <c r="E1173" s="70">
        <f t="shared" si="336"/>
        <v>25</v>
      </c>
      <c r="F1173" s="74"/>
      <c r="G1173" s="77"/>
      <c r="H1173" s="63" t="e">
        <f t="shared" si="345"/>
        <v>#VALUE!</v>
      </c>
      <c r="I1173" s="64">
        <f t="shared" ref="I1173:N1188" si="347">I1172</f>
        <v>1</v>
      </c>
      <c r="J1173" s="71" t="str">
        <f t="shared" si="347"/>
        <v xml:space="preserve">Tolpis </v>
      </c>
      <c r="K1173" s="71" t="str">
        <f t="shared" si="347"/>
        <v>umbellata</v>
      </c>
      <c r="L1173" s="72">
        <f t="shared" si="347"/>
        <v>1</v>
      </c>
      <c r="M1173" s="72">
        <f t="shared" si="347"/>
        <v>0</v>
      </c>
      <c r="N1173" s="66">
        <f t="shared" si="347"/>
        <v>0</v>
      </c>
      <c r="O1173" s="41"/>
      <c r="P1173" s="42" t="str">
        <f t="shared" si="337"/>
        <v/>
      </c>
      <c r="Q1173" s="43" t="str">
        <f t="shared" si="338"/>
        <v/>
      </c>
      <c r="R1173" s="44" t="e">
        <f t="shared" si="339"/>
        <v>#VALUE!</v>
      </c>
      <c r="S1173" s="45" t="e">
        <f t="shared" si="332"/>
        <v>#VALUE!</v>
      </c>
      <c r="T1173" s="44" t="str">
        <f t="shared" si="340"/>
        <v/>
      </c>
      <c r="U1173" s="46"/>
      <c r="V1173" s="47"/>
      <c r="W1173" s="48" t="e">
        <f t="shared" si="341"/>
        <v>#VALUE!</v>
      </c>
      <c r="X1173" s="49"/>
      <c r="Y1173" s="44" t="e">
        <f>INDEX(VISITORS[INSECT ORDER], MATCH(X1173,VISITORS[NAME USED],0))</f>
        <v>#N/A</v>
      </c>
      <c r="Z1173" s="44" t="e">
        <f t="shared" si="342"/>
        <v>#N/A</v>
      </c>
      <c r="AA1173" s="50" t="e">
        <f>IF(SUM(#REF!,#REF!,#REF!,#REF!,#REF!,#REF!)=S1173,,"")</f>
        <v>#REF!</v>
      </c>
      <c r="AB1173" s="51" t="str">
        <f t="shared" si="343"/>
        <v/>
      </c>
      <c r="AC1173" s="51"/>
      <c r="AD1173" s="51"/>
      <c r="AE1173" s="51"/>
      <c r="AF1173" s="51"/>
      <c r="AG1173" s="51"/>
      <c r="AH1173" s="51"/>
      <c r="AI1173" s="52"/>
      <c r="AJ1173" s="52"/>
      <c r="AK1173" s="52"/>
      <c r="AL1173" s="53"/>
      <c r="AM1173" s="54"/>
      <c r="AN1173" s="55" t="str">
        <f>IF(P1173=1,0,"")</f>
        <v/>
      </c>
      <c r="AO1173" s="56" t="str">
        <f>IF(AN1173=1,AB1173,"")</f>
        <v/>
      </c>
      <c r="AP1173" s="55" t="str">
        <f>IF(P1173=1,0,"")</f>
        <v/>
      </c>
      <c r="AQ1173" s="56" t="str">
        <f>IF(AP1173=1,AB1173,"")</f>
        <v/>
      </c>
    </row>
    <row r="1174" spans="1:43" s="3" customFormat="1" x14ac:dyDescent="0.25">
      <c r="A1174" s="67">
        <f t="shared" si="333"/>
        <v>2022</v>
      </c>
      <c r="B1174" s="67" t="e">
        <f t="shared" si="334"/>
        <v>#VALUE!</v>
      </c>
      <c r="C1174" s="68" t="e">
        <f t="shared" si="344"/>
        <v>#VALUE!</v>
      </c>
      <c r="D1174" s="69">
        <f t="shared" si="335"/>
        <v>4</v>
      </c>
      <c r="E1174" s="70">
        <f t="shared" si="336"/>
        <v>26</v>
      </c>
      <c r="F1174" s="74"/>
      <c r="G1174" s="77"/>
      <c r="H1174" s="63" t="e">
        <f t="shared" si="345"/>
        <v>#VALUE!</v>
      </c>
      <c r="I1174" s="64">
        <f t="shared" si="347"/>
        <v>1</v>
      </c>
      <c r="J1174" s="71" t="str">
        <f t="shared" si="347"/>
        <v xml:space="preserve">Tolpis </v>
      </c>
      <c r="K1174" s="71" t="str">
        <f t="shared" si="347"/>
        <v>umbellata</v>
      </c>
      <c r="L1174" s="72">
        <f t="shared" si="347"/>
        <v>1</v>
      </c>
      <c r="M1174" s="72">
        <f t="shared" si="347"/>
        <v>0</v>
      </c>
      <c r="N1174" s="66">
        <f t="shared" si="347"/>
        <v>0</v>
      </c>
      <c r="O1174" s="41"/>
      <c r="P1174" s="42" t="str">
        <f t="shared" si="337"/>
        <v/>
      </c>
      <c r="Q1174" s="43" t="str">
        <f t="shared" si="338"/>
        <v/>
      </c>
      <c r="R1174" s="44" t="e">
        <f t="shared" si="339"/>
        <v>#VALUE!</v>
      </c>
      <c r="S1174" s="45" t="e">
        <f t="shared" si="332"/>
        <v>#VALUE!</v>
      </c>
      <c r="T1174" s="44" t="str">
        <f t="shared" si="340"/>
        <v/>
      </c>
      <c r="U1174" s="46"/>
      <c r="V1174" s="47"/>
      <c r="W1174" s="48" t="e">
        <f t="shared" si="341"/>
        <v>#VALUE!</v>
      </c>
      <c r="X1174" s="49"/>
      <c r="Y1174" s="44" t="e">
        <f>INDEX(VISITORS[INSECT ORDER], MATCH(X1174,VISITORS[NAME USED],0))</f>
        <v>#N/A</v>
      </c>
      <c r="Z1174" s="44" t="e">
        <f t="shared" si="342"/>
        <v>#N/A</v>
      </c>
      <c r="AA1174" s="50" t="e">
        <f>IF(SUM(#REF!,#REF!,#REF!,#REF!,#REF!,#REF!)=S1174,,"")</f>
        <v>#REF!</v>
      </c>
      <c r="AB1174" s="51" t="str">
        <f t="shared" si="343"/>
        <v/>
      </c>
      <c r="AC1174" s="51"/>
      <c r="AD1174" s="51"/>
      <c r="AE1174" s="51"/>
      <c r="AF1174" s="51"/>
      <c r="AG1174" s="51"/>
      <c r="AH1174" s="51"/>
      <c r="AI1174" s="52"/>
      <c r="AJ1174" s="52"/>
      <c r="AK1174" s="52"/>
      <c r="AL1174" s="53"/>
      <c r="AM1174" s="54"/>
      <c r="AN1174" s="55" t="str">
        <f>IF(P1174=1,0,"")</f>
        <v/>
      </c>
      <c r="AO1174" s="56" t="str">
        <f>IF(AN1174=1,AB1174,"")</f>
        <v/>
      </c>
      <c r="AP1174" s="55" t="str">
        <f>IF(P1174=1,0,"")</f>
        <v/>
      </c>
      <c r="AQ1174" s="56" t="str">
        <f>IF(AP1174=1,AB1174,"")</f>
        <v/>
      </c>
    </row>
    <row r="1175" spans="1:43" s="3" customFormat="1" x14ac:dyDescent="0.25">
      <c r="A1175" s="67">
        <f t="shared" si="333"/>
        <v>2022</v>
      </c>
      <c r="B1175" s="67" t="e">
        <f t="shared" si="334"/>
        <v>#VALUE!</v>
      </c>
      <c r="C1175" s="68" t="e">
        <f t="shared" si="344"/>
        <v>#VALUE!</v>
      </c>
      <c r="D1175" s="69">
        <f t="shared" si="335"/>
        <v>4</v>
      </c>
      <c r="E1175" s="70">
        <f t="shared" si="336"/>
        <v>27</v>
      </c>
      <c r="F1175" s="74"/>
      <c r="G1175" s="77"/>
      <c r="H1175" s="63" t="e">
        <f t="shared" si="345"/>
        <v>#VALUE!</v>
      </c>
      <c r="I1175" s="64">
        <f t="shared" si="347"/>
        <v>1</v>
      </c>
      <c r="J1175" s="71" t="str">
        <f t="shared" si="347"/>
        <v xml:space="preserve">Tolpis </v>
      </c>
      <c r="K1175" s="71" t="str">
        <f t="shared" si="347"/>
        <v>umbellata</v>
      </c>
      <c r="L1175" s="72">
        <f t="shared" si="347"/>
        <v>1</v>
      </c>
      <c r="M1175" s="72">
        <f t="shared" si="347"/>
        <v>0</v>
      </c>
      <c r="N1175" s="66">
        <f t="shared" si="347"/>
        <v>0</v>
      </c>
      <c r="O1175" s="41"/>
      <c r="P1175" s="42" t="str">
        <f t="shared" si="337"/>
        <v/>
      </c>
      <c r="Q1175" s="43" t="str">
        <f t="shared" si="338"/>
        <v/>
      </c>
      <c r="R1175" s="44" t="e">
        <f t="shared" si="339"/>
        <v>#VALUE!</v>
      </c>
      <c r="S1175" s="45" t="e">
        <f t="shared" si="332"/>
        <v>#VALUE!</v>
      </c>
      <c r="T1175" s="44" t="str">
        <f t="shared" si="340"/>
        <v/>
      </c>
      <c r="U1175" s="46"/>
      <c r="V1175" s="47"/>
      <c r="W1175" s="48" t="e">
        <f t="shared" si="341"/>
        <v>#VALUE!</v>
      </c>
      <c r="X1175" s="49"/>
      <c r="Y1175" s="44" t="e">
        <f>INDEX(VISITORS[INSECT ORDER], MATCH(X1175,VISITORS[NAME USED],0))</f>
        <v>#N/A</v>
      </c>
      <c r="Z1175" s="44" t="e">
        <f t="shared" si="342"/>
        <v>#N/A</v>
      </c>
      <c r="AA1175" s="50" t="e">
        <f>IF(SUM(#REF!,#REF!,#REF!,#REF!,#REF!,#REF!)=S1175,,"")</f>
        <v>#REF!</v>
      </c>
      <c r="AB1175" s="51" t="str">
        <f t="shared" si="343"/>
        <v/>
      </c>
      <c r="AC1175" s="51"/>
      <c r="AD1175" s="51"/>
      <c r="AE1175" s="51"/>
      <c r="AF1175" s="51"/>
      <c r="AG1175" s="51"/>
      <c r="AH1175" s="51"/>
      <c r="AI1175" s="52"/>
      <c r="AJ1175" s="52"/>
      <c r="AK1175" s="52"/>
      <c r="AL1175" s="53"/>
      <c r="AM1175" s="54"/>
      <c r="AN1175" s="55" t="str">
        <f>IF(P1175=1,0,"")</f>
        <v/>
      </c>
      <c r="AO1175" s="56" t="str">
        <f>IF(AN1175=1,AB1175,"")</f>
        <v/>
      </c>
      <c r="AP1175" s="55" t="str">
        <f>IF(P1175=1,0,"")</f>
        <v/>
      </c>
      <c r="AQ1175" s="56" t="str">
        <f>IF(AP1175=1,AB1175,"")</f>
        <v/>
      </c>
    </row>
    <row r="1176" spans="1:43" s="3" customFormat="1" x14ac:dyDescent="0.25">
      <c r="A1176" s="67">
        <f t="shared" si="333"/>
        <v>2022</v>
      </c>
      <c r="B1176" s="67" t="e">
        <f t="shared" si="334"/>
        <v>#VALUE!</v>
      </c>
      <c r="C1176" s="68" t="e">
        <f t="shared" si="344"/>
        <v>#VALUE!</v>
      </c>
      <c r="D1176" s="69">
        <f t="shared" si="335"/>
        <v>4</v>
      </c>
      <c r="E1176" s="70">
        <f t="shared" si="336"/>
        <v>28</v>
      </c>
      <c r="F1176" s="74"/>
      <c r="G1176" s="77"/>
      <c r="H1176" s="63" t="e">
        <f t="shared" si="345"/>
        <v>#VALUE!</v>
      </c>
      <c r="I1176" s="64">
        <f t="shared" si="347"/>
        <v>1</v>
      </c>
      <c r="J1176" s="71" t="str">
        <f t="shared" si="347"/>
        <v xml:space="preserve">Tolpis </v>
      </c>
      <c r="K1176" s="71" t="str">
        <f t="shared" si="347"/>
        <v>umbellata</v>
      </c>
      <c r="L1176" s="72">
        <f t="shared" si="347"/>
        <v>1</v>
      </c>
      <c r="M1176" s="72">
        <f t="shared" si="347"/>
        <v>0</v>
      </c>
      <c r="N1176" s="66">
        <f t="shared" si="347"/>
        <v>0</v>
      </c>
      <c r="O1176" s="41"/>
      <c r="P1176" s="42" t="str">
        <f t="shared" si="337"/>
        <v/>
      </c>
      <c r="Q1176" s="43" t="str">
        <f t="shared" si="338"/>
        <v/>
      </c>
      <c r="R1176" s="44" t="e">
        <f t="shared" si="339"/>
        <v>#VALUE!</v>
      </c>
      <c r="S1176" s="45" t="e">
        <f t="shared" si="332"/>
        <v>#VALUE!</v>
      </c>
      <c r="T1176" s="44" t="str">
        <f t="shared" si="340"/>
        <v/>
      </c>
      <c r="U1176" s="46"/>
      <c r="V1176" s="47"/>
      <c r="W1176" s="48" t="e">
        <f t="shared" si="341"/>
        <v>#VALUE!</v>
      </c>
      <c r="X1176" s="49"/>
      <c r="Y1176" s="44" t="e">
        <f>INDEX(VISITORS[INSECT ORDER], MATCH(X1176,VISITORS[NAME USED],0))</f>
        <v>#N/A</v>
      </c>
      <c r="Z1176" s="44" t="e">
        <f t="shared" si="342"/>
        <v>#N/A</v>
      </c>
      <c r="AA1176" s="50" t="e">
        <f>IF(SUM(#REF!,#REF!,#REF!,#REF!,#REF!,#REF!)=S1176,,"")</f>
        <v>#REF!</v>
      </c>
      <c r="AB1176" s="51" t="str">
        <f t="shared" si="343"/>
        <v/>
      </c>
      <c r="AC1176" s="51"/>
      <c r="AD1176" s="51"/>
      <c r="AE1176" s="51"/>
      <c r="AF1176" s="51"/>
      <c r="AG1176" s="51"/>
      <c r="AH1176" s="51"/>
      <c r="AI1176" s="52"/>
      <c r="AJ1176" s="52"/>
      <c r="AK1176" s="52"/>
      <c r="AL1176" s="53"/>
      <c r="AM1176" s="54"/>
      <c r="AN1176" s="55" t="str">
        <f>IF(P1176=1,0,"")</f>
        <v/>
      </c>
      <c r="AO1176" s="56" t="str">
        <f>IF(AN1176=1,AB1176,"")</f>
        <v/>
      </c>
      <c r="AP1176" s="55" t="str">
        <f>IF(P1176=1,0,"")</f>
        <v/>
      </c>
      <c r="AQ1176" s="56" t="str">
        <f>IF(AP1176=1,AB1176,"")</f>
        <v/>
      </c>
    </row>
    <row r="1177" spans="1:43" s="3" customFormat="1" x14ac:dyDescent="0.25">
      <c r="A1177" s="67">
        <f t="shared" si="333"/>
        <v>2022</v>
      </c>
      <c r="B1177" s="67" t="e">
        <f t="shared" si="334"/>
        <v>#VALUE!</v>
      </c>
      <c r="C1177" s="68" t="e">
        <f t="shared" si="344"/>
        <v>#VALUE!</v>
      </c>
      <c r="D1177" s="69">
        <f t="shared" si="335"/>
        <v>4</v>
      </c>
      <c r="E1177" s="70">
        <f t="shared" si="336"/>
        <v>29</v>
      </c>
      <c r="F1177" s="74"/>
      <c r="G1177" s="77"/>
      <c r="H1177" s="63" t="e">
        <f t="shared" si="345"/>
        <v>#VALUE!</v>
      </c>
      <c r="I1177" s="64">
        <f t="shared" si="347"/>
        <v>1</v>
      </c>
      <c r="J1177" s="71" t="str">
        <f t="shared" si="347"/>
        <v xml:space="preserve">Tolpis </v>
      </c>
      <c r="K1177" s="71" t="str">
        <f t="shared" si="347"/>
        <v>umbellata</v>
      </c>
      <c r="L1177" s="72">
        <f t="shared" si="347"/>
        <v>1</v>
      </c>
      <c r="M1177" s="72">
        <f t="shared" si="347"/>
        <v>0</v>
      </c>
      <c r="N1177" s="66">
        <f t="shared" si="347"/>
        <v>0</v>
      </c>
      <c r="O1177" s="41"/>
      <c r="P1177" s="42" t="str">
        <f t="shared" si="337"/>
        <v/>
      </c>
      <c r="Q1177" s="43" t="str">
        <f t="shared" si="338"/>
        <v/>
      </c>
      <c r="R1177" s="44" t="e">
        <f t="shared" si="339"/>
        <v>#VALUE!</v>
      </c>
      <c r="S1177" s="45" t="e">
        <f t="shared" si="332"/>
        <v>#VALUE!</v>
      </c>
      <c r="T1177" s="44" t="str">
        <f t="shared" si="340"/>
        <v/>
      </c>
      <c r="U1177" s="46"/>
      <c r="V1177" s="47"/>
      <c r="W1177" s="48" t="e">
        <f t="shared" si="341"/>
        <v>#VALUE!</v>
      </c>
      <c r="X1177" s="49"/>
      <c r="Y1177" s="44" t="e">
        <f>INDEX(VISITORS[INSECT ORDER], MATCH(X1177,VISITORS[NAME USED],0))</f>
        <v>#N/A</v>
      </c>
      <c r="Z1177" s="44" t="e">
        <f t="shared" si="342"/>
        <v>#N/A</v>
      </c>
      <c r="AA1177" s="50" t="e">
        <f>IF(SUM(#REF!,#REF!,#REF!,#REF!,#REF!,#REF!)=S1177,,"")</f>
        <v>#REF!</v>
      </c>
      <c r="AB1177" s="51" t="str">
        <f t="shared" si="343"/>
        <v/>
      </c>
      <c r="AC1177" s="51"/>
      <c r="AD1177" s="51"/>
      <c r="AE1177" s="51"/>
      <c r="AF1177" s="51"/>
      <c r="AG1177" s="51"/>
      <c r="AH1177" s="51"/>
      <c r="AI1177" s="52"/>
      <c r="AJ1177" s="52"/>
      <c r="AK1177" s="52"/>
      <c r="AL1177" s="53"/>
      <c r="AM1177" s="54"/>
      <c r="AN1177" s="55" t="str">
        <f>IF(P1177=1,0,"")</f>
        <v/>
      </c>
      <c r="AO1177" s="56" t="str">
        <f>IF(AN1177=1,AB1177,"")</f>
        <v/>
      </c>
      <c r="AP1177" s="55" t="str">
        <f>IF(P1177=1,0,"")</f>
        <v/>
      </c>
      <c r="AQ1177" s="56" t="str">
        <f>IF(AP1177=1,AB1177,"")</f>
        <v/>
      </c>
    </row>
    <row r="1178" spans="1:43" s="3" customFormat="1" x14ac:dyDescent="0.25">
      <c r="A1178" s="67">
        <f t="shared" si="333"/>
        <v>2022</v>
      </c>
      <c r="B1178" s="67" t="e">
        <f t="shared" si="334"/>
        <v>#VALUE!</v>
      </c>
      <c r="C1178" s="68" t="e">
        <f t="shared" si="344"/>
        <v>#VALUE!</v>
      </c>
      <c r="D1178" s="69">
        <f t="shared" si="335"/>
        <v>4</v>
      </c>
      <c r="E1178" s="70">
        <f t="shared" si="336"/>
        <v>30</v>
      </c>
      <c r="F1178" s="74"/>
      <c r="G1178" s="77"/>
      <c r="H1178" s="63" t="e">
        <f t="shared" si="345"/>
        <v>#VALUE!</v>
      </c>
      <c r="I1178" s="64">
        <f t="shared" si="347"/>
        <v>1</v>
      </c>
      <c r="J1178" s="71" t="str">
        <f t="shared" si="347"/>
        <v xml:space="preserve">Tolpis </v>
      </c>
      <c r="K1178" s="71" t="str">
        <f t="shared" si="347"/>
        <v>umbellata</v>
      </c>
      <c r="L1178" s="72">
        <f t="shared" si="347"/>
        <v>1</v>
      </c>
      <c r="M1178" s="72">
        <f t="shared" si="347"/>
        <v>0</v>
      </c>
      <c r="N1178" s="66">
        <f t="shared" si="347"/>
        <v>0</v>
      </c>
      <c r="O1178" s="41"/>
      <c r="P1178" s="42" t="str">
        <f t="shared" si="337"/>
        <v/>
      </c>
      <c r="Q1178" s="43" t="str">
        <f t="shared" si="338"/>
        <v/>
      </c>
      <c r="R1178" s="44" t="e">
        <f t="shared" si="339"/>
        <v>#VALUE!</v>
      </c>
      <c r="S1178" s="45" t="e">
        <f t="shared" si="332"/>
        <v>#VALUE!</v>
      </c>
      <c r="T1178" s="44" t="str">
        <f t="shared" si="340"/>
        <v/>
      </c>
      <c r="U1178" s="46"/>
      <c r="V1178" s="47"/>
      <c r="W1178" s="48" t="e">
        <f t="shared" si="341"/>
        <v>#VALUE!</v>
      </c>
      <c r="X1178" s="49"/>
      <c r="Y1178" s="44" t="e">
        <f>INDEX(VISITORS[INSECT ORDER], MATCH(X1178,VISITORS[NAME USED],0))</f>
        <v>#N/A</v>
      </c>
      <c r="Z1178" s="44" t="e">
        <f t="shared" si="342"/>
        <v>#N/A</v>
      </c>
      <c r="AA1178" s="50" t="e">
        <f>IF(SUM(#REF!,#REF!,#REF!,#REF!,#REF!,#REF!)=S1178,,"")</f>
        <v>#REF!</v>
      </c>
      <c r="AB1178" s="51" t="str">
        <f t="shared" si="343"/>
        <v/>
      </c>
      <c r="AC1178" s="51"/>
      <c r="AD1178" s="51"/>
      <c r="AE1178" s="51"/>
      <c r="AF1178" s="51"/>
      <c r="AG1178" s="51"/>
      <c r="AH1178" s="51"/>
      <c r="AI1178" s="52"/>
      <c r="AJ1178" s="52"/>
      <c r="AK1178" s="52"/>
      <c r="AL1178" s="53"/>
      <c r="AM1178" s="54"/>
      <c r="AN1178" s="55" t="str">
        <f>IF(P1178=1,0,"")</f>
        <v/>
      </c>
      <c r="AO1178" s="56" t="str">
        <f>IF(AN1178=1,AB1178,"")</f>
        <v/>
      </c>
      <c r="AP1178" s="55" t="str">
        <f>IF(P1178=1,0,"")</f>
        <v/>
      </c>
      <c r="AQ1178" s="56" t="str">
        <f>IF(AP1178=1,AB1178,"")</f>
        <v/>
      </c>
    </row>
    <row r="1179" spans="1:43" s="3" customFormat="1" x14ac:dyDescent="0.25">
      <c r="A1179" s="67">
        <f t="shared" si="333"/>
        <v>2022</v>
      </c>
      <c r="B1179" s="67" t="e">
        <f t="shared" si="334"/>
        <v>#VALUE!</v>
      </c>
      <c r="C1179" s="68" t="e">
        <f t="shared" si="344"/>
        <v>#VALUE!</v>
      </c>
      <c r="D1179" s="69">
        <f t="shared" si="335"/>
        <v>4</v>
      </c>
      <c r="E1179" s="70">
        <f t="shared" si="336"/>
        <v>31</v>
      </c>
      <c r="F1179" s="74"/>
      <c r="G1179" s="77"/>
      <c r="H1179" s="63" t="e">
        <f t="shared" si="345"/>
        <v>#VALUE!</v>
      </c>
      <c r="I1179" s="64">
        <f t="shared" si="347"/>
        <v>1</v>
      </c>
      <c r="J1179" s="71" t="str">
        <f t="shared" si="347"/>
        <v xml:space="preserve">Tolpis </v>
      </c>
      <c r="K1179" s="71" t="str">
        <f t="shared" si="347"/>
        <v>umbellata</v>
      </c>
      <c r="L1179" s="72">
        <f t="shared" si="347"/>
        <v>1</v>
      </c>
      <c r="M1179" s="72">
        <f t="shared" si="347"/>
        <v>0</v>
      </c>
      <c r="N1179" s="66">
        <f t="shared" si="347"/>
        <v>0</v>
      </c>
      <c r="O1179" s="41"/>
      <c r="P1179" s="42" t="str">
        <f t="shared" si="337"/>
        <v/>
      </c>
      <c r="Q1179" s="43" t="str">
        <f t="shared" si="338"/>
        <v/>
      </c>
      <c r="R1179" s="44" t="e">
        <f t="shared" si="339"/>
        <v>#VALUE!</v>
      </c>
      <c r="S1179" s="45" t="e">
        <f t="shared" si="332"/>
        <v>#VALUE!</v>
      </c>
      <c r="T1179" s="44" t="str">
        <f t="shared" si="340"/>
        <v/>
      </c>
      <c r="U1179" s="46"/>
      <c r="V1179" s="47"/>
      <c r="W1179" s="48" t="e">
        <f t="shared" si="341"/>
        <v>#VALUE!</v>
      </c>
      <c r="X1179" s="49"/>
      <c r="Y1179" s="44" t="e">
        <f>INDEX(VISITORS[INSECT ORDER], MATCH(X1179,VISITORS[NAME USED],0))</f>
        <v>#N/A</v>
      </c>
      <c r="Z1179" s="44" t="e">
        <f t="shared" si="342"/>
        <v>#N/A</v>
      </c>
      <c r="AA1179" s="50" t="e">
        <f>IF(SUM(#REF!,#REF!,#REF!,#REF!,#REF!,#REF!)=S1179,,"")</f>
        <v>#REF!</v>
      </c>
      <c r="AB1179" s="51" t="str">
        <f t="shared" si="343"/>
        <v/>
      </c>
      <c r="AC1179" s="51"/>
      <c r="AD1179" s="51"/>
      <c r="AE1179" s="51"/>
      <c r="AF1179" s="51"/>
      <c r="AG1179" s="51"/>
      <c r="AH1179" s="51"/>
      <c r="AI1179" s="52"/>
      <c r="AJ1179" s="52"/>
      <c r="AK1179" s="52"/>
      <c r="AL1179" s="53"/>
      <c r="AM1179" s="54"/>
      <c r="AN1179" s="55" t="str">
        <f>IF(P1179=1,0,"")</f>
        <v/>
      </c>
      <c r="AO1179" s="56" t="str">
        <f>IF(AN1179=1,AB1179,"")</f>
        <v/>
      </c>
      <c r="AP1179" s="55" t="str">
        <f>IF(P1179=1,0,"")</f>
        <v/>
      </c>
      <c r="AQ1179" s="56" t="str">
        <f>IF(AP1179=1,AB1179,"")</f>
        <v/>
      </c>
    </row>
    <row r="1180" spans="1:43" s="3" customFormat="1" x14ac:dyDescent="0.25">
      <c r="A1180" s="67">
        <f t="shared" si="333"/>
        <v>2022</v>
      </c>
      <c r="B1180" s="67" t="e">
        <f t="shared" si="334"/>
        <v>#VALUE!</v>
      </c>
      <c r="C1180" s="68" t="e">
        <f t="shared" si="344"/>
        <v>#VALUE!</v>
      </c>
      <c r="D1180" s="69">
        <f t="shared" si="335"/>
        <v>4</v>
      </c>
      <c r="E1180" s="70">
        <f t="shared" si="336"/>
        <v>32</v>
      </c>
      <c r="F1180" s="74"/>
      <c r="G1180" s="77"/>
      <c r="H1180" s="63" t="e">
        <f t="shared" si="345"/>
        <v>#VALUE!</v>
      </c>
      <c r="I1180" s="64">
        <f t="shared" si="347"/>
        <v>1</v>
      </c>
      <c r="J1180" s="71" t="str">
        <f t="shared" si="347"/>
        <v xml:space="preserve">Tolpis </v>
      </c>
      <c r="K1180" s="71" t="str">
        <f t="shared" si="347"/>
        <v>umbellata</v>
      </c>
      <c r="L1180" s="72">
        <f t="shared" si="347"/>
        <v>1</v>
      </c>
      <c r="M1180" s="72">
        <f t="shared" si="347"/>
        <v>0</v>
      </c>
      <c r="N1180" s="66">
        <f t="shared" si="347"/>
        <v>0</v>
      </c>
      <c r="O1180" s="41"/>
      <c r="P1180" s="42" t="str">
        <f t="shared" si="337"/>
        <v/>
      </c>
      <c r="Q1180" s="43" t="str">
        <f t="shared" si="338"/>
        <v/>
      </c>
      <c r="R1180" s="44" t="e">
        <f t="shared" si="339"/>
        <v>#VALUE!</v>
      </c>
      <c r="S1180" s="45" t="e">
        <f t="shared" si="332"/>
        <v>#VALUE!</v>
      </c>
      <c r="T1180" s="44" t="str">
        <f t="shared" si="340"/>
        <v/>
      </c>
      <c r="U1180" s="46"/>
      <c r="V1180" s="47"/>
      <c r="W1180" s="48" t="e">
        <f t="shared" si="341"/>
        <v>#VALUE!</v>
      </c>
      <c r="X1180" s="49"/>
      <c r="Y1180" s="44" t="e">
        <f>INDEX(VISITORS[INSECT ORDER], MATCH(X1180,VISITORS[NAME USED],0))</f>
        <v>#N/A</v>
      </c>
      <c r="Z1180" s="44" t="e">
        <f t="shared" si="342"/>
        <v>#N/A</v>
      </c>
      <c r="AA1180" s="50" t="e">
        <f>IF(SUM(#REF!,#REF!,#REF!,#REF!,#REF!,#REF!)=S1180,,"")</f>
        <v>#REF!</v>
      </c>
      <c r="AB1180" s="51" t="str">
        <f t="shared" si="343"/>
        <v/>
      </c>
      <c r="AC1180" s="51"/>
      <c r="AD1180" s="51"/>
      <c r="AE1180" s="51"/>
      <c r="AF1180" s="51"/>
      <c r="AG1180" s="51"/>
      <c r="AH1180" s="51"/>
      <c r="AI1180" s="52"/>
      <c r="AJ1180" s="52"/>
      <c r="AK1180" s="52"/>
      <c r="AL1180" s="53"/>
      <c r="AM1180" s="54"/>
      <c r="AN1180" s="55" t="str">
        <f>IF(P1180=1,0,"")</f>
        <v/>
      </c>
      <c r="AO1180" s="56" t="str">
        <f>IF(AN1180=1,AB1180,"")</f>
        <v/>
      </c>
      <c r="AP1180" s="55" t="str">
        <f>IF(P1180=1,0,"")</f>
        <v/>
      </c>
      <c r="AQ1180" s="56" t="str">
        <f>IF(AP1180=1,AB1180,"")</f>
        <v/>
      </c>
    </row>
    <row r="1181" spans="1:43" s="3" customFormat="1" x14ac:dyDescent="0.25">
      <c r="A1181" s="67">
        <f t="shared" si="333"/>
        <v>2022</v>
      </c>
      <c r="B1181" s="67" t="e">
        <f t="shared" si="334"/>
        <v>#VALUE!</v>
      </c>
      <c r="C1181" s="68" t="e">
        <f t="shared" si="344"/>
        <v>#VALUE!</v>
      </c>
      <c r="D1181" s="69">
        <f t="shared" si="335"/>
        <v>4</v>
      </c>
      <c r="E1181" s="70">
        <f t="shared" si="336"/>
        <v>33</v>
      </c>
      <c r="F1181" s="74"/>
      <c r="G1181" s="77"/>
      <c r="H1181" s="63" t="e">
        <f t="shared" si="345"/>
        <v>#VALUE!</v>
      </c>
      <c r="I1181" s="64">
        <f t="shared" si="347"/>
        <v>1</v>
      </c>
      <c r="J1181" s="71" t="str">
        <f t="shared" si="347"/>
        <v xml:space="preserve">Tolpis </v>
      </c>
      <c r="K1181" s="71" t="str">
        <f t="shared" si="347"/>
        <v>umbellata</v>
      </c>
      <c r="L1181" s="72">
        <f t="shared" si="347"/>
        <v>1</v>
      </c>
      <c r="M1181" s="72">
        <f t="shared" si="347"/>
        <v>0</v>
      </c>
      <c r="N1181" s="66">
        <f t="shared" si="347"/>
        <v>0</v>
      </c>
      <c r="O1181" s="41"/>
      <c r="P1181" s="42" t="str">
        <f t="shared" si="337"/>
        <v/>
      </c>
      <c r="Q1181" s="43" t="str">
        <f t="shared" si="338"/>
        <v/>
      </c>
      <c r="R1181" s="44" t="e">
        <f t="shared" si="339"/>
        <v>#VALUE!</v>
      </c>
      <c r="S1181" s="45" t="e">
        <f t="shared" si="332"/>
        <v>#VALUE!</v>
      </c>
      <c r="T1181" s="44" t="str">
        <f t="shared" si="340"/>
        <v/>
      </c>
      <c r="U1181" s="46"/>
      <c r="V1181" s="47"/>
      <c r="W1181" s="48" t="e">
        <f t="shared" si="341"/>
        <v>#VALUE!</v>
      </c>
      <c r="X1181" s="49"/>
      <c r="Y1181" s="44" t="e">
        <f>INDEX(VISITORS[INSECT ORDER], MATCH(X1181,VISITORS[NAME USED],0))</f>
        <v>#N/A</v>
      </c>
      <c r="Z1181" s="44" t="e">
        <f t="shared" si="342"/>
        <v>#N/A</v>
      </c>
      <c r="AA1181" s="50" t="e">
        <f>IF(SUM(#REF!,#REF!,#REF!,#REF!,#REF!,#REF!)=S1181,,"")</f>
        <v>#REF!</v>
      </c>
      <c r="AB1181" s="51" t="str">
        <f t="shared" si="343"/>
        <v/>
      </c>
      <c r="AC1181" s="51"/>
      <c r="AD1181" s="51"/>
      <c r="AE1181" s="51"/>
      <c r="AF1181" s="51"/>
      <c r="AG1181" s="51"/>
      <c r="AH1181" s="51"/>
      <c r="AI1181" s="52"/>
      <c r="AJ1181" s="52"/>
      <c r="AK1181" s="52"/>
      <c r="AL1181" s="53"/>
      <c r="AM1181" s="54"/>
      <c r="AN1181" s="55" t="str">
        <f>IF(P1181=1,0,"")</f>
        <v/>
      </c>
      <c r="AO1181" s="56" t="str">
        <f>IF(AN1181=1,AB1181,"")</f>
        <v/>
      </c>
      <c r="AP1181" s="55" t="str">
        <f>IF(P1181=1,0,"")</f>
        <v/>
      </c>
      <c r="AQ1181" s="56" t="str">
        <f>IF(AP1181=1,AB1181,"")</f>
        <v/>
      </c>
    </row>
    <row r="1182" spans="1:43" s="3" customFormat="1" x14ac:dyDescent="0.25">
      <c r="A1182" s="67">
        <f t="shared" si="333"/>
        <v>2022</v>
      </c>
      <c r="B1182" s="67" t="e">
        <f t="shared" si="334"/>
        <v>#VALUE!</v>
      </c>
      <c r="C1182" s="68" t="e">
        <f t="shared" si="344"/>
        <v>#VALUE!</v>
      </c>
      <c r="D1182" s="69">
        <f t="shared" si="335"/>
        <v>4</v>
      </c>
      <c r="E1182" s="70">
        <f t="shared" si="336"/>
        <v>34</v>
      </c>
      <c r="F1182" s="74"/>
      <c r="G1182" s="77"/>
      <c r="H1182" s="63" t="e">
        <f t="shared" si="345"/>
        <v>#VALUE!</v>
      </c>
      <c r="I1182" s="64">
        <f t="shared" si="347"/>
        <v>1</v>
      </c>
      <c r="J1182" s="71" t="str">
        <f t="shared" si="347"/>
        <v xml:space="preserve">Tolpis </v>
      </c>
      <c r="K1182" s="71" t="str">
        <f t="shared" si="347"/>
        <v>umbellata</v>
      </c>
      <c r="L1182" s="72">
        <f t="shared" si="347"/>
        <v>1</v>
      </c>
      <c r="M1182" s="72">
        <f t="shared" si="347"/>
        <v>0</v>
      </c>
      <c r="N1182" s="66">
        <f t="shared" si="347"/>
        <v>0</v>
      </c>
      <c r="O1182" s="41"/>
      <c r="P1182" s="42" t="str">
        <f t="shared" si="337"/>
        <v/>
      </c>
      <c r="Q1182" s="43" t="str">
        <f t="shared" si="338"/>
        <v/>
      </c>
      <c r="R1182" s="44" t="e">
        <f t="shared" si="339"/>
        <v>#VALUE!</v>
      </c>
      <c r="S1182" s="45" t="e">
        <f t="shared" si="332"/>
        <v>#VALUE!</v>
      </c>
      <c r="T1182" s="44" t="str">
        <f t="shared" si="340"/>
        <v/>
      </c>
      <c r="U1182" s="46"/>
      <c r="V1182" s="47"/>
      <c r="W1182" s="48" t="e">
        <f t="shared" si="341"/>
        <v>#VALUE!</v>
      </c>
      <c r="X1182" s="49"/>
      <c r="Y1182" s="44" t="e">
        <f>INDEX(VISITORS[INSECT ORDER], MATCH(X1182,VISITORS[NAME USED],0))</f>
        <v>#N/A</v>
      </c>
      <c r="Z1182" s="44" t="e">
        <f t="shared" si="342"/>
        <v>#N/A</v>
      </c>
      <c r="AA1182" s="50" t="e">
        <f>IF(SUM(#REF!,#REF!,#REF!,#REF!,#REF!,#REF!)=S1182,,"")</f>
        <v>#REF!</v>
      </c>
      <c r="AB1182" s="51" t="str">
        <f t="shared" si="343"/>
        <v/>
      </c>
      <c r="AC1182" s="51"/>
      <c r="AD1182" s="51"/>
      <c r="AE1182" s="51"/>
      <c r="AF1182" s="51"/>
      <c r="AG1182" s="51"/>
      <c r="AH1182" s="51"/>
      <c r="AI1182" s="52"/>
      <c r="AJ1182" s="52"/>
      <c r="AK1182" s="52"/>
      <c r="AL1182" s="53"/>
      <c r="AM1182" s="54"/>
      <c r="AN1182" s="55" t="str">
        <f>IF(P1182=1,0,"")</f>
        <v/>
      </c>
      <c r="AO1182" s="56" t="str">
        <f>IF(AN1182=1,AB1182,"")</f>
        <v/>
      </c>
      <c r="AP1182" s="55" t="str">
        <f>IF(P1182=1,0,"")</f>
        <v/>
      </c>
      <c r="AQ1182" s="56" t="str">
        <f>IF(AP1182=1,AB1182,"")</f>
        <v/>
      </c>
    </row>
    <row r="1183" spans="1:43" s="3" customFormat="1" x14ac:dyDescent="0.25">
      <c r="A1183" s="67">
        <f t="shared" si="333"/>
        <v>2022</v>
      </c>
      <c r="B1183" s="67" t="e">
        <f t="shared" si="334"/>
        <v>#VALUE!</v>
      </c>
      <c r="C1183" s="68" t="e">
        <f t="shared" si="344"/>
        <v>#VALUE!</v>
      </c>
      <c r="D1183" s="69">
        <f t="shared" si="335"/>
        <v>4</v>
      </c>
      <c r="E1183" s="70">
        <f t="shared" si="336"/>
        <v>35</v>
      </c>
      <c r="F1183" s="74"/>
      <c r="G1183" s="77"/>
      <c r="H1183" s="63" t="e">
        <f t="shared" si="345"/>
        <v>#VALUE!</v>
      </c>
      <c r="I1183" s="64">
        <f t="shared" si="347"/>
        <v>1</v>
      </c>
      <c r="J1183" s="71" t="str">
        <f t="shared" si="347"/>
        <v xml:space="preserve">Tolpis </v>
      </c>
      <c r="K1183" s="71" t="str">
        <f t="shared" si="347"/>
        <v>umbellata</v>
      </c>
      <c r="L1183" s="72">
        <f t="shared" si="347"/>
        <v>1</v>
      </c>
      <c r="M1183" s="72">
        <f t="shared" si="347"/>
        <v>0</v>
      </c>
      <c r="N1183" s="66">
        <f t="shared" si="347"/>
        <v>0</v>
      </c>
      <c r="O1183" s="41"/>
      <c r="P1183" s="42" t="str">
        <f t="shared" si="337"/>
        <v/>
      </c>
      <c r="Q1183" s="43" t="str">
        <f t="shared" si="338"/>
        <v/>
      </c>
      <c r="R1183" s="44" t="e">
        <f t="shared" si="339"/>
        <v>#VALUE!</v>
      </c>
      <c r="S1183" s="45" t="e">
        <f t="shared" si="332"/>
        <v>#VALUE!</v>
      </c>
      <c r="T1183" s="44" t="str">
        <f t="shared" si="340"/>
        <v/>
      </c>
      <c r="U1183" s="46"/>
      <c r="V1183" s="47"/>
      <c r="W1183" s="48" t="e">
        <f t="shared" si="341"/>
        <v>#VALUE!</v>
      </c>
      <c r="X1183" s="49"/>
      <c r="Y1183" s="44" t="e">
        <f>INDEX(VISITORS[INSECT ORDER], MATCH(X1183,VISITORS[NAME USED],0))</f>
        <v>#N/A</v>
      </c>
      <c r="Z1183" s="44" t="e">
        <f t="shared" si="342"/>
        <v>#N/A</v>
      </c>
      <c r="AA1183" s="50" t="e">
        <f>IF(SUM(#REF!,#REF!,#REF!,#REF!,#REF!,#REF!)=S1183,,"")</f>
        <v>#REF!</v>
      </c>
      <c r="AB1183" s="51" t="str">
        <f t="shared" si="343"/>
        <v/>
      </c>
      <c r="AC1183" s="51"/>
      <c r="AD1183" s="51"/>
      <c r="AE1183" s="51"/>
      <c r="AF1183" s="51"/>
      <c r="AG1183" s="51"/>
      <c r="AH1183" s="51"/>
      <c r="AI1183" s="52"/>
      <c r="AJ1183" s="52"/>
      <c r="AK1183" s="52"/>
      <c r="AL1183" s="53"/>
      <c r="AM1183" s="54"/>
      <c r="AN1183" s="55" t="str">
        <f>IF(P1183=1,0,"")</f>
        <v/>
      </c>
      <c r="AO1183" s="56" t="str">
        <f>IF(AN1183=1,AB1183,"")</f>
        <v/>
      </c>
      <c r="AP1183" s="55" t="str">
        <f>IF(P1183=1,0,"")</f>
        <v/>
      </c>
      <c r="AQ1183" s="56" t="str">
        <f>IF(AP1183=1,AB1183,"")</f>
        <v/>
      </c>
    </row>
    <row r="1184" spans="1:43" s="3" customFormat="1" x14ac:dyDescent="0.25">
      <c r="A1184" s="67">
        <f t="shared" si="333"/>
        <v>2022</v>
      </c>
      <c r="B1184" s="67" t="e">
        <f t="shared" si="334"/>
        <v>#VALUE!</v>
      </c>
      <c r="C1184" s="68" t="e">
        <f t="shared" si="344"/>
        <v>#VALUE!</v>
      </c>
      <c r="D1184" s="69">
        <f t="shared" si="335"/>
        <v>4</v>
      </c>
      <c r="E1184" s="70">
        <f t="shared" si="336"/>
        <v>36</v>
      </c>
      <c r="F1184" s="74"/>
      <c r="G1184" s="77"/>
      <c r="H1184" s="63" t="e">
        <f t="shared" si="345"/>
        <v>#VALUE!</v>
      </c>
      <c r="I1184" s="64">
        <f t="shared" si="347"/>
        <v>1</v>
      </c>
      <c r="J1184" s="71" t="str">
        <f t="shared" si="347"/>
        <v xml:space="preserve">Tolpis </v>
      </c>
      <c r="K1184" s="71" t="str">
        <f t="shared" si="347"/>
        <v>umbellata</v>
      </c>
      <c r="L1184" s="72">
        <f t="shared" si="347"/>
        <v>1</v>
      </c>
      <c r="M1184" s="72">
        <f t="shared" si="347"/>
        <v>0</v>
      </c>
      <c r="N1184" s="66">
        <f t="shared" si="347"/>
        <v>0</v>
      </c>
      <c r="O1184" s="41"/>
      <c r="P1184" s="42" t="str">
        <f t="shared" si="337"/>
        <v/>
      </c>
      <c r="Q1184" s="43" t="str">
        <f t="shared" si="338"/>
        <v/>
      </c>
      <c r="R1184" s="44" t="e">
        <f t="shared" si="339"/>
        <v>#VALUE!</v>
      </c>
      <c r="S1184" s="45" t="e">
        <f t="shared" si="332"/>
        <v>#VALUE!</v>
      </c>
      <c r="T1184" s="44" t="str">
        <f t="shared" si="340"/>
        <v/>
      </c>
      <c r="U1184" s="46"/>
      <c r="V1184" s="47"/>
      <c r="W1184" s="48" t="e">
        <f t="shared" si="341"/>
        <v>#VALUE!</v>
      </c>
      <c r="X1184" s="49"/>
      <c r="Y1184" s="44" t="e">
        <f>INDEX(VISITORS[INSECT ORDER], MATCH(X1184,VISITORS[NAME USED],0))</f>
        <v>#N/A</v>
      </c>
      <c r="Z1184" s="44" t="e">
        <f t="shared" si="342"/>
        <v>#N/A</v>
      </c>
      <c r="AA1184" s="50" t="e">
        <f>IF(SUM(#REF!,#REF!,#REF!,#REF!,#REF!,#REF!)=S1184,,"")</f>
        <v>#REF!</v>
      </c>
      <c r="AB1184" s="51" t="str">
        <f t="shared" si="343"/>
        <v/>
      </c>
      <c r="AC1184" s="51"/>
      <c r="AD1184" s="51"/>
      <c r="AE1184" s="51"/>
      <c r="AF1184" s="51"/>
      <c r="AG1184" s="51"/>
      <c r="AH1184" s="51"/>
      <c r="AI1184" s="52"/>
      <c r="AJ1184" s="52"/>
      <c r="AK1184" s="52"/>
      <c r="AL1184" s="53"/>
      <c r="AM1184" s="54"/>
      <c r="AN1184" s="55" t="str">
        <f>IF(P1184=1,0,"")</f>
        <v/>
      </c>
      <c r="AO1184" s="56" t="str">
        <f>IF(AN1184=1,AB1184,"")</f>
        <v/>
      </c>
      <c r="AP1184" s="55" t="str">
        <f>IF(P1184=1,0,"")</f>
        <v/>
      </c>
      <c r="AQ1184" s="56" t="str">
        <f>IF(AP1184=1,AB1184,"")</f>
        <v/>
      </c>
    </row>
    <row r="1185" spans="1:43" s="3" customFormat="1" x14ac:dyDescent="0.25">
      <c r="A1185" s="67">
        <f t="shared" si="333"/>
        <v>2022</v>
      </c>
      <c r="B1185" s="67" t="e">
        <f t="shared" si="334"/>
        <v>#VALUE!</v>
      </c>
      <c r="C1185" s="68" t="e">
        <f t="shared" si="344"/>
        <v>#VALUE!</v>
      </c>
      <c r="D1185" s="69">
        <f t="shared" si="335"/>
        <v>4</v>
      </c>
      <c r="E1185" s="70">
        <f t="shared" si="336"/>
        <v>37</v>
      </c>
      <c r="F1185" s="74"/>
      <c r="G1185" s="77"/>
      <c r="H1185" s="63" t="e">
        <f t="shared" si="345"/>
        <v>#VALUE!</v>
      </c>
      <c r="I1185" s="64">
        <f t="shared" si="347"/>
        <v>1</v>
      </c>
      <c r="J1185" s="71" t="str">
        <f t="shared" si="347"/>
        <v xml:space="preserve">Tolpis </v>
      </c>
      <c r="K1185" s="71" t="str">
        <f t="shared" si="347"/>
        <v>umbellata</v>
      </c>
      <c r="L1185" s="72">
        <f t="shared" si="347"/>
        <v>1</v>
      </c>
      <c r="M1185" s="72">
        <f t="shared" si="347"/>
        <v>0</v>
      </c>
      <c r="N1185" s="66">
        <f t="shared" si="347"/>
        <v>0</v>
      </c>
      <c r="O1185" s="41"/>
      <c r="P1185" s="42" t="str">
        <f t="shared" si="337"/>
        <v/>
      </c>
      <c r="Q1185" s="43" t="str">
        <f t="shared" si="338"/>
        <v/>
      </c>
      <c r="R1185" s="44" t="e">
        <f t="shared" si="339"/>
        <v>#VALUE!</v>
      </c>
      <c r="S1185" s="45" t="e">
        <f t="shared" si="332"/>
        <v>#VALUE!</v>
      </c>
      <c r="T1185" s="44" t="str">
        <f t="shared" si="340"/>
        <v/>
      </c>
      <c r="U1185" s="46"/>
      <c r="V1185" s="47"/>
      <c r="W1185" s="48" t="e">
        <f t="shared" si="341"/>
        <v>#VALUE!</v>
      </c>
      <c r="X1185" s="49"/>
      <c r="Y1185" s="44" t="e">
        <f>INDEX(VISITORS[INSECT ORDER], MATCH(X1185,VISITORS[NAME USED],0))</f>
        <v>#N/A</v>
      </c>
      <c r="Z1185" s="44" t="e">
        <f t="shared" si="342"/>
        <v>#N/A</v>
      </c>
      <c r="AA1185" s="50" t="e">
        <f>IF(SUM(#REF!,#REF!,#REF!,#REF!,#REF!,#REF!)=S1185,,"")</f>
        <v>#REF!</v>
      </c>
      <c r="AB1185" s="51" t="str">
        <f t="shared" si="343"/>
        <v/>
      </c>
      <c r="AC1185" s="51"/>
      <c r="AD1185" s="51"/>
      <c r="AE1185" s="51"/>
      <c r="AF1185" s="51"/>
      <c r="AG1185" s="51"/>
      <c r="AH1185" s="51"/>
      <c r="AI1185" s="52"/>
      <c r="AJ1185" s="52"/>
      <c r="AK1185" s="52"/>
      <c r="AL1185" s="53"/>
      <c r="AM1185" s="54"/>
      <c r="AN1185" s="55" t="str">
        <f>IF(P1185=1,0,"")</f>
        <v/>
      </c>
      <c r="AO1185" s="56" t="str">
        <f>IF(AN1185=1,AB1185,"")</f>
        <v/>
      </c>
      <c r="AP1185" s="55" t="str">
        <f>IF(P1185=1,0,"")</f>
        <v/>
      </c>
      <c r="AQ1185" s="56" t="str">
        <f>IF(AP1185=1,AB1185,"")</f>
        <v/>
      </c>
    </row>
    <row r="1186" spans="1:43" s="3" customFormat="1" x14ac:dyDescent="0.25">
      <c r="A1186" s="67">
        <f t="shared" si="333"/>
        <v>2022</v>
      </c>
      <c r="B1186" s="67" t="e">
        <f t="shared" si="334"/>
        <v>#VALUE!</v>
      </c>
      <c r="C1186" s="68" t="e">
        <f t="shared" si="344"/>
        <v>#VALUE!</v>
      </c>
      <c r="D1186" s="69">
        <f t="shared" si="335"/>
        <v>4</v>
      </c>
      <c r="E1186" s="70">
        <f t="shared" si="336"/>
        <v>38</v>
      </c>
      <c r="F1186" s="74"/>
      <c r="G1186" s="77"/>
      <c r="H1186" s="63" t="e">
        <f t="shared" si="345"/>
        <v>#VALUE!</v>
      </c>
      <c r="I1186" s="64">
        <f t="shared" si="347"/>
        <v>1</v>
      </c>
      <c r="J1186" s="71" t="str">
        <f t="shared" si="347"/>
        <v xml:space="preserve">Tolpis </v>
      </c>
      <c r="K1186" s="71" t="str">
        <f t="shared" si="347"/>
        <v>umbellata</v>
      </c>
      <c r="L1186" s="72">
        <f t="shared" si="347"/>
        <v>1</v>
      </c>
      <c r="M1186" s="72">
        <f t="shared" si="347"/>
        <v>0</v>
      </c>
      <c r="N1186" s="66">
        <f t="shared" si="347"/>
        <v>0</v>
      </c>
      <c r="O1186" s="41"/>
      <c r="P1186" s="42" t="str">
        <f t="shared" si="337"/>
        <v/>
      </c>
      <c r="Q1186" s="43" t="str">
        <f t="shared" si="338"/>
        <v/>
      </c>
      <c r="R1186" s="44" t="e">
        <f t="shared" si="339"/>
        <v>#VALUE!</v>
      </c>
      <c r="S1186" s="45" t="e">
        <f t="shared" si="332"/>
        <v>#VALUE!</v>
      </c>
      <c r="T1186" s="44" t="str">
        <f t="shared" si="340"/>
        <v/>
      </c>
      <c r="U1186" s="46"/>
      <c r="V1186" s="47"/>
      <c r="W1186" s="48" t="e">
        <f t="shared" si="341"/>
        <v>#VALUE!</v>
      </c>
      <c r="X1186" s="49"/>
      <c r="Y1186" s="44" t="e">
        <f>INDEX(VISITORS[INSECT ORDER], MATCH(X1186,VISITORS[NAME USED],0))</f>
        <v>#N/A</v>
      </c>
      <c r="Z1186" s="44" t="e">
        <f t="shared" si="342"/>
        <v>#N/A</v>
      </c>
      <c r="AA1186" s="50" t="e">
        <f>IF(SUM(#REF!,#REF!,#REF!,#REF!,#REF!,#REF!)=S1186,,"")</f>
        <v>#REF!</v>
      </c>
      <c r="AB1186" s="51" t="str">
        <f t="shared" si="343"/>
        <v/>
      </c>
      <c r="AC1186" s="51"/>
      <c r="AD1186" s="51"/>
      <c r="AE1186" s="51"/>
      <c r="AF1186" s="51"/>
      <c r="AG1186" s="51"/>
      <c r="AH1186" s="51"/>
      <c r="AI1186" s="52"/>
      <c r="AJ1186" s="52"/>
      <c r="AK1186" s="52"/>
      <c r="AL1186" s="53"/>
      <c r="AM1186" s="54"/>
      <c r="AN1186" s="55" t="str">
        <f>IF(P1186=1,0,"")</f>
        <v/>
      </c>
      <c r="AO1186" s="56" t="str">
        <f>IF(AN1186=1,AB1186,"")</f>
        <v/>
      </c>
      <c r="AP1186" s="55" t="str">
        <f>IF(P1186=1,0,"")</f>
        <v/>
      </c>
      <c r="AQ1186" s="56" t="str">
        <f>IF(AP1186=1,AB1186,"")</f>
        <v/>
      </c>
    </row>
    <row r="1187" spans="1:43" s="3" customFormat="1" x14ac:dyDescent="0.25">
      <c r="A1187" s="67">
        <f t="shared" si="333"/>
        <v>2022</v>
      </c>
      <c r="B1187" s="67" t="e">
        <f t="shared" si="334"/>
        <v>#VALUE!</v>
      </c>
      <c r="C1187" s="68" t="e">
        <f t="shared" si="344"/>
        <v>#VALUE!</v>
      </c>
      <c r="D1187" s="69">
        <f t="shared" si="335"/>
        <v>4</v>
      </c>
      <c r="E1187" s="70">
        <f t="shared" si="336"/>
        <v>39</v>
      </c>
      <c r="F1187" s="74"/>
      <c r="G1187" s="77"/>
      <c r="H1187" s="63" t="e">
        <f t="shared" si="345"/>
        <v>#VALUE!</v>
      </c>
      <c r="I1187" s="64">
        <f t="shared" si="347"/>
        <v>1</v>
      </c>
      <c r="J1187" s="71" t="str">
        <f t="shared" si="347"/>
        <v xml:space="preserve">Tolpis </v>
      </c>
      <c r="K1187" s="71" t="str">
        <f t="shared" si="347"/>
        <v>umbellata</v>
      </c>
      <c r="L1187" s="72">
        <f t="shared" si="347"/>
        <v>1</v>
      </c>
      <c r="M1187" s="72">
        <f t="shared" si="347"/>
        <v>0</v>
      </c>
      <c r="N1187" s="66">
        <f t="shared" si="347"/>
        <v>0</v>
      </c>
      <c r="O1187" s="41"/>
      <c r="P1187" s="42" t="str">
        <f t="shared" si="337"/>
        <v/>
      </c>
      <c r="Q1187" s="43" t="str">
        <f t="shared" si="338"/>
        <v/>
      </c>
      <c r="R1187" s="44" t="e">
        <f t="shared" si="339"/>
        <v>#VALUE!</v>
      </c>
      <c r="S1187" s="45" t="e">
        <f t="shared" si="332"/>
        <v>#VALUE!</v>
      </c>
      <c r="T1187" s="44" t="str">
        <f t="shared" si="340"/>
        <v/>
      </c>
      <c r="U1187" s="46"/>
      <c r="V1187" s="47"/>
      <c r="W1187" s="48" t="e">
        <f t="shared" si="341"/>
        <v>#VALUE!</v>
      </c>
      <c r="X1187" s="49"/>
      <c r="Y1187" s="44" t="e">
        <f>INDEX(VISITORS[INSECT ORDER], MATCH(X1187,VISITORS[NAME USED],0))</f>
        <v>#N/A</v>
      </c>
      <c r="Z1187" s="44" t="e">
        <f t="shared" si="342"/>
        <v>#N/A</v>
      </c>
      <c r="AA1187" s="50" t="e">
        <f>IF(SUM(#REF!,#REF!,#REF!,#REF!,#REF!,#REF!)=S1187,,"")</f>
        <v>#REF!</v>
      </c>
      <c r="AB1187" s="51" t="str">
        <f t="shared" si="343"/>
        <v/>
      </c>
      <c r="AC1187" s="51"/>
      <c r="AD1187" s="51"/>
      <c r="AE1187" s="51"/>
      <c r="AF1187" s="51"/>
      <c r="AG1187" s="51"/>
      <c r="AH1187" s="51"/>
      <c r="AI1187" s="52"/>
      <c r="AJ1187" s="52"/>
      <c r="AK1187" s="52"/>
      <c r="AL1187" s="53"/>
      <c r="AM1187" s="54"/>
      <c r="AN1187" s="55" t="str">
        <f>IF(P1187=1,0,"")</f>
        <v/>
      </c>
      <c r="AO1187" s="56" t="str">
        <f>IF(AN1187=1,AB1187,"")</f>
        <v/>
      </c>
      <c r="AP1187" s="55" t="str">
        <f>IF(P1187=1,0,"")</f>
        <v/>
      </c>
      <c r="AQ1187" s="56" t="str">
        <f>IF(AP1187=1,AB1187,"")</f>
        <v/>
      </c>
    </row>
    <row r="1188" spans="1:43" s="3" customFormat="1" x14ac:dyDescent="0.25">
      <c r="A1188" s="67">
        <f t="shared" si="333"/>
        <v>2022</v>
      </c>
      <c r="B1188" s="67" t="e">
        <f t="shared" si="334"/>
        <v>#VALUE!</v>
      </c>
      <c r="C1188" s="68" t="e">
        <f t="shared" si="344"/>
        <v>#VALUE!</v>
      </c>
      <c r="D1188" s="69">
        <f t="shared" si="335"/>
        <v>4</v>
      </c>
      <c r="E1188" s="70">
        <f t="shared" si="336"/>
        <v>40</v>
      </c>
      <c r="F1188" s="74"/>
      <c r="G1188" s="77"/>
      <c r="H1188" s="63" t="e">
        <f t="shared" si="345"/>
        <v>#VALUE!</v>
      </c>
      <c r="I1188" s="64">
        <f t="shared" si="347"/>
        <v>1</v>
      </c>
      <c r="J1188" s="71" t="str">
        <f t="shared" si="347"/>
        <v xml:space="preserve">Tolpis </v>
      </c>
      <c r="K1188" s="71" t="str">
        <f t="shared" si="347"/>
        <v>umbellata</v>
      </c>
      <c r="L1188" s="72">
        <f t="shared" si="347"/>
        <v>1</v>
      </c>
      <c r="M1188" s="72">
        <f t="shared" si="347"/>
        <v>0</v>
      </c>
      <c r="N1188" s="66">
        <f t="shared" si="347"/>
        <v>0</v>
      </c>
      <c r="O1188" s="41"/>
      <c r="P1188" s="42" t="str">
        <f t="shared" si="337"/>
        <v/>
      </c>
      <c r="Q1188" s="43" t="str">
        <f t="shared" si="338"/>
        <v/>
      </c>
      <c r="R1188" s="44" t="e">
        <f t="shared" si="339"/>
        <v>#VALUE!</v>
      </c>
      <c r="S1188" s="45" t="e">
        <f t="shared" si="332"/>
        <v>#VALUE!</v>
      </c>
      <c r="T1188" s="44" t="str">
        <f t="shared" si="340"/>
        <v/>
      </c>
      <c r="U1188" s="46"/>
      <c r="V1188" s="47"/>
      <c r="W1188" s="48" t="e">
        <f t="shared" si="341"/>
        <v>#VALUE!</v>
      </c>
      <c r="X1188" s="49"/>
      <c r="Y1188" s="44" t="e">
        <f>INDEX(VISITORS[INSECT ORDER], MATCH(X1188,VISITORS[NAME USED],0))</f>
        <v>#N/A</v>
      </c>
      <c r="Z1188" s="44" t="e">
        <f t="shared" si="342"/>
        <v>#N/A</v>
      </c>
      <c r="AA1188" s="50" t="e">
        <f>IF(SUM(#REF!,#REF!,#REF!,#REF!,#REF!,#REF!)=S1188,,"")</f>
        <v>#REF!</v>
      </c>
      <c r="AB1188" s="51" t="str">
        <f t="shared" si="343"/>
        <v/>
      </c>
      <c r="AC1188" s="51"/>
      <c r="AD1188" s="51"/>
      <c r="AE1188" s="51"/>
      <c r="AF1188" s="51"/>
      <c r="AG1188" s="51"/>
      <c r="AH1188" s="51"/>
      <c r="AI1188" s="52"/>
      <c r="AJ1188" s="52"/>
      <c r="AK1188" s="52"/>
      <c r="AL1188" s="53"/>
      <c r="AM1188" s="54"/>
      <c r="AN1188" s="55" t="str">
        <f>IF(P1188=1,0,"")</f>
        <v/>
      </c>
      <c r="AO1188" s="56" t="str">
        <f>IF(AN1188=1,AB1188,"")</f>
        <v/>
      </c>
      <c r="AP1188" s="55" t="str">
        <f>IF(P1188=1,0,"")</f>
        <v/>
      </c>
      <c r="AQ1188" s="56" t="str">
        <f>IF(AP1188=1,AB1188,"")</f>
        <v/>
      </c>
    </row>
    <row r="1189" spans="1:43" s="3" customFormat="1" x14ac:dyDescent="0.25">
      <c r="A1189" s="67">
        <f t="shared" si="333"/>
        <v>2022</v>
      </c>
      <c r="B1189" s="67" t="e">
        <f t="shared" si="334"/>
        <v>#VALUE!</v>
      </c>
      <c r="C1189" s="68" t="e">
        <f t="shared" si="344"/>
        <v>#VALUE!</v>
      </c>
      <c r="D1189" s="69">
        <f t="shared" si="335"/>
        <v>4</v>
      </c>
      <c r="E1189" s="70">
        <f t="shared" si="336"/>
        <v>41</v>
      </c>
      <c r="F1189" s="74"/>
      <c r="G1189" s="77"/>
      <c r="H1189" s="63" t="e">
        <f t="shared" si="345"/>
        <v>#VALUE!</v>
      </c>
      <c r="I1189" s="64">
        <f t="shared" ref="I1189:N1204" si="348">I1188</f>
        <v>1</v>
      </c>
      <c r="J1189" s="71" t="str">
        <f t="shared" si="348"/>
        <v xml:space="preserve">Tolpis </v>
      </c>
      <c r="K1189" s="71" t="str">
        <f t="shared" si="348"/>
        <v>umbellata</v>
      </c>
      <c r="L1189" s="72">
        <f t="shared" si="348"/>
        <v>1</v>
      </c>
      <c r="M1189" s="72">
        <f t="shared" si="348"/>
        <v>0</v>
      </c>
      <c r="N1189" s="66">
        <f t="shared" si="348"/>
        <v>0</v>
      </c>
      <c r="O1189" s="41"/>
      <c r="P1189" s="42" t="str">
        <f t="shared" si="337"/>
        <v/>
      </c>
      <c r="Q1189" s="43" t="str">
        <f t="shared" si="338"/>
        <v/>
      </c>
      <c r="R1189" s="44" t="e">
        <f t="shared" si="339"/>
        <v>#VALUE!</v>
      </c>
      <c r="S1189" s="45" t="e">
        <f t="shared" si="332"/>
        <v>#VALUE!</v>
      </c>
      <c r="T1189" s="44" t="str">
        <f t="shared" si="340"/>
        <v/>
      </c>
      <c r="U1189" s="46"/>
      <c r="V1189" s="47"/>
      <c r="W1189" s="48" t="e">
        <f t="shared" si="341"/>
        <v>#VALUE!</v>
      </c>
      <c r="X1189" s="49"/>
      <c r="Y1189" s="44" t="e">
        <f>INDEX(VISITORS[INSECT ORDER], MATCH(X1189,VISITORS[NAME USED],0))</f>
        <v>#N/A</v>
      </c>
      <c r="Z1189" s="44" t="e">
        <f t="shared" si="342"/>
        <v>#N/A</v>
      </c>
      <c r="AA1189" s="50" t="e">
        <f>IF(SUM(#REF!,#REF!,#REF!,#REF!,#REF!,#REF!)=S1189,,"")</f>
        <v>#REF!</v>
      </c>
      <c r="AB1189" s="51" t="str">
        <f t="shared" si="343"/>
        <v/>
      </c>
      <c r="AC1189" s="51"/>
      <c r="AD1189" s="51"/>
      <c r="AE1189" s="51"/>
      <c r="AF1189" s="51"/>
      <c r="AG1189" s="51"/>
      <c r="AH1189" s="51"/>
      <c r="AI1189" s="52"/>
      <c r="AJ1189" s="52"/>
      <c r="AK1189" s="52"/>
      <c r="AL1189" s="53"/>
      <c r="AM1189" s="54"/>
      <c r="AN1189" s="55" t="str">
        <f>IF(P1189=1,0,"")</f>
        <v/>
      </c>
      <c r="AO1189" s="56" t="str">
        <f>IF(AN1189=1,AB1189,"")</f>
        <v/>
      </c>
      <c r="AP1189" s="55" t="str">
        <f>IF(P1189=1,0,"")</f>
        <v/>
      </c>
      <c r="AQ1189" s="56" t="str">
        <f>IF(AP1189=1,AB1189,"")</f>
        <v/>
      </c>
    </row>
    <row r="1190" spans="1:43" s="3" customFormat="1" x14ac:dyDescent="0.25">
      <c r="A1190" s="67">
        <f t="shared" si="333"/>
        <v>2022</v>
      </c>
      <c r="B1190" s="67" t="e">
        <f t="shared" si="334"/>
        <v>#VALUE!</v>
      </c>
      <c r="C1190" s="68" t="e">
        <f t="shared" si="344"/>
        <v>#VALUE!</v>
      </c>
      <c r="D1190" s="69">
        <f t="shared" si="335"/>
        <v>4</v>
      </c>
      <c r="E1190" s="70">
        <f t="shared" si="336"/>
        <v>42</v>
      </c>
      <c r="F1190" s="74"/>
      <c r="G1190" s="77"/>
      <c r="H1190" s="63" t="e">
        <f t="shared" si="345"/>
        <v>#VALUE!</v>
      </c>
      <c r="I1190" s="64">
        <f t="shared" si="348"/>
        <v>1</v>
      </c>
      <c r="J1190" s="71" t="str">
        <f t="shared" si="348"/>
        <v xml:space="preserve">Tolpis </v>
      </c>
      <c r="K1190" s="71" t="str">
        <f t="shared" si="348"/>
        <v>umbellata</v>
      </c>
      <c r="L1190" s="72">
        <f t="shared" si="348"/>
        <v>1</v>
      </c>
      <c r="M1190" s="72">
        <f t="shared" si="348"/>
        <v>0</v>
      </c>
      <c r="N1190" s="66">
        <f t="shared" si="348"/>
        <v>0</v>
      </c>
      <c r="O1190" s="41"/>
      <c r="P1190" s="42" t="str">
        <f t="shared" si="337"/>
        <v/>
      </c>
      <c r="Q1190" s="43" t="str">
        <f t="shared" si="338"/>
        <v/>
      </c>
      <c r="R1190" s="44" t="e">
        <f t="shared" si="339"/>
        <v>#VALUE!</v>
      </c>
      <c r="S1190" s="45" t="e">
        <f t="shared" si="332"/>
        <v>#VALUE!</v>
      </c>
      <c r="T1190" s="44" t="str">
        <f t="shared" si="340"/>
        <v/>
      </c>
      <c r="U1190" s="46"/>
      <c r="V1190" s="47"/>
      <c r="W1190" s="48" t="e">
        <f t="shared" si="341"/>
        <v>#VALUE!</v>
      </c>
      <c r="X1190" s="49"/>
      <c r="Y1190" s="44" t="e">
        <f>INDEX(VISITORS[INSECT ORDER], MATCH(X1190,VISITORS[NAME USED],0))</f>
        <v>#N/A</v>
      </c>
      <c r="Z1190" s="44" t="e">
        <f t="shared" si="342"/>
        <v>#N/A</v>
      </c>
      <c r="AA1190" s="50" t="e">
        <f>IF(SUM(#REF!,#REF!,#REF!,#REF!,#REF!,#REF!)=S1190,,"")</f>
        <v>#REF!</v>
      </c>
      <c r="AB1190" s="51" t="str">
        <f t="shared" si="343"/>
        <v/>
      </c>
      <c r="AC1190" s="51"/>
      <c r="AD1190" s="51"/>
      <c r="AE1190" s="51"/>
      <c r="AF1190" s="51"/>
      <c r="AG1190" s="51"/>
      <c r="AH1190" s="51"/>
      <c r="AI1190" s="52"/>
      <c r="AJ1190" s="52"/>
      <c r="AK1190" s="52"/>
      <c r="AL1190" s="53"/>
      <c r="AM1190" s="54"/>
      <c r="AN1190" s="55" t="str">
        <f>IF(P1190=1,0,"")</f>
        <v/>
      </c>
      <c r="AO1190" s="56" t="str">
        <f>IF(AN1190=1,AB1190,"")</f>
        <v/>
      </c>
      <c r="AP1190" s="55" t="str">
        <f>IF(P1190=1,0,"")</f>
        <v/>
      </c>
      <c r="AQ1190" s="56" t="str">
        <f>IF(AP1190=1,AB1190,"")</f>
        <v/>
      </c>
    </row>
    <row r="1191" spans="1:43" s="3" customFormat="1" x14ac:dyDescent="0.25">
      <c r="A1191" s="67">
        <f t="shared" si="333"/>
        <v>2022</v>
      </c>
      <c r="B1191" s="67" t="e">
        <f t="shared" si="334"/>
        <v>#VALUE!</v>
      </c>
      <c r="C1191" s="68" t="e">
        <f t="shared" si="344"/>
        <v>#VALUE!</v>
      </c>
      <c r="D1191" s="69">
        <f t="shared" si="335"/>
        <v>4</v>
      </c>
      <c r="E1191" s="70">
        <f t="shared" si="336"/>
        <v>43</v>
      </c>
      <c r="F1191" s="74"/>
      <c r="G1191" s="77"/>
      <c r="H1191" s="63" t="e">
        <f t="shared" si="345"/>
        <v>#VALUE!</v>
      </c>
      <c r="I1191" s="64">
        <f t="shared" si="348"/>
        <v>1</v>
      </c>
      <c r="J1191" s="71" t="str">
        <f t="shared" si="348"/>
        <v xml:space="preserve">Tolpis </v>
      </c>
      <c r="K1191" s="71" t="str">
        <f t="shared" si="348"/>
        <v>umbellata</v>
      </c>
      <c r="L1191" s="72">
        <f t="shared" si="348"/>
        <v>1</v>
      </c>
      <c r="M1191" s="72">
        <f t="shared" si="348"/>
        <v>0</v>
      </c>
      <c r="N1191" s="66">
        <f t="shared" si="348"/>
        <v>0</v>
      </c>
      <c r="O1191" s="41"/>
      <c r="P1191" s="42" t="str">
        <f t="shared" si="337"/>
        <v/>
      </c>
      <c r="Q1191" s="43" t="str">
        <f t="shared" si="338"/>
        <v/>
      </c>
      <c r="R1191" s="44" t="e">
        <f t="shared" si="339"/>
        <v>#VALUE!</v>
      </c>
      <c r="S1191" s="45" t="e">
        <f t="shared" si="332"/>
        <v>#VALUE!</v>
      </c>
      <c r="T1191" s="44" t="str">
        <f t="shared" si="340"/>
        <v/>
      </c>
      <c r="U1191" s="46"/>
      <c r="V1191" s="47"/>
      <c r="W1191" s="48" t="e">
        <f t="shared" si="341"/>
        <v>#VALUE!</v>
      </c>
      <c r="X1191" s="49"/>
      <c r="Y1191" s="44" t="e">
        <f>INDEX(VISITORS[INSECT ORDER], MATCH(X1191,VISITORS[NAME USED],0))</f>
        <v>#N/A</v>
      </c>
      <c r="Z1191" s="44" t="e">
        <f t="shared" si="342"/>
        <v>#N/A</v>
      </c>
      <c r="AA1191" s="50" t="e">
        <f>IF(SUM(#REF!,#REF!,#REF!,#REF!,#REF!,#REF!)=S1191,,"")</f>
        <v>#REF!</v>
      </c>
      <c r="AB1191" s="51" t="str">
        <f t="shared" si="343"/>
        <v/>
      </c>
      <c r="AC1191" s="51"/>
      <c r="AD1191" s="51"/>
      <c r="AE1191" s="51"/>
      <c r="AF1191" s="51"/>
      <c r="AG1191" s="51"/>
      <c r="AH1191" s="51"/>
      <c r="AI1191" s="52"/>
      <c r="AJ1191" s="52"/>
      <c r="AK1191" s="52"/>
      <c r="AL1191" s="53"/>
      <c r="AM1191" s="54"/>
      <c r="AN1191" s="55" t="str">
        <f>IF(P1191=1,0,"")</f>
        <v/>
      </c>
      <c r="AO1191" s="56" t="str">
        <f>IF(AN1191=1,AB1191,"")</f>
        <v/>
      </c>
      <c r="AP1191" s="55" t="str">
        <f>IF(P1191=1,0,"")</f>
        <v/>
      </c>
      <c r="AQ1191" s="56" t="str">
        <f>IF(AP1191=1,AB1191,"")</f>
        <v/>
      </c>
    </row>
    <row r="1192" spans="1:43" s="3" customFormat="1" x14ac:dyDescent="0.25">
      <c r="A1192" s="67">
        <f t="shared" si="333"/>
        <v>2022</v>
      </c>
      <c r="B1192" s="67" t="e">
        <f t="shared" si="334"/>
        <v>#VALUE!</v>
      </c>
      <c r="C1192" s="68" t="e">
        <f t="shared" si="344"/>
        <v>#VALUE!</v>
      </c>
      <c r="D1192" s="69">
        <f t="shared" si="335"/>
        <v>4</v>
      </c>
      <c r="E1192" s="70">
        <f t="shared" si="336"/>
        <v>44</v>
      </c>
      <c r="F1192" s="74"/>
      <c r="G1192" s="77"/>
      <c r="H1192" s="63" t="e">
        <f t="shared" si="345"/>
        <v>#VALUE!</v>
      </c>
      <c r="I1192" s="64">
        <f t="shared" si="348"/>
        <v>1</v>
      </c>
      <c r="J1192" s="71" t="str">
        <f t="shared" si="348"/>
        <v xml:space="preserve">Tolpis </v>
      </c>
      <c r="K1192" s="71" t="str">
        <f t="shared" si="348"/>
        <v>umbellata</v>
      </c>
      <c r="L1192" s="72">
        <f t="shared" si="348"/>
        <v>1</v>
      </c>
      <c r="M1192" s="72">
        <f t="shared" si="348"/>
        <v>0</v>
      </c>
      <c r="N1192" s="66">
        <f t="shared" si="348"/>
        <v>0</v>
      </c>
      <c r="O1192" s="41"/>
      <c r="P1192" s="42" t="str">
        <f t="shared" si="337"/>
        <v/>
      </c>
      <c r="Q1192" s="43" t="str">
        <f t="shared" si="338"/>
        <v/>
      </c>
      <c r="R1192" s="44" t="e">
        <f t="shared" si="339"/>
        <v>#VALUE!</v>
      </c>
      <c r="S1192" s="45" t="e">
        <f t="shared" si="332"/>
        <v>#VALUE!</v>
      </c>
      <c r="T1192" s="44" t="str">
        <f t="shared" si="340"/>
        <v/>
      </c>
      <c r="U1192" s="46"/>
      <c r="V1192" s="47"/>
      <c r="W1192" s="48" t="e">
        <f t="shared" si="341"/>
        <v>#VALUE!</v>
      </c>
      <c r="X1192" s="49"/>
      <c r="Y1192" s="44" t="e">
        <f>INDEX(VISITORS[INSECT ORDER], MATCH(X1192,VISITORS[NAME USED],0))</f>
        <v>#N/A</v>
      </c>
      <c r="Z1192" s="44" t="e">
        <f t="shared" si="342"/>
        <v>#N/A</v>
      </c>
      <c r="AA1192" s="50" t="e">
        <f>IF(SUM(#REF!,#REF!,#REF!,#REF!,#REF!,#REF!)=S1192,,"")</f>
        <v>#REF!</v>
      </c>
      <c r="AB1192" s="51" t="str">
        <f t="shared" si="343"/>
        <v/>
      </c>
      <c r="AC1192" s="51"/>
      <c r="AD1192" s="51"/>
      <c r="AE1192" s="51"/>
      <c r="AF1192" s="51"/>
      <c r="AG1192" s="51"/>
      <c r="AH1192" s="51"/>
      <c r="AI1192" s="52"/>
      <c r="AJ1192" s="52"/>
      <c r="AK1192" s="52"/>
      <c r="AL1192" s="53"/>
      <c r="AM1192" s="54"/>
      <c r="AN1192" s="55" t="str">
        <f>IF(P1192=1,0,"")</f>
        <v/>
      </c>
      <c r="AO1192" s="56" t="str">
        <f>IF(AN1192=1,AB1192,"")</f>
        <v/>
      </c>
      <c r="AP1192" s="55" t="str">
        <f>IF(P1192=1,0,"")</f>
        <v/>
      </c>
      <c r="AQ1192" s="56" t="str">
        <f>IF(AP1192=1,AB1192,"")</f>
        <v/>
      </c>
    </row>
    <row r="1193" spans="1:43" s="3" customFormat="1" x14ac:dyDescent="0.25">
      <c r="A1193" s="67">
        <f t="shared" si="333"/>
        <v>2022</v>
      </c>
      <c r="B1193" s="67" t="e">
        <f t="shared" si="334"/>
        <v>#VALUE!</v>
      </c>
      <c r="C1193" s="68" t="e">
        <f t="shared" si="344"/>
        <v>#VALUE!</v>
      </c>
      <c r="D1193" s="69">
        <f t="shared" si="335"/>
        <v>4</v>
      </c>
      <c r="E1193" s="70">
        <f t="shared" si="336"/>
        <v>45</v>
      </c>
      <c r="F1193" s="74"/>
      <c r="G1193" s="77"/>
      <c r="H1193" s="63" t="e">
        <f t="shared" si="345"/>
        <v>#VALUE!</v>
      </c>
      <c r="I1193" s="64">
        <f t="shared" si="348"/>
        <v>1</v>
      </c>
      <c r="J1193" s="71" t="str">
        <f t="shared" si="348"/>
        <v xml:space="preserve">Tolpis </v>
      </c>
      <c r="K1193" s="71" t="str">
        <f t="shared" si="348"/>
        <v>umbellata</v>
      </c>
      <c r="L1193" s="72">
        <f t="shared" si="348"/>
        <v>1</v>
      </c>
      <c r="M1193" s="72">
        <f t="shared" si="348"/>
        <v>0</v>
      </c>
      <c r="N1193" s="66">
        <f t="shared" si="348"/>
        <v>0</v>
      </c>
      <c r="O1193" s="41"/>
      <c r="P1193" s="42" t="str">
        <f t="shared" si="337"/>
        <v/>
      </c>
      <c r="Q1193" s="43" t="str">
        <f t="shared" si="338"/>
        <v/>
      </c>
      <c r="R1193" s="44" t="e">
        <f t="shared" si="339"/>
        <v>#VALUE!</v>
      </c>
      <c r="S1193" s="45" t="e">
        <f t="shared" si="332"/>
        <v>#VALUE!</v>
      </c>
      <c r="T1193" s="44" t="str">
        <f t="shared" si="340"/>
        <v/>
      </c>
      <c r="U1193" s="46"/>
      <c r="V1193" s="47"/>
      <c r="W1193" s="48" t="e">
        <f t="shared" si="341"/>
        <v>#VALUE!</v>
      </c>
      <c r="X1193" s="49"/>
      <c r="Y1193" s="44" t="e">
        <f>INDEX(VISITORS[INSECT ORDER], MATCH(X1193,VISITORS[NAME USED],0))</f>
        <v>#N/A</v>
      </c>
      <c r="Z1193" s="44" t="e">
        <f t="shared" si="342"/>
        <v>#N/A</v>
      </c>
      <c r="AA1193" s="50" t="e">
        <f>IF(SUM(#REF!,#REF!,#REF!,#REF!,#REF!,#REF!)=S1193,,"")</f>
        <v>#REF!</v>
      </c>
      <c r="AB1193" s="51" t="str">
        <f t="shared" si="343"/>
        <v/>
      </c>
      <c r="AC1193" s="51"/>
      <c r="AD1193" s="51"/>
      <c r="AE1193" s="51"/>
      <c r="AF1193" s="51"/>
      <c r="AG1193" s="51"/>
      <c r="AH1193" s="51"/>
      <c r="AI1193" s="52"/>
      <c r="AJ1193" s="52"/>
      <c r="AK1193" s="52"/>
      <c r="AL1193" s="53"/>
      <c r="AM1193" s="54"/>
      <c r="AN1193" s="55" t="str">
        <f>IF(P1193=1,0,"")</f>
        <v/>
      </c>
      <c r="AO1193" s="56" t="str">
        <f>IF(AN1193=1,AB1193,"")</f>
        <v/>
      </c>
      <c r="AP1193" s="55" t="str">
        <f>IF(P1193=1,0,"")</f>
        <v/>
      </c>
      <c r="AQ1193" s="56" t="str">
        <f>IF(AP1193=1,AB1193,"")</f>
        <v/>
      </c>
    </row>
    <row r="1194" spans="1:43" s="3" customFormat="1" x14ac:dyDescent="0.25">
      <c r="A1194" s="67">
        <f t="shared" si="333"/>
        <v>2022</v>
      </c>
      <c r="B1194" s="67" t="e">
        <f t="shared" si="334"/>
        <v>#VALUE!</v>
      </c>
      <c r="C1194" s="68" t="e">
        <f t="shared" si="344"/>
        <v>#VALUE!</v>
      </c>
      <c r="D1194" s="69">
        <f t="shared" si="335"/>
        <v>4</v>
      </c>
      <c r="E1194" s="70">
        <f t="shared" si="336"/>
        <v>46</v>
      </c>
      <c r="F1194" s="74"/>
      <c r="G1194" s="77"/>
      <c r="H1194" s="63" t="e">
        <f t="shared" si="345"/>
        <v>#VALUE!</v>
      </c>
      <c r="I1194" s="64">
        <f t="shared" si="348"/>
        <v>1</v>
      </c>
      <c r="J1194" s="71" t="str">
        <f t="shared" si="348"/>
        <v xml:space="preserve">Tolpis </v>
      </c>
      <c r="K1194" s="71" t="str">
        <f t="shared" si="348"/>
        <v>umbellata</v>
      </c>
      <c r="L1194" s="72">
        <f t="shared" si="348"/>
        <v>1</v>
      </c>
      <c r="M1194" s="72">
        <f t="shared" si="348"/>
        <v>0</v>
      </c>
      <c r="N1194" s="66">
        <f t="shared" si="348"/>
        <v>0</v>
      </c>
      <c r="O1194" s="41"/>
      <c r="P1194" s="42" t="str">
        <f t="shared" si="337"/>
        <v/>
      </c>
      <c r="Q1194" s="43" t="str">
        <f t="shared" si="338"/>
        <v/>
      </c>
      <c r="R1194" s="44" t="e">
        <f t="shared" si="339"/>
        <v>#VALUE!</v>
      </c>
      <c r="S1194" s="45" t="e">
        <f t="shared" si="332"/>
        <v>#VALUE!</v>
      </c>
      <c r="T1194" s="44" t="str">
        <f t="shared" si="340"/>
        <v/>
      </c>
      <c r="U1194" s="46"/>
      <c r="V1194" s="47"/>
      <c r="W1194" s="48" t="e">
        <f t="shared" si="341"/>
        <v>#VALUE!</v>
      </c>
      <c r="X1194" s="49"/>
      <c r="Y1194" s="44" t="e">
        <f>INDEX(VISITORS[INSECT ORDER], MATCH(X1194,VISITORS[NAME USED],0))</f>
        <v>#N/A</v>
      </c>
      <c r="Z1194" s="44" t="e">
        <f t="shared" si="342"/>
        <v>#N/A</v>
      </c>
      <c r="AA1194" s="50" t="e">
        <f>IF(SUM(#REF!,#REF!,#REF!,#REF!,#REF!,#REF!)=S1194,,"")</f>
        <v>#REF!</v>
      </c>
      <c r="AB1194" s="51" t="str">
        <f t="shared" si="343"/>
        <v/>
      </c>
      <c r="AC1194" s="51"/>
      <c r="AD1194" s="51"/>
      <c r="AE1194" s="51"/>
      <c r="AF1194" s="51"/>
      <c r="AG1194" s="51"/>
      <c r="AH1194" s="51"/>
      <c r="AI1194" s="52"/>
      <c r="AJ1194" s="52"/>
      <c r="AK1194" s="52"/>
      <c r="AL1194" s="53"/>
      <c r="AM1194" s="54"/>
      <c r="AN1194" s="55" t="str">
        <f>IF(P1194=1,0,"")</f>
        <v/>
      </c>
      <c r="AO1194" s="56" t="str">
        <f>IF(AN1194=1,AB1194,"")</f>
        <v/>
      </c>
      <c r="AP1194" s="55" t="str">
        <f>IF(P1194=1,0,"")</f>
        <v/>
      </c>
      <c r="AQ1194" s="56" t="str">
        <f>IF(AP1194=1,AB1194,"")</f>
        <v/>
      </c>
    </row>
    <row r="1195" spans="1:43" s="3" customFormat="1" x14ac:dyDescent="0.25">
      <c r="A1195" s="67">
        <f t="shared" si="333"/>
        <v>2022</v>
      </c>
      <c r="B1195" s="67" t="e">
        <f t="shared" si="334"/>
        <v>#VALUE!</v>
      </c>
      <c r="C1195" s="68" t="e">
        <f t="shared" si="344"/>
        <v>#VALUE!</v>
      </c>
      <c r="D1195" s="69">
        <f t="shared" si="335"/>
        <v>4</v>
      </c>
      <c r="E1195" s="70">
        <f t="shared" si="336"/>
        <v>47</v>
      </c>
      <c r="F1195" s="74"/>
      <c r="G1195" s="77"/>
      <c r="H1195" s="63" t="e">
        <f t="shared" si="345"/>
        <v>#VALUE!</v>
      </c>
      <c r="I1195" s="64">
        <f t="shared" si="348"/>
        <v>1</v>
      </c>
      <c r="J1195" s="71" t="str">
        <f t="shared" si="348"/>
        <v xml:space="preserve">Tolpis </v>
      </c>
      <c r="K1195" s="71" t="str">
        <f t="shared" si="348"/>
        <v>umbellata</v>
      </c>
      <c r="L1195" s="72">
        <f t="shared" si="348"/>
        <v>1</v>
      </c>
      <c r="M1195" s="72">
        <f t="shared" si="348"/>
        <v>0</v>
      </c>
      <c r="N1195" s="66">
        <f t="shared" si="348"/>
        <v>0</v>
      </c>
      <c r="O1195" s="41"/>
      <c r="P1195" s="42" t="str">
        <f t="shared" si="337"/>
        <v/>
      </c>
      <c r="Q1195" s="43" t="str">
        <f t="shared" si="338"/>
        <v/>
      </c>
      <c r="R1195" s="44" t="e">
        <f t="shared" si="339"/>
        <v>#VALUE!</v>
      </c>
      <c r="S1195" s="45" t="e">
        <f t="shared" si="332"/>
        <v>#VALUE!</v>
      </c>
      <c r="T1195" s="44" t="str">
        <f t="shared" si="340"/>
        <v/>
      </c>
      <c r="U1195" s="46"/>
      <c r="V1195" s="47"/>
      <c r="W1195" s="48" t="e">
        <f t="shared" si="341"/>
        <v>#VALUE!</v>
      </c>
      <c r="X1195" s="49"/>
      <c r="Y1195" s="44" t="e">
        <f>INDEX(VISITORS[INSECT ORDER], MATCH(X1195,VISITORS[NAME USED],0))</f>
        <v>#N/A</v>
      </c>
      <c r="Z1195" s="44" t="e">
        <f t="shared" si="342"/>
        <v>#N/A</v>
      </c>
      <c r="AA1195" s="50" t="e">
        <f>IF(SUM(#REF!,#REF!,#REF!,#REF!,#REF!,#REF!)=S1195,,"")</f>
        <v>#REF!</v>
      </c>
      <c r="AB1195" s="51" t="str">
        <f t="shared" si="343"/>
        <v/>
      </c>
      <c r="AC1195" s="51"/>
      <c r="AD1195" s="51"/>
      <c r="AE1195" s="51"/>
      <c r="AF1195" s="51"/>
      <c r="AG1195" s="51"/>
      <c r="AH1195" s="51"/>
      <c r="AI1195" s="52"/>
      <c r="AJ1195" s="52"/>
      <c r="AK1195" s="52"/>
      <c r="AL1195" s="53"/>
      <c r="AM1195" s="54"/>
      <c r="AN1195" s="55" t="str">
        <f>IF(P1195=1,0,"")</f>
        <v/>
      </c>
      <c r="AO1195" s="56" t="str">
        <f>IF(AN1195=1,AB1195,"")</f>
        <v/>
      </c>
      <c r="AP1195" s="55" t="str">
        <f>IF(P1195=1,0,"")</f>
        <v/>
      </c>
      <c r="AQ1195" s="56" t="str">
        <f>IF(AP1195=1,AB1195,"")</f>
        <v/>
      </c>
    </row>
    <row r="1196" spans="1:43" s="3" customFormat="1" x14ac:dyDescent="0.25">
      <c r="A1196" s="67">
        <f t="shared" si="333"/>
        <v>2022</v>
      </c>
      <c r="B1196" s="67" t="e">
        <f t="shared" si="334"/>
        <v>#VALUE!</v>
      </c>
      <c r="C1196" s="68" t="e">
        <f t="shared" si="344"/>
        <v>#VALUE!</v>
      </c>
      <c r="D1196" s="69">
        <f t="shared" si="335"/>
        <v>4</v>
      </c>
      <c r="E1196" s="70">
        <f t="shared" si="336"/>
        <v>48</v>
      </c>
      <c r="F1196" s="74"/>
      <c r="G1196" s="77"/>
      <c r="H1196" s="63" t="e">
        <f t="shared" si="345"/>
        <v>#VALUE!</v>
      </c>
      <c r="I1196" s="64">
        <f t="shared" si="348"/>
        <v>1</v>
      </c>
      <c r="J1196" s="71" t="str">
        <f t="shared" si="348"/>
        <v xml:space="preserve">Tolpis </v>
      </c>
      <c r="K1196" s="71" t="str">
        <f t="shared" si="348"/>
        <v>umbellata</v>
      </c>
      <c r="L1196" s="72">
        <f t="shared" si="348"/>
        <v>1</v>
      </c>
      <c r="M1196" s="72">
        <f t="shared" si="348"/>
        <v>0</v>
      </c>
      <c r="N1196" s="66">
        <f t="shared" si="348"/>
        <v>0</v>
      </c>
      <c r="O1196" s="41"/>
      <c r="P1196" s="42" t="str">
        <f t="shared" si="337"/>
        <v/>
      </c>
      <c r="Q1196" s="43" t="str">
        <f t="shared" si="338"/>
        <v/>
      </c>
      <c r="R1196" s="44" t="e">
        <f t="shared" si="339"/>
        <v>#VALUE!</v>
      </c>
      <c r="S1196" s="45" t="e">
        <f t="shared" si="332"/>
        <v>#VALUE!</v>
      </c>
      <c r="T1196" s="44" t="str">
        <f t="shared" si="340"/>
        <v/>
      </c>
      <c r="U1196" s="46"/>
      <c r="V1196" s="47"/>
      <c r="W1196" s="48" t="e">
        <f t="shared" si="341"/>
        <v>#VALUE!</v>
      </c>
      <c r="X1196" s="49"/>
      <c r="Y1196" s="44" t="e">
        <f>INDEX(VISITORS[INSECT ORDER], MATCH(X1196,VISITORS[NAME USED],0))</f>
        <v>#N/A</v>
      </c>
      <c r="Z1196" s="44" t="e">
        <f t="shared" si="342"/>
        <v>#N/A</v>
      </c>
      <c r="AA1196" s="50" t="e">
        <f>IF(SUM(#REF!,#REF!,#REF!,#REF!,#REF!,#REF!)=S1196,,"")</f>
        <v>#REF!</v>
      </c>
      <c r="AB1196" s="51" t="str">
        <f t="shared" si="343"/>
        <v/>
      </c>
      <c r="AC1196" s="51"/>
      <c r="AD1196" s="51"/>
      <c r="AE1196" s="51"/>
      <c r="AF1196" s="51"/>
      <c r="AG1196" s="51"/>
      <c r="AH1196" s="51"/>
      <c r="AI1196" s="52"/>
      <c r="AJ1196" s="52"/>
      <c r="AK1196" s="52"/>
      <c r="AL1196" s="53"/>
      <c r="AM1196" s="54"/>
      <c r="AN1196" s="55" t="str">
        <f>IF(P1196=1,0,"")</f>
        <v/>
      </c>
      <c r="AO1196" s="56" t="str">
        <f>IF(AN1196=1,AB1196,"")</f>
        <v/>
      </c>
      <c r="AP1196" s="55" t="str">
        <f>IF(P1196=1,0,"")</f>
        <v/>
      </c>
      <c r="AQ1196" s="56" t="str">
        <f>IF(AP1196=1,AB1196,"")</f>
        <v/>
      </c>
    </row>
    <row r="1197" spans="1:43" s="3" customFormat="1" x14ac:dyDescent="0.25">
      <c r="A1197" s="67">
        <f t="shared" si="333"/>
        <v>2022</v>
      </c>
      <c r="B1197" s="67" t="e">
        <f t="shared" si="334"/>
        <v>#VALUE!</v>
      </c>
      <c r="C1197" s="68" t="e">
        <f t="shared" si="344"/>
        <v>#VALUE!</v>
      </c>
      <c r="D1197" s="69">
        <f t="shared" si="335"/>
        <v>4</v>
      </c>
      <c r="E1197" s="70">
        <f t="shared" si="336"/>
        <v>49</v>
      </c>
      <c r="F1197" s="74"/>
      <c r="G1197" s="77"/>
      <c r="H1197" s="63" t="e">
        <f t="shared" si="345"/>
        <v>#VALUE!</v>
      </c>
      <c r="I1197" s="64">
        <f t="shared" si="348"/>
        <v>1</v>
      </c>
      <c r="J1197" s="71" t="str">
        <f t="shared" si="348"/>
        <v xml:space="preserve">Tolpis </v>
      </c>
      <c r="K1197" s="71" t="str">
        <f t="shared" si="348"/>
        <v>umbellata</v>
      </c>
      <c r="L1197" s="72">
        <f t="shared" si="348"/>
        <v>1</v>
      </c>
      <c r="M1197" s="72">
        <f t="shared" si="348"/>
        <v>0</v>
      </c>
      <c r="N1197" s="66">
        <f t="shared" si="348"/>
        <v>0</v>
      </c>
      <c r="O1197" s="41"/>
      <c r="P1197" s="42" t="str">
        <f t="shared" si="337"/>
        <v/>
      </c>
      <c r="Q1197" s="43" t="str">
        <f t="shared" si="338"/>
        <v/>
      </c>
      <c r="R1197" s="44" t="e">
        <f t="shared" si="339"/>
        <v>#VALUE!</v>
      </c>
      <c r="S1197" s="45" t="e">
        <f t="shared" si="332"/>
        <v>#VALUE!</v>
      </c>
      <c r="T1197" s="44" t="str">
        <f t="shared" si="340"/>
        <v/>
      </c>
      <c r="U1197" s="46"/>
      <c r="V1197" s="47"/>
      <c r="W1197" s="48" t="e">
        <f t="shared" si="341"/>
        <v>#VALUE!</v>
      </c>
      <c r="X1197" s="49"/>
      <c r="Y1197" s="44" t="e">
        <f>INDEX(VISITORS[INSECT ORDER], MATCH(X1197,VISITORS[NAME USED],0))</f>
        <v>#N/A</v>
      </c>
      <c r="Z1197" s="44" t="e">
        <f t="shared" si="342"/>
        <v>#N/A</v>
      </c>
      <c r="AA1197" s="50" t="e">
        <f>IF(SUM(#REF!,#REF!,#REF!,#REF!,#REF!,#REF!)=S1197,,"")</f>
        <v>#REF!</v>
      </c>
      <c r="AB1197" s="51" t="str">
        <f t="shared" si="343"/>
        <v/>
      </c>
      <c r="AC1197" s="51"/>
      <c r="AD1197" s="51"/>
      <c r="AE1197" s="51"/>
      <c r="AF1197" s="51"/>
      <c r="AG1197" s="51"/>
      <c r="AH1197" s="51"/>
      <c r="AI1197" s="52"/>
      <c r="AJ1197" s="52"/>
      <c r="AK1197" s="52"/>
      <c r="AL1197" s="53"/>
      <c r="AM1197" s="54"/>
      <c r="AN1197" s="55" t="str">
        <f>IF(P1197=1,0,"")</f>
        <v/>
      </c>
      <c r="AO1197" s="56" t="str">
        <f>IF(AN1197=1,AB1197,"")</f>
        <v/>
      </c>
      <c r="AP1197" s="55" t="str">
        <f>IF(P1197=1,0,"")</f>
        <v/>
      </c>
      <c r="AQ1197" s="56" t="str">
        <f>IF(AP1197=1,AB1197,"")</f>
        <v/>
      </c>
    </row>
    <row r="1198" spans="1:43" s="3" customFormat="1" x14ac:dyDescent="0.25">
      <c r="A1198" s="67">
        <f t="shared" si="333"/>
        <v>2022</v>
      </c>
      <c r="B1198" s="67" t="e">
        <f t="shared" si="334"/>
        <v>#VALUE!</v>
      </c>
      <c r="C1198" s="68" t="e">
        <f t="shared" si="344"/>
        <v>#VALUE!</v>
      </c>
      <c r="D1198" s="69">
        <f t="shared" si="335"/>
        <v>4</v>
      </c>
      <c r="E1198" s="70">
        <f t="shared" si="336"/>
        <v>50</v>
      </c>
      <c r="F1198" s="74"/>
      <c r="G1198" s="77"/>
      <c r="H1198" s="63" t="e">
        <f t="shared" si="345"/>
        <v>#VALUE!</v>
      </c>
      <c r="I1198" s="64">
        <f t="shared" si="348"/>
        <v>1</v>
      </c>
      <c r="J1198" s="71" t="str">
        <f t="shared" si="348"/>
        <v xml:space="preserve">Tolpis </v>
      </c>
      <c r="K1198" s="71" t="str">
        <f t="shared" si="348"/>
        <v>umbellata</v>
      </c>
      <c r="L1198" s="72">
        <f t="shared" si="348"/>
        <v>1</v>
      </c>
      <c r="M1198" s="72">
        <f t="shared" si="348"/>
        <v>0</v>
      </c>
      <c r="N1198" s="66">
        <f t="shared" si="348"/>
        <v>0</v>
      </c>
      <c r="O1198" s="41"/>
      <c r="P1198" s="42" t="str">
        <f t="shared" si="337"/>
        <v/>
      </c>
      <c r="Q1198" s="43" t="str">
        <f t="shared" si="338"/>
        <v/>
      </c>
      <c r="R1198" s="44" t="e">
        <f t="shared" si="339"/>
        <v>#VALUE!</v>
      </c>
      <c r="S1198" s="45" t="e">
        <f t="shared" si="332"/>
        <v>#VALUE!</v>
      </c>
      <c r="T1198" s="44" t="str">
        <f t="shared" si="340"/>
        <v/>
      </c>
      <c r="U1198" s="46"/>
      <c r="V1198" s="47"/>
      <c r="W1198" s="48" t="e">
        <f t="shared" si="341"/>
        <v>#VALUE!</v>
      </c>
      <c r="X1198" s="49"/>
      <c r="Y1198" s="44" t="e">
        <f>INDEX(VISITORS[INSECT ORDER], MATCH(X1198,VISITORS[NAME USED],0))</f>
        <v>#N/A</v>
      </c>
      <c r="Z1198" s="44" t="e">
        <f t="shared" si="342"/>
        <v>#N/A</v>
      </c>
      <c r="AA1198" s="50" t="e">
        <f>IF(SUM(#REF!,#REF!,#REF!,#REF!,#REF!,#REF!)=S1198,,"")</f>
        <v>#REF!</v>
      </c>
      <c r="AB1198" s="51" t="str">
        <f t="shared" si="343"/>
        <v/>
      </c>
      <c r="AC1198" s="51"/>
      <c r="AD1198" s="51"/>
      <c r="AE1198" s="51"/>
      <c r="AF1198" s="51"/>
      <c r="AG1198" s="51"/>
      <c r="AH1198" s="51"/>
      <c r="AI1198" s="52"/>
      <c r="AJ1198" s="52"/>
      <c r="AK1198" s="52"/>
      <c r="AL1198" s="53"/>
      <c r="AM1198" s="54"/>
      <c r="AN1198" s="55" t="str">
        <f>IF(P1198=1,0,"")</f>
        <v/>
      </c>
      <c r="AO1198" s="56" t="str">
        <f>IF(AN1198=1,AB1198,"")</f>
        <v/>
      </c>
      <c r="AP1198" s="55" t="str">
        <f>IF(P1198=1,0,"")</f>
        <v/>
      </c>
      <c r="AQ1198" s="56" t="str">
        <f>IF(AP1198=1,AB1198,"")</f>
        <v/>
      </c>
    </row>
    <row r="1199" spans="1:43" s="3" customFormat="1" x14ac:dyDescent="0.25">
      <c r="A1199" s="67">
        <f t="shared" si="333"/>
        <v>2022</v>
      </c>
      <c r="B1199" s="67" t="e">
        <f t="shared" si="334"/>
        <v>#VALUE!</v>
      </c>
      <c r="C1199" s="68" t="e">
        <f t="shared" si="344"/>
        <v>#VALUE!</v>
      </c>
      <c r="D1199" s="69">
        <f t="shared" si="335"/>
        <v>4</v>
      </c>
      <c r="E1199" s="70">
        <f t="shared" si="336"/>
        <v>51</v>
      </c>
      <c r="F1199" s="74"/>
      <c r="G1199" s="77"/>
      <c r="H1199" s="63" t="e">
        <f t="shared" si="345"/>
        <v>#VALUE!</v>
      </c>
      <c r="I1199" s="64">
        <f t="shared" si="348"/>
        <v>1</v>
      </c>
      <c r="J1199" s="71" t="str">
        <f t="shared" si="348"/>
        <v xml:space="preserve">Tolpis </v>
      </c>
      <c r="K1199" s="71" t="str">
        <f t="shared" si="348"/>
        <v>umbellata</v>
      </c>
      <c r="L1199" s="72">
        <f t="shared" si="348"/>
        <v>1</v>
      </c>
      <c r="M1199" s="72">
        <f t="shared" si="348"/>
        <v>0</v>
      </c>
      <c r="N1199" s="66">
        <f t="shared" si="348"/>
        <v>0</v>
      </c>
      <c r="O1199" s="41"/>
      <c r="P1199" s="42" t="str">
        <f t="shared" si="337"/>
        <v/>
      </c>
      <c r="Q1199" s="43" t="str">
        <f t="shared" si="338"/>
        <v/>
      </c>
      <c r="R1199" s="44" t="e">
        <f t="shared" si="339"/>
        <v>#VALUE!</v>
      </c>
      <c r="S1199" s="45" t="e">
        <f t="shared" si="332"/>
        <v>#VALUE!</v>
      </c>
      <c r="T1199" s="44" t="str">
        <f t="shared" si="340"/>
        <v/>
      </c>
      <c r="U1199" s="46"/>
      <c r="V1199" s="47"/>
      <c r="W1199" s="48" t="e">
        <f t="shared" si="341"/>
        <v>#VALUE!</v>
      </c>
      <c r="X1199" s="49"/>
      <c r="Y1199" s="44" t="e">
        <f>INDEX(VISITORS[INSECT ORDER], MATCH(X1199,VISITORS[NAME USED],0))</f>
        <v>#N/A</v>
      </c>
      <c r="Z1199" s="44" t="e">
        <f t="shared" si="342"/>
        <v>#N/A</v>
      </c>
      <c r="AA1199" s="50" t="e">
        <f>IF(SUM(#REF!,#REF!,#REF!,#REF!,#REF!,#REF!)=S1199,,"")</f>
        <v>#REF!</v>
      </c>
      <c r="AB1199" s="51" t="str">
        <f t="shared" si="343"/>
        <v/>
      </c>
      <c r="AC1199" s="51"/>
      <c r="AD1199" s="51"/>
      <c r="AE1199" s="51"/>
      <c r="AF1199" s="51"/>
      <c r="AG1199" s="51"/>
      <c r="AH1199" s="51"/>
      <c r="AI1199" s="52"/>
      <c r="AJ1199" s="52"/>
      <c r="AK1199" s="52"/>
      <c r="AL1199" s="53"/>
      <c r="AM1199" s="54"/>
      <c r="AN1199" s="55" t="str">
        <f>IF(P1199=1,0,"")</f>
        <v/>
      </c>
      <c r="AO1199" s="56" t="str">
        <f>IF(AN1199=1,AB1199,"")</f>
        <v/>
      </c>
      <c r="AP1199" s="55" t="str">
        <f>IF(P1199=1,0,"")</f>
        <v/>
      </c>
      <c r="AQ1199" s="56" t="str">
        <f>IF(AP1199=1,AB1199,"")</f>
        <v/>
      </c>
    </row>
    <row r="1200" spans="1:43" s="3" customFormat="1" x14ac:dyDescent="0.25">
      <c r="A1200" s="67">
        <f t="shared" si="333"/>
        <v>2022</v>
      </c>
      <c r="B1200" s="67" t="e">
        <f t="shared" si="334"/>
        <v>#VALUE!</v>
      </c>
      <c r="C1200" s="68" t="e">
        <f t="shared" si="344"/>
        <v>#VALUE!</v>
      </c>
      <c r="D1200" s="69">
        <f t="shared" si="335"/>
        <v>4</v>
      </c>
      <c r="E1200" s="70">
        <f t="shared" si="336"/>
        <v>52</v>
      </c>
      <c r="F1200" s="74"/>
      <c r="G1200" s="77"/>
      <c r="H1200" s="63" t="e">
        <f t="shared" si="345"/>
        <v>#VALUE!</v>
      </c>
      <c r="I1200" s="64">
        <f t="shared" si="348"/>
        <v>1</v>
      </c>
      <c r="J1200" s="71" t="str">
        <f t="shared" si="348"/>
        <v xml:space="preserve">Tolpis </v>
      </c>
      <c r="K1200" s="71" t="str">
        <f t="shared" si="348"/>
        <v>umbellata</v>
      </c>
      <c r="L1200" s="72">
        <f t="shared" si="348"/>
        <v>1</v>
      </c>
      <c r="M1200" s="72">
        <f t="shared" si="348"/>
        <v>0</v>
      </c>
      <c r="N1200" s="66">
        <f t="shared" si="348"/>
        <v>0</v>
      </c>
      <c r="O1200" s="41"/>
      <c r="P1200" s="42" t="str">
        <f t="shared" si="337"/>
        <v/>
      </c>
      <c r="Q1200" s="43" t="str">
        <f t="shared" si="338"/>
        <v/>
      </c>
      <c r="R1200" s="44" t="e">
        <f t="shared" si="339"/>
        <v>#VALUE!</v>
      </c>
      <c r="S1200" s="45" t="e">
        <f t="shared" si="332"/>
        <v>#VALUE!</v>
      </c>
      <c r="T1200" s="44" t="str">
        <f t="shared" si="340"/>
        <v/>
      </c>
      <c r="U1200" s="46"/>
      <c r="V1200" s="47"/>
      <c r="W1200" s="48" t="e">
        <f t="shared" si="341"/>
        <v>#VALUE!</v>
      </c>
      <c r="X1200" s="49"/>
      <c r="Y1200" s="44" t="e">
        <f>INDEX(VISITORS[INSECT ORDER], MATCH(X1200,VISITORS[NAME USED],0))</f>
        <v>#N/A</v>
      </c>
      <c r="Z1200" s="44" t="e">
        <f t="shared" si="342"/>
        <v>#N/A</v>
      </c>
      <c r="AA1200" s="50" t="e">
        <f>IF(SUM(#REF!,#REF!,#REF!,#REF!,#REF!,#REF!)=S1200,,"")</f>
        <v>#REF!</v>
      </c>
      <c r="AB1200" s="51" t="str">
        <f t="shared" si="343"/>
        <v/>
      </c>
      <c r="AC1200" s="51"/>
      <c r="AD1200" s="51"/>
      <c r="AE1200" s="51"/>
      <c r="AF1200" s="51"/>
      <c r="AG1200" s="51"/>
      <c r="AH1200" s="51"/>
      <c r="AI1200" s="52"/>
      <c r="AJ1200" s="52"/>
      <c r="AK1200" s="52"/>
      <c r="AL1200" s="53"/>
      <c r="AM1200" s="54"/>
      <c r="AN1200" s="55" t="str">
        <f>IF(P1200=1,0,"")</f>
        <v/>
      </c>
      <c r="AO1200" s="56" t="str">
        <f>IF(AN1200=1,AB1200,"")</f>
        <v/>
      </c>
      <c r="AP1200" s="55" t="str">
        <f>IF(P1200=1,0,"")</f>
        <v/>
      </c>
      <c r="AQ1200" s="56" t="str">
        <f>IF(AP1200=1,AB1200,"")</f>
        <v/>
      </c>
    </row>
    <row r="1201" spans="1:43" s="3" customFormat="1" x14ac:dyDescent="0.25">
      <c r="A1201" s="67">
        <f t="shared" si="333"/>
        <v>2022</v>
      </c>
      <c r="B1201" s="67" t="e">
        <f t="shared" si="334"/>
        <v>#VALUE!</v>
      </c>
      <c r="C1201" s="68" t="e">
        <f t="shared" si="344"/>
        <v>#VALUE!</v>
      </c>
      <c r="D1201" s="69">
        <f t="shared" si="335"/>
        <v>4</v>
      </c>
      <c r="E1201" s="70">
        <f t="shared" si="336"/>
        <v>53</v>
      </c>
      <c r="F1201" s="74"/>
      <c r="G1201" s="77"/>
      <c r="H1201" s="63" t="e">
        <f t="shared" si="345"/>
        <v>#VALUE!</v>
      </c>
      <c r="I1201" s="64">
        <f t="shared" si="348"/>
        <v>1</v>
      </c>
      <c r="J1201" s="71" t="str">
        <f t="shared" si="348"/>
        <v xml:space="preserve">Tolpis </v>
      </c>
      <c r="K1201" s="71" t="str">
        <f t="shared" si="348"/>
        <v>umbellata</v>
      </c>
      <c r="L1201" s="72">
        <f t="shared" si="348"/>
        <v>1</v>
      </c>
      <c r="M1201" s="72">
        <f t="shared" si="348"/>
        <v>0</v>
      </c>
      <c r="N1201" s="66">
        <f t="shared" si="348"/>
        <v>0</v>
      </c>
      <c r="O1201" s="41"/>
      <c r="P1201" s="42" t="str">
        <f t="shared" si="337"/>
        <v/>
      </c>
      <c r="Q1201" s="43" t="str">
        <f t="shared" si="338"/>
        <v/>
      </c>
      <c r="R1201" s="44" t="e">
        <f t="shared" si="339"/>
        <v>#VALUE!</v>
      </c>
      <c r="S1201" s="45" t="e">
        <f t="shared" si="332"/>
        <v>#VALUE!</v>
      </c>
      <c r="T1201" s="44" t="str">
        <f t="shared" si="340"/>
        <v/>
      </c>
      <c r="U1201" s="46"/>
      <c r="V1201" s="47"/>
      <c r="W1201" s="48" t="e">
        <f t="shared" si="341"/>
        <v>#VALUE!</v>
      </c>
      <c r="X1201" s="49"/>
      <c r="Y1201" s="44" t="e">
        <f>INDEX(VISITORS[INSECT ORDER], MATCH(X1201,VISITORS[NAME USED],0))</f>
        <v>#N/A</v>
      </c>
      <c r="Z1201" s="44" t="e">
        <f t="shared" si="342"/>
        <v>#N/A</v>
      </c>
      <c r="AA1201" s="50" t="e">
        <f>IF(SUM(#REF!,#REF!,#REF!,#REF!,#REF!,#REF!)=S1201,,"")</f>
        <v>#REF!</v>
      </c>
      <c r="AB1201" s="51" t="str">
        <f t="shared" si="343"/>
        <v/>
      </c>
      <c r="AC1201" s="51"/>
      <c r="AD1201" s="51"/>
      <c r="AE1201" s="51"/>
      <c r="AF1201" s="51"/>
      <c r="AG1201" s="51"/>
      <c r="AH1201" s="51"/>
      <c r="AI1201" s="52"/>
      <c r="AJ1201" s="52"/>
      <c r="AK1201" s="52"/>
      <c r="AL1201" s="53"/>
      <c r="AM1201" s="54"/>
      <c r="AN1201" s="55" t="str">
        <f>IF(P1201=1,0,"")</f>
        <v/>
      </c>
      <c r="AO1201" s="56" t="str">
        <f>IF(AN1201=1,AB1201,"")</f>
        <v/>
      </c>
      <c r="AP1201" s="55" t="str">
        <f>IF(P1201=1,0,"")</f>
        <v/>
      </c>
      <c r="AQ1201" s="56" t="str">
        <f>IF(AP1201=1,AB1201,"")</f>
        <v/>
      </c>
    </row>
    <row r="1202" spans="1:43" s="3" customFormat="1" x14ac:dyDescent="0.25">
      <c r="A1202" s="67">
        <f t="shared" si="333"/>
        <v>2022</v>
      </c>
      <c r="B1202" s="67" t="e">
        <f t="shared" si="334"/>
        <v>#VALUE!</v>
      </c>
      <c r="C1202" s="68" t="e">
        <f t="shared" si="344"/>
        <v>#VALUE!</v>
      </c>
      <c r="D1202" s="69">
        <f t="shared" si="335"/>
        <v>4</v>
      </c>
      <c r="E1202" s="70">
        <f t="shared" si="336"/>
        <v>54</v>
      </c>
      <c r="F1202" s="74"/>
      <c r="G1202" s="77"/>
      <c r="H1202" s="63" t="e">
        <f t="shared" si="345"/>
        <v>#VALUE!</v>
      </c>
      <c r="I1202" s="64">
        <f t="shared" si="348"/>
        <v>1</v>
      </c>
      <c r="J1202" s="71" t="str">
        <f t="shared" si="348"/>
        <v xml:space="preserve">Tolpis </v>
      </c>
      <c r="K1202" s="71" t="str">
        <f t="shared" si="348"/>
        <v>umbellata</v>
      </c>
      <c r="L1202" s="72">
        <f t="shared" si="348"/>
        <v>1</v>
      </c>
      <c r="M1202" s="72">
        <f t="shared" si="348"/>
        <v>0</v>
      </c>
      <c r="N1202" s="66">
        <f t="shared" si="348"/>
        <v>0</v>
      </c>
      <c r="O1202" s="41"/>
      <c r="P1202" s="42" t="str">
        <f t="shared" si="337"/>
        <v/>
      </c>
      <c r="Q1202" s="43" t="str">
        <f t="shared" si="338"/>
        <v/>
      </c>
      <c r="R1202" s="44" t="e">
        <f t="shared" si="339"/>
        <v>#VALUE!</v>
      </c>
      <c r="S1202" s="45" t="e">
        <f t="shared" si="332"/>
        <v>#VALUE!</v>
      </c>
      <c r="T1202" s="44" t="str">
        <f t="shared" si="340"/>
        <v/>
      </c>
      <c r="U1202" s="46"/>
      <c r="V1202" s="47"/>
      <c r="W1202" s="48" t="e">
        <f t="shared" si="341"/>
        <v>#VALUE!</v>
      </c>
      <c r="X1202" s="49"/>
      <c r="Y1202" s="44" t="e">
        <f>INDEX(VISITORS[INSECT ORDER], MATCH(X1202,VISITORS[NAME USED],0))</f>
        <v>#N/A</v>
      </c>
      <c r="Z1202" s="44" t="e">
        <f t="shared" si="342"/>
        <v>#N/A</v>
      </c>
      <c r="AA1202" s="50" t="e">
        <f>IF(SUM(#REF!,#REF!,#REF!,#REF!,#REF!,#REF!)=S1202,,"")</f>
        <v>#REF!</v>
      </c>
      <c r="AB1202" s="51" t="str">
        <f t="shared" si="343"/>
        <v/>
      </c>
      <c r="AC1202" s="51"/>
      <c r="AD1202" s="51"/>
      <c r="AE1202" s="51"/>
      <c r="AF1202" s="51"/>
      <c r="AG1202" s="51"/>
      <c r="AH1202" s="51"/>
      <c r="AI1202" s="52"/>
      <c r="AJ1202" s="52"/>
      <c r="AK1202" s="52"/>
      <c r="AL1202" s="53"/>
      <c r="AM1202" s="54"/>
      <c r="AN1202" s="55" t="str">
        <f>IF(P1202=1,0,"")</f>
        <v/>
      </c>
      <c r="AO1202" s="56" t="str">
        <f>IF(AN1202=1,AB1202,"")</f>
        <v/>
      </c>
      <c r="AP1202" s="55" t="str">
        <f>IF(P1202=1,0,"")</f>
        <v/>
      </c>
      <c r="AQ1202" s="56" t="str">
        <f>IF(AP1202=1,AB1202,"")</f>
        <v/>
      </c>
    </row>
    <row r="1203" spans="1:43" s="3" customFormat="1" x14ac:dyDescent="0.25">
      <c r="A1203" s="67">
        <f t="shared" si="333"/>
        <v>2022</v>
      </c>
      <c r="B1203" s="67" t="e">
        <f t="shared" si="334"/>
        <v>#VALUE!</v>
      </c>
      <c r="C1203" s="68" t="e">
        <f t="shared" si="344"/>
        <v>#VALUE!</v>
      </c>
      <c r="D1203" s="69">
        <f t="shared" si="335"/>
        <v>4</v>
      </c>
      <c r="E1203" s="70">
        <f t="shared" si="336"/>
        <v>55</v>
      </c>
      <c r="F1203" s="74"/>
      <c r="G1203" s="77"/>
      <c r="H1203" s="63" t="e">
        <f t="shared" si="345"/>
        <v>#VALUE!</v>
      </c>
      <c r="I1203" s="64">
        <f t="shared" si="348"/>
        <v>1</v>
      </c>
      <c r="J1203" s="71" t="str">
        <f t="shared" si="348"/>
        <v xml:space="preserve">Tolpis </v>
      </c>
      <c r="K1203" s="71" t="str">
        <f t="shared" si="348"/>
        <v>umbellata</v>
      </c>
      <c r="L1203" s="72">
        <f t="shared" si="348"/>
        <v>1</v>
      </c>
      <c r="M1203" s="72">
        <f t="shared" si="348"/>
        <v>0</v>
      </c>
      <c r="N1203" s="66">
        <f t="shared" si="348"/>
        <v>0</v>
      </c>
      <c r="O1203" s="41"/>
      <c r="P1203" s="42" t="str">
        <f t="shared" si="337"/>
        <v/>
      </c>
      <c r="Q1203" s="43" t="str">
        <f t="shared" si="338"/>
        <v/>
      </c>
      <c r="R1203" s="44" t="e">
        <f t="shared" si="339"/>
        <v>#VALUE!</v>
      </c>
      <c r="S1203" s="45" t="e">
        <f t="shared" si="332"/>
        <v>#VALUE!</v>
      </c>
      <c r="T1203" s="44" t="str">
        <f t="shared" si="340"/>
        <v/>
      </c>
      <c r="U1203" s="46"/>
      <c r="V1203" s="47"/>
      <c r="W1203" s="48" t="e">
        <f t="shared" si="341"/>
        <v>#VALUE!</v>
      </c>
      <c r="X1203" s="49"/>
      <c r="Y1203" s="44" t="e">
        <f>INDEX(VISITORS[INSECT ORDER], MATCH(X1203,VISITORS[NAME USED],0))</f>
        <v>#N/A</v>
      </c>
      <c r="Z1203" s="44" t="e">
        <f t="shared" si="342"/>
        <v>#N/A</v>
      </c>
      <c r="AA1203" s="50" t="e">
        <f>IF(SUM(#REF!,#REF!,#REF!,#REF!,#REF!,#REF!)=S1203,,"")</f>
        <v>#REF!</v>
      </c>
      <c r="AB1203" s="51" t="str">
        <f t="shared" si="343"/>
        <v/>
      </c>
      <c r="AC1203" s="51"/>
      <c r="AD1203" s="51"/>
      <c r="AE1203" s="51"/>
      <c r="AF1203" s="51"/>
      <c r="AG1203" s="51"/>
      <c r="AH1203" s="51"/>
      <c r="AI1203" s="52"/>
      <c r="AJ1203" s="52"/>
      <c r="AK1203" s="52"/>
      <c r="AL1203" s="53"/>
      <c r="AM1203" s="54"/>
      <c r="AN1203" s="55" t="str">
        <f>IF(P1203=1,0,"")</f>
        <v/>
      </c>
      <c r="AO1203" s="56" t="str">
        <f>IF(AN1203=1,AB1203,"")</f>
        <v/>
      </c>
      <c r="AP1203" s="55" t="str">
        <f>IF(P1203=1,0,"")</f>
        <v/>
      </c>
      <c r="AQ1203" s="56" t="str">
        <f>IF(AP1203=1,AB1203,"")</f>
        <v/>
      </c>
    </row>
    <row r="1204" spans="1:43" s="3" customFormat="1" x14ac:dyDescent="0.25">
      <c r="A1204" s="67">
        <f t="shared" si="333"/>
        <v>2022</v>
      </c>
      <c r="B1204" s="67" t="e">
        <f t="shared" si="334"/>
        <v>#VALUE!</v>
      </c>
      <c r="C1204" s="68" t="e">
        <f t="shared" si="344"/>
        <v>#VALUE!</v>
      </c>
      <c r="D1204" s="69">
        <f t="shared" si="335"/>
        <v>4</v>
      </c>
      <c r="E1204" s="70">
        <f t="shared" si="336"/>
        <v>56</v>
      </c>
      <c r="F1204" s="74"/>
      <c r="G1204" s="77"/>
      <c r="H1204" s="63" t="e">
        <f t="shared" si="345"/>
        <v>#VALUE!</v>
      </c>
      <c r="I1204" s="64">
        <f t="shared" si="348"/>
        <v>1</v>
      </c>
      <c r="J1204" s="71" t="str">
        <f t="shared" si="348"/>
        <v xml:space="preserve">Tolpis </v>
      </c>
      <c r="K1204" s="71" t="str">
        <f t="shared" si="348"/>
        <v>umbellata</v>
      </c>
      <c r="L1204" s="72">
        <f t="shared" si="348"/>
        <v>1</v>
      </c>
      <c r="M1204" s="72">
        <f t="shared" si="348"/>
        <v>0</v>
      </c>
      <c r="N1204" s="66">
        <f t="shared" si="348"/>
        <v>0</v>
      </c>
      <c r="O1204" s="41"/>
      <c r="P1204" s="42" t="str">
        <f t="shared" si="337"/>
        <v/>
      </c>
      <c r="Q1204" s="43" t="str">
        <f t="shared" si="338"/>
        <v/>
      </c>
      <c r="R1204" s="44" t="e">
        <f t="shared" si="339"/>
        <v>#VALUE!</v>
      </c>
      <c r="S1204" s="45" t="e">
        <f t="shared" si="332"/>
        <v>#VALUE!</v>
      </c>
      <c r="T1204" s="44" t="str">
        <f t="shared" si="340"/>
        <v/>
      </c>
      <c r="U1204" s="46"/>
      <c r="V1204" s="47"/>
      <c r="W1204" s="48" t="e">
        <f t="shared" si="341"/>
        <v>#VALUE!</v>
      </c>
      <c r="X1204" s="49"/>
      <c r="Y1204" s="44" t="e">
        <f>INDEX(VISITORS[INSECT ORDER], MATCH(X1204,VISITORS[NAME USED],0))</f>
        <v>#N/A</v>
      </c>
      <c r="Z1204" s="44" t="e">
        <f t="shared" si="342"/>
        <v>#N/A</v>
      </c>
      <c r="AA1204" s="50" t="e">
        <f>IF(SUM(#REF!,#REF!,#REF!,#REF!,#REF!,#REF!)=S1204,,"")</f>
        <v>#REF!</v>
      </c>
      <c r="AB1204" s="51" t="str">
        <f t="shared" si="343"/>
        <v/>
      </c>
      <c r="AC1204" s="51"/>
      <c r="AD1204" s="51"/>
      <c r="AE1204" s="51"/>
      <c r="AF1204" s="51"/>
      <c r="AG1204" s="51"/>
      <c r="AH1204" s="51"/>
      <c r="AI1204" s="52"/>
      <c r="AJ1204" s="52"/>
      <c r="AK1204" s="52"/>
      <c r="AL1204" s="53"/>
      <c r="AM1204" s="54"/>
      <c r="AN1204" s="55" t="str">
        <f>IF(P1204=1,0,"")</f>
        <v/>
      </c>
      <c r="AO1204" s="56" t="str">
        <f>IF(AN1204=1,AB1204,"")</f>
        <v/>
      </c>
      <c r="AP1204" s="55" t="str">
        <f>IF(P1204=1,0,"")</f>
        <v/>
      </c>
      <c r="AQ1204" s="56" t="str">
        <f>IF(AP1204=1,AB1204,"")</f>
        <v/>
      </c>
    </row>
    <row r="1205" spans="1:43" s="3" customFormat="1" x14ac:dyDescent="0.25">
      <c r="A1205" s="67">
        <f t="shared" si="333"/>
        <v>2022</v>
      </c>
      <c r="B1205" s="67" t="e">
        <f t="shared" si="334"/>
        <v>#VALUE!</v>
      </c>
      <c r="C1205" s="68" t="e">
        <f t="shared" si="344"/>
        <v>#VALUE!</v>
      </c>
      <c r="D1205" s="69">
        <f t="shared" si="335"/>
        <v>4</v>
      </c>
      <c r="E1205" s="70">
        <f t="shared" si="336"/>
        <v>57</v>
      </c>
      <c r="F1205" s="74"/>
      <c r="G1205" s="77"/>
      <c r="H1205" s="63" t="e">
        <f t="shared" si="345"/>
        <v>#VALUE!</v>
      </c>
      <c r="I1205" s="64">
        <f t="shared" ref="I1205:N1220" si="349">I1204</f>
        <v>1</v>
      </c>
      <c r="J1205" s="71" t="str">
        <f t="shared" si="349"/>
        <v xml:space="preserve">Tolpis </v>
      </c>
      <c r="K1205" s="71" t="str">
        <f t="shared" si="349"/>
        <v>umbellata</v>
      </c>
      <c r="L1205" s="72">
        <f t="shared" si="349"/>
        <v>1</v>
      </c>
      <c r="M1205" s="72">
        <f t="shared" si="349"/>
        <v>0</v>
      </c>
      <c r="N1205" s="66">
        <f t="shared" si="349"/>
        <v>0</v>
      </c>
      <c r="O1205" s="41"/>
      <c r="P1205" s="42" t="str">
        <f t="shared" si="337"/>
        <v/>
      </c>
      <c r="Q1205" s="43" t="str">
        <f t="shared" si="338"/>
        <v/>
      </c>
      <c r="R1205" s="44" t="e">
        <f t="shared" si="339"/>
        <v>#VALUE!</v>
      </c>
      <c r="S1205" s="45" t="e">
        <f t="shared" si="332"/>
        <v>#VALUE!</v>
      </c>
      <c r="T1205" s="44" t="str">
        <f t="shared" si="340"/>
        <v/>
      </c>
      <c r="U1205" s="46"/>
      <c r="V1205" s="47"/>
      <c r="W1205" s="48" t="e">
        <f t="shared" si="341"/>
        <v>#VALUE!</v>
      </c>
      <c r="X1205" s="49"/>
      <c r="Y1205" s="44" t="e">
        <f>INDEX(VISITORS[INSECT ORDER], MATCH(X1205,VISITORS[NAME USED],0))</f>
        <v>#N/A</v>
      </c>
      <c r="Z1205" s="44" t="e">
        <f t="shared" si="342"/>
        <v>#N/A</v>
      </c>
      <c r="AA1205" s="50" t="e">
        <f>IF(SUM(#REF!,#REF!,#REF!,#REF!,#REF!,#REF!)=S1205,,"")</f>
        <v>#REF!</v>
      </c>
      <c r="AB1205" s="51" t="str">
        <f t="shared" si="343"/>
        <v/>
      </c>
      <c r="AC1205" s="51"/>
      <c r="AD1205" s="51"/>
      <c r="AE1205" s="51"/>
      <c r="AF1205" s="51"/>
      <c r="AG1205" s="51"/>
      <c r="AH1205" s="51"/>
      <c r="AI1205" s="52"/>
      <c r="AJ1205" s="52"/>
      <c r="AK1205" s="52"/>
      <c r="AL1205" s="53"/>
      <c r="AM1205" s="54"/>
      <c r="AN1205" s="55" t="str">
        <f>IF(P1205=1,0,"")</f>
        <v/>
      </c>
      <c r="AO1205" s="56" t="str">
        <f>IF(AN1205=1,AB1205,"")</f>
        <v/>
      </c>
      <c r="AP1205" s="55" t="str">
        <f>IF(P1205=1,0,"")</f>
        <v/>
      </c>
      <c r="AQ1205" s="56" t="str">
        <f>IF(AP1205=1,AB1205,"")</f>
        <v/>
      </c>
    </row>
    <row r="1206" spans="1:43" s="3" customFormat="1" x14ac:dyDescent="0.25">
      <c r="A1206" s="67">
        <f t="shared" si="333"/>
        <v>2022</v>
      </c>
      <c r="B1206" s="67" t="e">
        <f t="shared" si="334"/>
        <v>#VALUE!</v>
      </c>
      <c r="C1206" s="68" t="e">
        <f t="shared" si="344"/>
        <v>#VALUE!</v>
      </c>
      <c r="D1206" s="69">
        <f t="shared" si="335"/>
        <v>4</v>
      </c>
      <c r="E1206" s="70">
        <f t="shared" si="336"/>
        <v>58</v>
      </c>
      <c r="F1206" s="74"/>
      <c r="G1206" s="77"/>
      <c r="H1206" s="63" t="e">
        <f t="shared" si="345"/>
        <v>#VALUE!</v>
      </c>
      <c r="I1206" s="64">
        <f t="shared" si="349"/>
        <v>1</v>
      </c>
      <c r="J1206" s="71" t="str">
        <f t="shared" si="349"/>
        <v xml:space="preserve">Tolpis </v>
      </c>
      <c r="K1206" s="71" t="str">
        <f t="shared" si="349"/>
        <v>umbellata</v>
      </c>
      <c r="L1206" s="72">
        <f t="shared" si="349"/>
        <v>1</v>
      </c>
      <c r="M1206" s="72">
        <f t="shared" si="349"/>
        <v>0</v>
      </c>
      <c r="N1206" s="66">
        <f t="shared" si="349"/>
        <v>0</v>
      </c>
      <c r="O1206" s="41"/>
      <c r="P1206" s="42" t="str">
        <f t="shared" si="337"/>
        <v/>
      </c>
      <c r="Q1206" s="43" t="str">
        <f t="shared" si="338"/>
        <v/>
      </c>
      <c r="R1206" s="44" t="e">
        <f t="shared" si="339"/>
        <v>#VALUE!</v>
      </c>
      <c r="S1206" s="45" t="e">
        <f t="shared" si="332"/>
        <v>#VALUE!</v>
      </c>
      <c r="T1206" s="44" t="str">
        <f t="shared" si="340"/>
        <v/>
      </c>
      <c r="U1206" s="46"/>
      <c r="V1206" s="47"/>
      <c r="W1206" s="48" t="e">
        <f t="shared" si="341"/>
        <v>#VALUE!</v>
      </c>
      <c r="X1206" s="49"/>
      <c r="Y1206" s="44" t="e">
        <f>INDEX(VISITORS[INSECT ORDER], MATCH(X1206,VISITORS[NAME USED],0))</f>
        <v>#N/A</v>
      </c>
      <c r="Z1206" s="44" t="e">
        <f t="shared" si="342"/>
        <v>#N/A</v>
      </c>
      <c r="AA1206" s="50" t="e">
        <f>IF(SUM(#REF!,#REF!,#REF!,#REF!,#REF!,#REF!)=S1206,,"")</f>
        <v>#REF!</v>
      </c>
      <c r="AB1206" s="51" t="str">
        <f t="shared" si="343"/>
        <v/>
      </c>
      <c r="AC1206" s="51"/>
      <c r="AD1206" s="51"/>
      <c r="AE1206" s="51"/>
      <c r="AF1206" s="51"/>
      <c r="AG1206" s="51"/>
      <c r="AH1206" s="51"/>
      <c r="AI1206" s="52"/>
      <c r="AJ1206" s="52"/>
      <c r="AK1206" s="52"/>
      <c r="AL1206" s="53"/>
      <c r="AM1206" s="54"/>
      <c r="AN1206" s="55" t="str">
        <f>IF(P1206=1,0,"")</f>
        <v/>
      </c>
      <c r="AO1206" s="56" t="str">
        <f>IF(AN1206=1,AB1206,"")</f>
        <v/>
      </c>
      <c r="AP1206" s="55" t="str">
        <f>IF(P1206=1,0,"")</f>
        <v/>
      </c>
      <c r="AQ1206" s="56" t="str">
        <f>IF(AP1206=1,AB1206,"")</f>
        <v/>
      </c>
    </row>
    <row r="1207" spans="1:43" s="3" customFormat="1" x14ac:dyDescent="0.25">
      <c r="A1207" s="67">
        <f t="shared" si="333"/>
        <v>2022</v>
      </c>
      <c r="B1207" s="67" t="e">
        <f t="shared" si="334"/>
        <v>#VALUE!</v>
      </c>
      <c r="C1207" s="68" t="e">
        <f t="shared" si="344"/>
        <v>#VALUE!</v>
      </c>
      <c r="D1207" s="69">
        <f t="shared" si="335"/>
        <v>4</v>
      </c>
      <c r="E1207" s="70">
        <f t="shared" si="336"/>
        <v>59</v>
      </c>
      <c r="F1207" s="74"/>
      <c r="G1207" s="77"/>
      <c r="H1207" s="63" t="e">
        <f t="shared" si="345"/>
        <v>#VALUE!</v>
      </c>
      <c r="I1207" s="64">
        <f t="shared" si="349"/>
        <v>1</v>
      </c>
      <c r="J1207" s="71" t="str">
        <f t="shared" si="349"/>
        <v xml:space="preserve">Tolpis </v>
      </c>
      <c r="K1207" s="71" t="str">
        <f t="shared" si="349"/>
        <v>umbellata</v>
      </c>
      <c r="L1207" s="72">
        <f t="shared" si="349"/>
        <v>1</v>
      </c>
      <c r="M1207" s="72">
        <f t="shared" si="349"/>
        <v>0</v>
      </c>
      <c r="N1207" s="66">
        <f t="shared" si="349"/>
        <v>0</v>
      </c>
      <c r="O1207" s="41"/>
      <c r="P1207" s="42" t="str">
        <f t="shared" si="337"/>
        <v/>
      </c>
      <c r="Q1207" s="43" t="str">
        <f t="shared" si="338"/>
        <v/>
      </c>
      <c r="R1207" s="44" t="e">
        <f t="shared" si="339"/>
        <v>#VALUE!</v>
      </c>
      <c r="S1207" s="45" t="e">
        <f t="shared" si="332"/>
        <v>#VALUE!</v>
      </c>
      <c r="T1207" s="44" t="str">
        <f t="shared" si="340"/>
        <v/>
      </c>
      <c r="U1207" s="46"/>
      <c r="V1207" s="47"/>
      <c r="W1207" s="48" t="e">
        <f t="shared" si="341"/>
        <v>#VALUE!</v>
      </c>
      <c r="X1207" s="49"/>
      <c r="Y1207" s="44" t="e">
        <f>INDEX(VISITORS[INSECT ORDER], MATCH(X1207,VISITORS[NAME USED],0))</f>
        <v>#N/A</v>
      </c>
      <c r="Z1207" s="44" t="e">
        <f t="shared" si="342"/>
        <v>#N/A</v>
      </c>
      <c r="AA1207" s="50" t="e">
        <f>IF(SUM(#REF!,#REF!,#REF!,#REF!,#REF!,#REF!)=S1207,,"")</f>
        <v>#REF!</v>
      </c>
      <c r="AB1207" s="51" t="str">
        <f t="shared" si="343"/>
        <v/>
      </c>
      <c r="AC1207" s="51"/>
      <c r="AD1207" s="51"/>
      <c r="AE1207" s="51"/>
      <c r="AF1207" s="51"/>
      <c r="AG1207" s="51"/>
      <c r="AH1207" s="51"/>
      <c r="AI1207" s="52"/>
      <c r="AJ1207" s="52"/>
      <c r="AK1207" s="52"/>
      <c r="AL1207" s="53"/>
      <c r="AM1207" s="54"/>
      <c r="AN1207" s="55" t="str">
        <f>IF(P1207=1,0,"")</f>
        <v/>
      </c>
      <c r="AO1207" s="56" t="str">
        <f>IF(AN1207=1,AB1207,"")</f>
        <v/>
      </c>
      <c r="AP1207" s="55" t="str">
        <f>IF(P1207=1,0,"")</f>
        <v/>
      </c>
      <c r="AQ1207" s="56" t="str">
        <f>IF(AP1207=1,AB1207,"")</f>
        <v/>
      </c>
    </row>
    <row r="1208" spans="1:43" s="3" customFormat="1" x14ac:dyDescent="0.25">
      <c r="A1208" s="67">
        <f t="shared" si="333"/>
        <v>2022</v>
      </c>
      <c r="B1208" s="67" t="e">
        <f t="shared" si="334"/>
        <v>#VALUE!</v>
      </c>
      <c r="C1208" s="68" t="e">
        <f t="shared" si="344"/>
        <v>#VALUE!</v>
      </c>
      <c r="D1208" s="69">
        <f t="shared" si="335"/>
        <v>5</v>
      </c>
      <c r="E1208" s="70">
        <f t="shared" si="336"/>
        <v>0</v>
      </c>
      <c r="F1208" s="74"/>
      <c r="G1208" s="77"/>
      <c r="H1208" s="63" t="e">
        <f t="shared" si="345"/>
        <v>#VALUE!</v>
      </c>
      <c r="I1208" s="64">
        <f t="shared" si="349"/>
        <v>1</v>
      </c>
      <c r="J1208" s="71" t="str">
        <f t="shared" si="349"/>
        <v xml:space="preserve">Tolpis </v>
      </c>
      <c r="K1208" s="71" t="str">
        <f t="shared" si="349"/>
        <v>umbellata</v>
      </c>
      <c r="L1208" s="72">
        <f t="shared" si="349"/>
        <v>1</v>
      </c>
      <c r="M1208" s="72">
        <f t="shared" si="349"/>
        <v>0</v>
      </c>
      <c r="N1208" s="66">
        <f t="shared" si="349"/>
        <v>0</v>
      </c>
      <c r="O1208" s="41"/>
      <c r="P1208" s="42" t="str">
        <f t="shared" si="337"/>
        <v/>
      </c>
      <c r="Q1208" s="43" t="str">
        <f t="shared" si="338"/>
        <v/>
      </c>
      <c r="R1208" s="44" t="e">
        <f t="shared" si="339"/>
        <v>#VALUE!</v>
      </c>
      <c r="S1208" s="45" t="e">
        <f t="shared" si="332"/>
        <v>#VALUE!</v>
      </c>
      <c r="T1208" s="44" t="str">
        <f t="shared" si="340"/>
        <v/>
      </c>
      <c r="U1208" s="46"/>
      <c r="V1208" s="47"/>
      <c r="W1208" s="48" t="e">
        <f t="shared" si="341"/>
        <v>#VALUE!</v>
      </c>
      <c r="X1208" s="49"/>
      <c r="Y1208" s="44" t="e">
        <f>INDEX(VISITORS[INSECT ORDER], MATCH(X1208,VISITORS[NAME USED],0))</f>
        <v>#N/A</v>
      </c>
      <c r="Z1208" s="44" t="e">
        <f t="shared" si="342"/>
        <v>#N/A</v>
      </c>
      <c r="AA1208" s="50" t="e">
        <f>IF(SUM(#REF!,#REF!,#REF!,#REF!,#REF!,#REF!)=S1208,,"")</f>
        <v>#REF!</v>
      </c>
      <c r="AB1208" s="51" t="str">
        <f t="shared" si="343"/>
        <v/>
      </c>
      <c r="AC1208" s="51"/>
      <c r="AD1208" s="51"/>
      <c r="AE1208" s="51"/>
      <c r="AF1208" s="51"/>
      <c r="AG1208" s="51"/>
      <c r="AH1208" s="51"/>
      <c r="AI1208" s="52"/>
      <c r="AJ1208" s="52"/>
      <c r="AK1208" s="52"/>
      <c r="AL1208" s="53"/>
      <c r="AM1208" s="54"/>
      <c r="AN1208" s="55" t="str">
        <f>IF(P1208=1,0,"")</f>
        <v/>
      </c>
      <c r="AO1208" s="56" t="str">
        <f>IF(AN1208=1,AB1208,"")</f>
        <v/>
      </c>
      <c r="AP1208" s="55" t="str">
        <f>IF(P1208=1,0,"")</f>
        <v/>
      </c>
      <c r="AQ1208" s="56" t="str">
        <f>IF(AP1208=1,AB1208,"")</f>
        <v/>
      </c>
    </row>
    <row r="1209" spans="1:43" s="3" customFormat="1" x14ac:dyDescent="0.25">
      <c r="A1209" s="67">
        <f t="shared" si="333"/>
        <v>2022</v>
      </c>
      <c r="B1209" s="67" t="e">
        <f t="shared" si="334"/>
        <v>#VALUE!</v>
      </c>
      <c r="C1209" s="68" t="e">
        <f t="shared" si="344"/>
        <v>#VALUE!</v>
      </c>
      <c r="D1209" s="69">
        <f t="shared" si="335"/>
        <v>5</v>
      </c>
      <c r="E1209" s="70">
        <f t="shared" si="336"/>
        <v>1</v>
      </c>
      <c r="F1209" s="74"/>
      <c r="G1209" s="77"/>
      <c r="H1209" s="63" t="e">
        <f t="shared" si="345"/>
        <v>#VALUE!</v>
      </c>
      <c r="I1209" s="64">
        <f t="shared" si="349"/>
        <v>1</v>
      </c>
      <c r="J1209" s="71" t="str">
        <f t="shared" si="349"/>
        <v xml:space="preserve">Tolpis </v>
      </c>
      <c r="K1209" s="71" t="str">
        <f t="shared" si="349"/>
        <v>umbellata</v>
      </c>
      <c r="L1209" s="72">
        <f t="shared" si="349"/>
        <v>1</v>
      </c>
      <c r="M1209" s="72">
        <f t="shared" si="349"/>
        <v>0</v>
      </c>
      <c r="N1209" s="66">
        <f t="shared" si="349"/>
        <v>0</v>
      </c>
      <c r="O1209" s="41"/>
      <c r="P1209" s="42" t="str">
        <f t="shared" si="337"/>
        <v/>
      </c>
      <c r="Q1209" s="43" t="str">
        <f t="shared" si="338"/>
        <v/>
      </c>
      <c r="R1209" s="44" t="e">
        <f t="shared" si="339"/>
        <v>#VALUE!</v>
      </c>
      <c r="S1209" s="45" t="e">
        <f t="shared" si="332"/>
        <v>#VALUE!</v>
      </c>
      <c r="T1209" s="44" t="str">
        <f t="shared" si="340"/>
        <v/>
      </c>
      <c r="U1209" s="46"/>
      <c r="V1209" s="47"/>
      <c r="W1209" s="48" t="e">
        <f t="shared" si="341"/>
        <v>#VALUE!</v>
      </c>
      <c r="X1209" s="49"/>
      <c r="Y1209" s="44" t="e">
        <f>INDEX(VISITORS[INSECT ORDER], MATCH(X1209,VISITORS[NAME USED],0))</f>
        <v>#N/A</v>
      </c>
      <c r="Z1209" s="44" t="e">
        <f t="shared" si="342"/>
        <v>#N/A</v>
      </c>
      <c r="AA1209" s="50" t="e">
        <f>IF(SUM(#REF!,#REF!,#REF!,#REF!,#REF!,#REF!)=S1209,,"")</f>
        <v>#REF!</v>
      </c>
      <c r="AB1209" s="51" t="str">
        <f t="shared" si="343"/>
        <v/>
      </c>
      <c r="AC1209" s="51"/>
      <c r="AD1209" s="51"/>
      <c r="AE1209" s="51"/>
      <c r="AF1209" s="51"/>
      <c r="AG1209" s="51"/>
      <c r="AH1209" s="51"/>
      <c r="AI1209" s="52"/>
      <c r="AJ1209" s="52"/>
      <c r="AK1209" s="52"/>
      <c r="AL1209" s="53"/>
      <c r="AM1209" s="54"/>
      <c r="AN1209" s="55" t="str">
        <f>IF(P1209=1,0,"")</f>
        <v/>
      </c>
      <c r="AO1209" s="56" t="str">
        <f>IF(AN1209=1,AB1209,"")</f>
        <v/>
      </c>
      <c r="AP1209" s="55" t="str">
        <f>IF(P1209=1,0,"")</f>
        <v/>
      </c>
      <c r="AQ1209" s="56" t="str">
        <f>IF(AP1209=1,AB1209,"")</f>
        <v/>
      </c>
    </row>
    <row r="1210" spans="1:43" s="3" customFormat="1" x14ac:dyDescent="0.25">
      <c r="A1210" s="67">
        <f t="shared" si="333"/>
        <v>2022</v>
      </c>
      <c r="B1210" s="67" t="e">
        <f t="shared" si="334"/>
        <v>#VALUE!</v>
      </c>
      <c r="C1210" s="68" t="e">
        <f t="shared" si="344"/>
        <v>#VALUE!</v>
      </c>
      <c r="D1210" s="69">
        <f t="shared" si="335"/>
        <v>5</v>
      </c>
      <c r="E1210" s="70">
        <f t="shared" si="336"/>
        <v>2</v>
      </c>
      <c r="F1210" s="74"/>
      <c r="G1210" s="77"/>
      <c r="H1210" s="63" t="e">
        <f t="shared" si="345"/>
        <v>#VALUE!</v>
      </c>
      <c r="I1210" s="64">
        <f t="shared" si="349"/>
        <v>1</v>
      </c>
      <c r="J1210" s="71" t="str">
        <f t="shared" si="349"/>
        <v xml:space="preserve">Tolpis </v>
      </c>
      <c r="K1210" s="71" t="str">
        <f t="shared" si="349"/>
        <v>umbellata</v>
      </c>
      <c r="L1210" s="72">
        <f t="shared" si="349"/>
        <v>1</v>
      </c>
      <c r="M1210" s="72">
        <f t="shared" si="349"/>
        <v>0</v>
      </c>
      <c r="N1210" s="66">
        <f t="shared" si="349"/>
        <v>0</v>
      </c>
      <c r="O1210" s="41"/>
      <c r="P1210" s="42" t="str">
        <f t="shared" si="337"/>
        <v/>
      </c>
      <c r="Q1210" s="43" t="str">
        <f t="shared" si="338"/>
        <v/>
      </c>
      <c r="R1210" s="44" t="e">
        <f t="shared" si="339"/>
        <v>#VALUE!</v>
      </c>
      <c r="S1210" s="45" t="e">
        <f t="shared" si="332"/>
        <v>#VALUE!</v>
      </c>
      <c r="T1210" s="44" t="str">
        <f t="shared" si="340"/>
        <v/>
      </c>
      <c r="U1210" s="46"/>
      <c r="V1210" s="47"/>
      <c r="W1210" s="48" t="e">
        <f t="shared" si="341"/>
        <v>#VALUE!</v>
      </c>
      <c r="X1210" s="49"/>
      <c r="Y1210" s="44" t="e">
        <f>INDEX(VISITORS[INSECT ORDER], MATCH(X1210,VISITORS[NAME USED],0))</f>
        <v>#N/A</v>
      </c>
      <c r="Z1210" s="44" t="e">
        <f t="shared" si="342"/>
        <v>#N/A</v>
      </c>
      <c r="AA1210" s="50" t="e">
        <f>IF(SUM(#REF!,#REF!,#REF!,#REF!,#REF!,#REF!)=S1210,,"")</f>
        <v>#REF!</v>
      </c>
      <c r="AB1210" s="51" t="str">
        <f t="shared" si="343"/>
        <v/>
      </c>
      <c r="AC1210" s="51"/>
      <c r="AD1210" s="51"/>
      <c r="AE1210" s="51"/>
      <c r="AF1210" s="51"/>
      <c r="AG1210" s="51"/>
      <c r="AH1210" s="51"/>
      <c r="AI1210" s="52"/>
      <c r="AJ1210" s="52"/>
      <c r="AK1210" s="52"/>
      <c r="AL1210" s="53"/>
      <c r="AM1210" s="54"/>
      <c r="AN1210" s="55" t="str">
        <f>IF(P1210=1,0,"")</f>
        <v/>
      </c>
      <c r="AO1210" s="56" t="str">
        <f>IF(AN1210=1,AB1210,"")</f>
        <v/>
      </c>
      <c r="AP1210" s="55" t="str">
        <f>IF(P1210=1,0,"")</f>
        <v/>
      </c>
      <c r="AQ1210" s="56" t="str">
        <f>IF(AP1210=1,AB1210,"")</f>
        <v/>
      </c>
    </row>
    <row r="1211" spans="1:43" s="3" customFormat="1" x14ac:dyDescent="0.25">
      <c r="A1211" s="67">
        <f t="shared" si="333"/>
        <v>2022</v>
      </c>
      <c r="B1211" s="67" t="e">
        <f t="shared" si="334"/>
        <v>#VALUE!</v>
      </c>
      <c r="C1211" s="68" t="e">
        <f t="shared" si="344"/>
        <v>#VALUE!</v>
      </c>
      <c r="D1211" s="69">
        <f t="shared" si="335"/>
        <v>5</v>
      </c>
      <c r="E1211" s="70">
        <f t="shared" si="336"/>
        <v>3</v>
      </c>
      <c r="F1211" s="74"/>
      <c r="G1211" s="77"/>
      <c r="H1211" s="63" t="e">
        <f t="shared" si="345"/>
        <v>#VALUE!</v>
      </c>
      <c r="I1211" s="64">
        <f t="shared" si="349"/>
        <v>1</v>
      </c>
      <c r="J1211" s="71" t="str">
        <f t="shared" si="349"/>
        <v xml:space="preserve">Tolpis </v>
      </c>
      <c r="K1211" s="71" t="str">
        <f t="shared" si="349"/>
        <v>umbellata</v>
      </c>
      <c r="L1211" s="72">
        <f t="shared" si="349"/>
        <v>1</v>
      </c>
      <c r="M1211" s="72">
        <f t="shared" si="349"/>
        <v>0</v>
      </c>
      <c r="N1211" s="66">
        <f t="shared" si="349"/>
        <v>0</v>
      </c>
      <c r="O1211" s="41"/>
      <c r="P1211" s="42" t="str">
        <f t="shared" si="337"/>
        <v/>
      </c>
      <c r="Q1211" s="43" t="str">
        <f t="shared" si="338"/>
        <v/>
      </c>
      <c r="R1211" s="44" t="e">
        <f t="shared" si="339"/>
        <v>#VALUE!</v>
      </c>
      <c r="S1211" s="45" t="e">
        <f t="shared" si="332"/>
        <v>#VALUE!</v>
      </c>
      <c r="T1211" s="44" t="str">
        <f t="shared" si="340"/>
        <v/>
      </c>
      <c r="U1211" s="46"/>
      <c r="V1211" s="47"/>
      <c r="W1211" s="48" t="e">
        <f t="shared" si="341"/>
        <v>#VALUE!</v>
      </c>
      <c r="X1211" s="49"/>
      <c r="Y1211" s="44" t="e">
        <f>INDEX(VISITORS[INSECT ORDER], MATCH(X1211,VISITORS[NAME USED],0))</f>
        <v>#N/A</v>
      </c>
      <c r="Z1211" s="44" t="e">
        <f t="shared" si="342"/>
        <v>#N/A</v>
      </c>
      <c r="AA1211" s="50" t="e">
        <f>IF(SUM(#REF!,#REF!,#REF!,#REF!,#REF!,#REF!)=S1211,,"")</f>
        <v>#REF!</v>
      </c>
      <c r="AB1211" s="51" t="str">
        <f t="shared" si="343"/>
        <v/>
      </c>
      <c r="AC1211" s="51"/>
      <c r="AD1211" s="51"/>
      <c r="AE1211" s="51"/>
      <c r="AF1211" s="51"/>
      <c r="AG1211" s="51"/>
      <c r="AH1211" s="51"/>
      <c r="AI1211" s="52"/>
      <c r="AJ1211" s="52"/>
      <c r="AK1211" s="52"/>
      <c r="AL1211" s="53"/>
      <c r="AM1211" s="54"/>
      <c r="AN1211" s="55" t="str">
        <f>IF(P1211=1,0,"")</f>
        <v/>
      </c>
      <c r="AO1211" s="56" t="str">
        <f>IF(AN1211=1,AB1211,"")</f>
        <v/>
      </c>
      <c r="AP1211" s="55" t="str">
        <f>IF(P1211=1,0,"")</f>
        <v/>
      </c>
      <c r="AQ1211" s="56" t="str">
        <f>IF(AP1211=1,AB1211,"")</f>
        <v/>
      </c>
    </row>
    <row r="1212" spans="1:43" s="3" customFormat="1" x14ac:dyDescent="0.25">
      <c r="A1212" s="67">
        <f t="shared" si="333"/>
        <v>2022</v>
      </c>
      <c r="B1212" s="67" t="e">
        <f t="shared" si="334"/>
        <v>#VALUE!</v>
      </c>
      <c r="C1212" s="68" t="e">
        <f t="shared" si="344"/>
        <v>#VALUE!</v>
      </c>
      <c r="D1212" s="69">
        <f t="shared" si="335"/>
        <v>5</v>
      </c>
      <c r="E1212" s="70">
        <f t="shared" si="336"/>
        <v>4</v>
      </c>
      <c r="F1212" s="74"/>
      <c r="G1212" s="77"/>
      <c r="H1212" s="63" t="e">
        <f t="shared" si="345"/>
        <v>#VALUE!</v>
      </c>
      <c r="I1212" s="64">
        <f t="shared" si="349"/>
        <v>1</v>
      </c>
      <c r="J1212" s="71" t="str">
        <f t="shared" si="349"/>
        <v xml:space="preserve">Tolpis </v>
      </c>
      <c r="K1212" s="71" t="str">
        <f t="shared" si="349"/>
        <v>umbellata</v>
      </c>
      <c r="L1212" s="72">
        <f t="shared" si="349"/>
        <v>1</v>
      </c>
      <c r="M1212" s="72">
        <f t="shared" si="349"/>
        <v>0</v>
      </c>
      <c r="N1212" s="66">
        <f t="shared" si="349"/>
        <v>0</v>
      </c>
      <c r="O1212" s="41"/>
      <c r="P1212" s="42" t="str">
        <f t="shared" si="337"/>
        <v/>
      </c>
      <c r="Q1212" s="43" t="str">
        <f t="shared" si="338"/>
        <v/>
      </c>
      <c r="R1212" s="44" t="e">
        <f t="shared" si="339"/>
        <v>#VALUE!</v>
      </c>
      <c r="S1212" s="45" t="e">
        <f t="shared" si="332"/>
        <v>#VALUE!</v>
      </c>
      <c r="T1212" s="44" t="str">
        <f t="shared" si="340"/>
        <v/>
      </c>
      <c r="U1212" s="46"/>
      <c r="V1212" s="47"/>
      <c r="W1212" s="48" t="e">
        <f t="shared" si="341"/>
        <v>#VALUE!</v>
      </c>
      <c r="X1212" s="49"/>
      <c r="Y1212" s="44" t="e">
        <f>INDEX(VISITORS[INSECT ORDER], MATCH(X1212,VISITORS[NAME USED],0))</f>
        <v>#N/A</v>
      </c>
      <c r="Z1212" s="44" t="e">
        <f t="shared" si="342"/>
        <v>#N/A</v>
      </c>
      <c r="AA1212" s="50" t="e">
        <f>IF(SUM(#REF!,#REF!,#REF!,#REF!,#REF!,#REF!)=S1212,,"")</f>
        <v>#REF!</v>
      </c>
      <c r="AB1212" s="51" t="str">
        <f t="shared" si="343"/>
        <v/>
      </c>
      <c r="AC1212" s="51"/>
      <c r="AD1212" s="51"/>
      <c r="AE1212" s="51"/>
      <c r="AF1212" s="51"/>
      <c r="AG1212" s="51"/>
      <c r="AH1212" s="51"/>
      <c r="AI1212" s="52"/>
      <c r="AJ1212" s="52"/>
      <c r="AK1212" s="52"/>
      <c r="AL1212" s="53"/>
      <c r="AM1212" s="54"/>
      <c r="AN1212" s="55" t="str">
        <f>IF(P1212=1,0,"")</f>
        <v/>
      </c>
      <c r="AO1212" s="56" t="str">
        <f>IF(AN1212=1,AB1212,"")</f>
        <v/>
      </c>
      <c r="AP1212" s="55" t="str">
        <f>IF(P1212=1,0,"")</f>
        <v/>
      </c>
      <c r="AQ1212" s="56" t="str">
        <f>IF(AP1212=1,AB1212,"")</f>
        <v/>
      </c>
    </row>
    <row r="1213" spans="1:43" s="3" customFormat="1" x14ac:dyDescent="0.25">
      <c r="A1213" s="67">
        <f t="shared" si="333"/>
        <v>2022</v>
      </c>
      <c r="B1213" s="67" t="e">
        <f t="shared" si="334"/>
        <v>#VALUE!</v>
      </c>
      <c r="C1213" s="68" t="e">
        <f t="shared" si="344"/>
        <v>#VALUE!</v>
      </c>
      <c r="D1213" s="69">
        <f t="shared" si="335"/>
        <v>5</v>
      </c>
      <c r="E1213" s="70">
        <f t="shared" si="336"/>
        <v>5</v>
      </c>
      <c r="F1213" s="74"/>
      <c r="G1213" s="77"/>
      <c r="H1213" s="63" t="e">
        <f t="shared" si="345"/>
        <v>#VALUE!</v>
      </c>
      <c r="I1213" s="64">
        <f t="shared" si="349"/>
        <v>1</v>
      </c>
      <c r="J1213" s="71" t="str">
        <f t="shared" si="349"/>
        <v xml:space="preserve">Tolpis </v>
      </c>
      <c r="K1213" s="71" t="str">
        <f t="shared" si="349"/>
        <v>umbellata</v>
      </c>
      <c r="L1213" s="72">
        <f t="shared" si="349"/>
        <v>1</v>
      </c>
      <c r="M1213" s="72">
        <f t="shared" si="349"/>
        <v>0</v>
      </c>
      <c r="N1213" s="66">
        <f t="shared" si="349"/>
        <v>0</v>
      </c>
      <c r="O1213" s="41"/>
      <c r="P1213" s="42" t="str">
        <f t="shared" si="337"/>
        <v/>
      </c>
      <c r="Q1213" s="43" t="str">
        <f t="shared" si="338"/>
        <v/>
      </c>
      <c r="R1213" s="44" t="e">
        <f t="shared" si="339"/>
        <v>#VALUE!</v>
      </c>
      <c r="S1213" s="45" t="e">
        <f t="shared" si="332"/>
        <v>#VALUE!</v>
      </c>
      <c r="T1213" s="44" t="str">
        <f t="shared" si="340"/>
        <v/>
      </c>
      <c r="U1213" s="46"/>
      <c r="V1213" s="47"/>
      <c r="W1213" s="48" t="e">
        <f t="shared" si="341"/>
        <v>#VALUE!</v>
      </c>
      <c r="X1213" s="49"/>
      <c r="Y1213" s="44" t="e">
        <f>INDEX(VISITORS[INSECT ORDER], MATCH(X1213,VISITORS[NAME USED],0))</f>
        <v>#N/A</v>
      </c>
      <c r="Z1213" s="44" t="e">
        <f t="shared" si="342"/>
        <v>#N/A</v>
      </c>
      <c r="AA1213" s="50" t="e">
        <f>IF(SUM(#REF!,#REF!,#REF!,#REF!,#REF!,#REF!)=S1213,,"")</f>
        <v>#REF!</v>
      </c>
      <c r="AB1213" s="51" t="str">
        <f t="shared" si="343"/>
        <v/>
      </c>
      <c r="AC1213" s="51"/>
      <c r="AD1213" s="51"/>
      <c r="AE1213" s="51"/>
      <c r="AF1213" s="51"/>
      <c r="AG1213" s="51"/>
      <c r="AH1213" s="51"/>
      <c r="AI1213" s="52"/>
      <c r="AJ1213" s="52"/>
      <c r="AK1213" s="52"/>
      <c r="AL1213" s="53"/>
      <c r="AM1213" s="54"/>
      <c r="AN1213" s="55" t="str">
        <f>IF(P1213=1,0,"")</f>
        <v/>
      </c>
      <c r="AO1213" s="56" t="str">
        <f>IF(AN1213=1,AB1213,"")</f>
        <v/>
      </c>
      <c r="AP1213" s="55" t="str">
        <f>IF(P1213=1,0,"")</f>
        <v/>
      </c>
      <c r="AQ1213" s="56" t="str">
        <f>IF(AP1213=1,AB1213,"")</f>
        <v/>
      </c>
    </row>
    <row r="1214" spans="1:43" s="3" customFormat="1" x14ac:dyDescent="0.25">
      <c r="A1214" s="67">
        <f t="shared" si="333"/>
        <v>2022</v>
      </c>
      <c r="B1214" s="67" t="e">
        <f t="shared" si="334"/>
        <v>#VALUE!</v>
      </c>
      <c r="C1214" s="68" t="e">
        <f t="shared" si="344"/>
        <v>#VALUE!</v>
      </c>
      <c r="D1214" s="69">
        <f t="shared" si="335"/>
        <v>5</v>
      </c>
      <c r="E1214" s="70">
        <f t="shared" si="336"/>
        <v>6</v>
      </c>
      <c r="F1214" s="74"/>
      <c r="G1214" s="77"/>
      <c r="H1214" s="63" t="e">
        <f t="shared" si="345"/>
        <v>#VALUE!</v>
      </c>
      <c r="I1214" s="64">
        <f t="shared" si="349"/>
        <v>1</v>
      </c>
      <c r="J1214" s="71" t="str">
        <f t="shared" si="349"/>
        <v xml:space="preserve">Tolpis </v>
      </c>
      <c r="K1214" s="71" t="str">
        <f t="shared" si="349"/>
        <v>umbellata</v>
      </c>
      <c r="L1214" s="72">
        <f t="shared" si="349"/>
        <v>1</v>
      </c>
      <c r="M1214" s="72">
        <f t="shared" si="349"/>
        <v>0</v>
      </c>
      <c r="N1214" s="66">
        <f t="shared" si="349"/>
        <v>0</v>
      </c>
      <c r="O1214" s="41"/>
      <c r="P1214" s="42" t="str">
        <f t="shared" si="337"/>
        <v/>
      </c>
      <c r="Q1214" s="43" t="str">
        <f t="shared" si="338"/>
        <v/>
      </c>
      <c r="R1214" s="44" t="e">
        <f t="shared" si="339"/>
        <v>#VALUE!</v>
      </c>
      <c r="S1214" s="45" t="e">
        <f t="shared" si="332"/>
        <v>#VALUE!</v>
      </c>
      <c r="T1214" s="44" t="str">
        <f t="shared" si="340"/>
        <v/>
      </c>
      <c r="U1214" s="46"/>
      <c r="V1214" s="47"/>
      <c r="W1214" s="48" t="e">
        <f t="shared" si="341"/>
        <v>#VALUE!</v>
      </c>
      <c r="X1214" s="49"/>
      <c r="Y1214" s="44" t="e">
        <f>INDEX(VISITORS[INSECT ORDER], MATCH(X1214,VISITORS[NAME USED],0))</f>
        <v>#N/A</v>
      </c>
      <c r="Z1214" s="44" t="e">
        <f t="shared" si="342"/>
        <v>#N/A</v>
      </c>
      <c r="AA1214" s="50" t="e">
        <f>IF(SUM(#REF!,#REF!,#REF!,#REF!,#REF!,#REF!)=S1214,,"")</f>
        <v>#REF!</v>
      </c>
      <c r="AB1214" s="51" t="str">
        <f t="shared" si="343"/>
        <v/>
      </c>
      <c r="AC1214" s="51"/>
      <c r="AD1214" s="51"/>
      <c r="AE1214" s="51"/>
      <c r="AF1214" s="51"/>
      <c r="AG1214" s="51"/>
      <c r="AH1214" s="51"/>
      <c r="AI1214" s="52"/>
      <c r="AJ1214" s="52"/>
      <c r="AK1214" s="52"/>
      <c r="AL1214" s="53"/>
      <c r="AM1214" s="54"/>
      <c r="AN1214" s="55" t="str">
        <f>IF(P1214=1,0,"")</f>
        <v/>
      </c>
      <c r="AO1214" s="56" t="str">
        <f>IF(AN1214=1,AB1214,"")</f>
        <v/>
      </c>
      <c r="AP1214" s="55" t="str">
        <f>IF(P1214=1,0,"")</f>
        <v/>
      </c>
      <c r="AQ1214" s="56" t="str">
        <f>IF(AP1214=1,AB1214,"")</f>
        <v/>
      </c>
    </row>
    <row r="1215" spans="1:43" s="3" customFormat="1" x14ac:dyDescent="0.25">
      <c r="A1215" s="67">
        <f t="shared" si="333"/>
        <v>2022</v>
      </c>
      <c r="B1215" s="67" t="e">
        <f t="shared" si="334"/>
        <v>#VALUE!</v>
      </c>
      <c r="C1215" s="68" t="e">
        <f t="shared" si="344"/>
        <v>#VALUE!</v>
      </c>
      <c r="D1215" s="69">
        <f t="shared" si="335"/>
        <v>5</v>
      </c>
      <c r="E1215" s="70">
        <f t="shared" si="336"/>
        <v>7</v>
      </c>
      <c r="F1215" s="74"/>
      <c r="G1215" s="77"/>
      <c r="H1215" s="63" t="e">
        <f t="shared" si="345"/>
        <v>#VALUE!</v>
      </c>
      <c r="I1215" s="64">
        <f t="shared" si="349"/>
        <v>1</v>
      </c>
      <c r="J1215" s="71" t="str">
        <f t="shared" si="349"/>
        <v xml:space="preserve">Tolpis </v>
      </c>
      <c r="K1215" s="71" t="str">
        <f t="shared" si="349"/>
        <v>umbellata</v>
      </c>
      <c r="L1215" s="72">
        <f t="shared" si="349"/>
        <v>1</v>
      </c>
      <c r="M1215" s="72">
        <f t="shared" si="349"/>
        <v>0</v>
      </c>
      <c r="N1215" s="66">
        <f t="shared" si="349"/>
        <v>0</v>
      </c>
      <c r="O1215" s="41"/>
      <c r="P1215" s="42" t="str">
        <f t="shared" si="337"/>
        <v/>
      </c>
      <c r="Q1215" s="43" t="str">
        <f t="shared" si="338"/>
        <v/>
      </c>
      <c r="R1215" s="44" t="e">
        <f t="shared" si="339"/>
        <v>#VALUE!</v>
      </c>
      <c r="S1215" s="45" t="e">
        <f t="shared" si="332"/>
        <v>#VALUE!</v>
      </c>
      <c r="T1215" s="44" t="str">
        <f t="shared" si="340"/>
        <v/>
      </c>
      <c r="U1215" s="46"/>
      <c r="V1215" s="47"/>
      <c r="W1215" s="48" t="e">
        <f t="shared" si="341"/>
        <v>#VALUE!</v>
      </c>
      <c r="X1215" s="49"/>
      <c r="Y1215" s="44" t="e">
        <f>INDEX(VISITORS[INSECT ORDER], MATCH(X1215,VISITORS[NAME USED],0))</f>
        <v>#N/A</v>
      </c>
      <c r="Z1215" s="44" t="e">
        <f t="shared" si="342"/>
        <v>#N/A</v>
      </c>
      <c r="AA1215" s="50" t="e">
        <f>IF(SUM(#REF!,#REF!,#REF!,#REF!,#REF!,#REF!)=S1215,,"")</f>
        <v>#REF!</v>
      </c>
      <c r="AB1215" s="51" t="str">
        <f t="shared" si="343"/>
        <v/>
      </c>
      <c r="AC1215" s="51"/>
      <c r="AD1215" s="51"/>
      <c r="AE1215" s="51"/>
      <c r="AF1215" s="51"/>
      <c r="AG1215" s="51"/>
      <c r="AH1215" s="51"/>
      <c r="AI1215" s="52"/>
      <c r="AJ1215" s="52"/>
      <c r="AK1215" s="52"/>
      <c r="AL1215" s="53"/>
      <c r="AM1215" s="54"/>
      <c r="AN1215" s="55" t="str">
        <f>IF(P1215=1,0,"")</f>
        <v/>
      </c>
      <c r="AO1215" s="56" t="str">
        <f>IF(AN1215=1,AB1215,"")</f>
        <v/>
      </c>
      <c r="AP1215" s="55" t="str">
        <f>IF(P1215=1,0,"")</f>
        <v/>
      </c>
      <c r="AQ1215" s="56" t="str">
        <f>IF(AP1215=1,AB1215,"")</f>
        <v/>
      </c>
    </row>
    <row r="1216" spans="1:43" s="3" customFormat="1" x14ac:dyDescent="0.25">
      <c r="A1216" s="67">
        <f t="shared" si="333"/>
        <v>2022</v>
      </c>
      <c r="B1216" s="67" t="e">
        <f t="shared" si="334"/>
        <v>#VALUE!</v>
      </c>
      <c r="C1216" s="68" t="e">
        <f t="shared" si="344"/>
        <v>#VALUE!</v>
      </c>
      <c r="D1216" s="69">
        <f t="shared" si="335"/>
        <v>5</v>
      </c>
      <c r="E1216" s="70">
        <f t="shared" si="336"/>
        <v>8</v>
      </c>
      <c r="F1216" s="74"/>
      <c r="G1216" s="77"/>
      <c r="H1216" s="63" t="e">
        <f t="shared" si="345"/>
        <v>#VALUE!</v>
      </c>
      <c r="I1216" s="64">
        <f t="shared" si="349"/>
        <v>1</v>
      </c>
      <c r="J1216" s="71" t="str">
        <f t="shared" si="349"/>
        <v xml:space="preserve">Tolpis </v>
      </c>
      <c r="K1216" s="71" t="str">
        <f t="shared" si="349"/>
        <v>umbellata</v>
      </c>
      <c r="L1216" s="72">
        <f t="shared" si="349"/>
        <v>1</v>
      </c>
      <c r="M1216" s="72">
        <f t="shared" si="349"/>
        <v>0</v>
      </c>
      <c r="N1216" s="66">
        <f t="shared" si="349"/>
        <v>0</v>
      </c>
      <c r="O1216" s="41"/>
      <c r="P1216" s="42" t="str">
        <f t="shared" si="337"/>
        <v/>
      </c>
      <c r="Q1216" s="43" t="str">
        <f t="shared" si="338"/>
        <v/>
      </c>
      <c r="R1216" s="44" t="e">
        <f t="shared" si="339"/>
        <v>#VALUE!</v>
      </c>
      <c r="S1216" s="45" t="e">
        <f t="shared" si="332"/>
        <v>#VALUE!</v>
      </c>
      <c r="T1216" s="44" t="str">
        <f t="shared" si="340"/>
        <v/>
      </c>
      <c r="U1216" s="46"/>
      <c r="V1216" s="47"/>
      <c r="W1216" s="48" t="e">
        <f t="shared" si="341"/>
        <v>#VALUE!</v>
      </c>
      <c r="X1216" s="49"/>
      <c r="Y1216" s="44" t="e">
        <f>INDEX(VISITORS[INSECT ORDER], MATCH(X1216,VISITORS[NAME USED],0))</f>
        <v>#N/A</v>
      </c>
      <c r="Z1216" s="44" t="e">
        <f t="shared" si="342"/>
        <v>#N/A</v>
      </c>
      <c r="AA1216" s="50" t="e">
        <f>IF(SUM(#REF!,#REF!,#REF!,#REF!,#REF!,#REF!)=S1216,,"")</f>
        <v>#REF!</v>
      </c>
      <c r="AB1216" s="51" t="str">
        <f t="shared" si="343"/>
        <v/>
      </c>
      <c r="AC1216" s="51"/>
      <c r="AD1216" s="51"/>
      <c r="AE1216" s="51"/>
      <c r="AF1216" s="51"/>
      <c r="AG1216" s="51"/>
      <c r="AH1216" s="51"/>
      <c r="AI1216" s="52"/>
      <c r="AJ1216" s="52"/>
      <c r="AK1216" s="52"/>
      <c r="AL1216" s="53"/>
      <c r="AM1216" s="54"/>
      <c r="AN1216" s="55" t="str">
        <f>IF(P1216=1,0,"")</f>
        <v/>
      </c>
      <c r="AO1216" s="56" t="str">
        <f>IF(AN1216=1,AB1216,"")</f>
        <v/>
      </c>
      <c r="AP1216" s="55" t="str">
        <f>IF(P1216=1,0,"")</f>
        <v/>
      </c>
      <c r="AQ1216" s="56" t="str">
        <f>IF(AP1216=1,AB1216,"")</f>
        <v/>
      </c>
    </row>
    <row r="1217" spans="1:43" s="3" customFormat="1" x14ac:dyDescent="0.25">
      <c r="A1217" s="67">
        <f t="shared" si="333"/>
        <v>2022</v>
      </c>
      <c r="B1217" s="67" t="e">
        <f t="shared" si="334"/>
        <v>#VALUE!</v>
      </c>
      <c r="C1217" s="68" t="e">
        <f t="shared" si="344"/>
        <v>#VALUE!</v>
      </c>
      <c r="D1217" s="69">
        <f t="shared" si="335"/>
        <v>5</v>
      </c>
      <c r="E1217" s="70">
        <f t="shared" si="336"/>
        <v>9</v>
      </c>
      <c r="F1217" s="74"/>
      <c r="G1217" s="77"/>
      <c r="H1217" s="63" t="e">
        <f t="shared" si="345"/>
        <v>#VALUE!</v>
      </c>
      <c r="I1217" s="64">
        <f t="shared" si="349"/>
        <v>1</v>
      </c>
      <c r="J1217" s="71" t="str">
        <f t="shared" si="349"/>
        <v xml:space="preserve">Tolpis </v>
      </c>
      <c r="K1217" s="71" t="str">
        <f t="shared" si="349"/>
        <v>umbellata</v>
      </c>
      <c r="L1217" s="72">
        <f t="shared" si="349"/>
        <v>1</v>
      </c>
      <c r="M1217" s="72">
        <f t="shared" si="349"/>
        <v>0</v>
      </c>
      <c r="N1217" s="66">
        <f t="shared" si="349"/>
        <v>0</v>
      </c>
      <c r="O1217" s="41"/>
      <c r="P1217" s="42" t="str">
        <f t="shared" si="337"/>
        <v/>
      </c>
      <c r="Q1217" s="43" t="str">
        <f t="shared" si="338"/>
        <v/>
      </c>
      <c r="R1217" s="44" t="e">
        <f t="shared" si="339"/>
        <v>#VALUE!</v>
      </c>
      <c r="S1217" s="45" t="e">
        <f t="shared" si="332"/>
        <v>#VALUE!</v>
      </c>
      <c r="T1217" s="44" t="str">
        <f t="shared" si="340"/>
        <v/>
      </c>
      <c r="U1217" s="46"/>
      <c r="V1217" s="47"/>
      <c r="W1217" s="48" t="e">
        <f t="shared" si="341"/>
        <v>#VALUE!</v>
      </c>
      <c r="X1217" s="49"/>
      <c r="Y1217" s="44" t="e">
        <f>INDEX(VISITORS[INSECT ORDER], MATCH(X1217,VISITORS[NAME USED],0))</f>
        <v>#N/A</v>
      </c>
      <c r="Z1217" s="44" t="e">
        <f t="shared" si="342"/>
        <v>#N/A</v>
      </c>
      <c r="AA1217" s="50" t="e">
        <f>IF(SUM(#REF!,#REF!,#REF!,#REF!,#REF!,#REF!)=S1217,,"")</f>
        <v>#REF!</v>
      </c>
      <c r="AB1217" s="51" t="str">
        <f t="shared" si="343"/>
        <v/>
      </c>
      <c r="AC1217" s="51"/>
      <c r="AD1217" s="51"/>
      <c r="AE1217" s="51"/>
      <c r="AF1217" s="51"/>
      <c r="AG1217" s="51"/>
      <c r="AH1217" s="51"/>
      <c r="AI1217" s="52"/>
      <c r="AJ1217" s="52"/>
      <c r="AK1217" s="52"/>
      <c r="AL1217" s="53"/>
      <c r="AM1217" s="54"/>
      <c r="AN1217" s="55" t="str">
        <f>IF(P1217=1,0,"")</f>
        <v/>
      </c>
      <c r="AO1217" s="56" t="str">
        <f>IF(AN1217=1,AB1217,"")</f>
        <v/>
      </c>
      <c r="AP1217" s="55" t="str">
        <f>IF(P1217=1,0,"")</f>
        <v/>
      </c>
      <c r="AQ1217" s="56" t="str">
        <f>IF(AP1217=1,AB1217,"")</f>
        <v/>
      </c>
    </row>
    <row r="1218" spans="1:43" s="3" customFormat="1" x14ac:dyDescent="0.25">
      <c r="A1218" s="67">
        <f t="shared" si="333"/>
        <v>2022</v>
      </c>
      <c r="B1218" s="67" t="e">
        <f t="shared" si="334"/>
        <v>#VALUE!</v>
      </c>
      <c r="C1218" s="68" t="e">
        <f t="shared" si="344"/>
        <v>#VALUE!</v>
      </c>
      <c r="D1218" s="69">
        <f t="shared" si="335"/>
        <v>5</v>
      </c>
      <c r="E1218" s="70">
        <f t="shared" si="336"/>
        <v>10</v>
      </c>
      <c r="F1218" s="74"/>
      <c r="G1218" s="77"/>
      <c r="H1218" s="63" t="e">
        <f t="shared" si="345"/>
        <v>#VALUE!</v>
      </c>
      <c r="I1218" s="64">
        <f t="shared" si="349"/>
        <v>1</v>
      </c>
      <c r="J1218" s="71" t="str">
        <f t="shared" si="349"/>
        <v xml:space="preserve">Tolpis </v>
      </c>
      <c r="K1218" s="71" t="str">
        <f t="shared" si="349"/>
        <v>umbellata</v>
      </c>
      <c r="L1218" s="72">
        <f t="shared" si="349"/>
        <v>1</v>
      </c>
      <c r="M1218" s="72">
        <f t="shared" si="349"/>
        <v>0</v>
      </c>
      <c r="N1218" s="66">
        <f t="shared" si="349"/>
        <v>0</v>
      </c>
      <c r="O1218" s="41"/>
      <c r="P1218" s="42" t="str">
        <f t="shared" si="337"/>
        <v/>
      </c>
      <c r="Q1218" s="43" t="str">
        <f t="shared" si="338"/>
        <v/>
      </c>
      <c r="R1218" s="44" t="e">
        <f t="shared" si="339"/>
        <v>#VALUE!</v>
      </c>
      <c r="S1218" s="45" t="e">
        <f t="shared" si="332"/>
        <v>#VALUE!</v>
      </c>
      <c r="T1218" s="44" t="str">
        <f t="shared" si="340"/>
        <v/>
      </c>
      <c r="U1218" s="46"/>
      <c r="V1218" s="47"/>
      <c r="W1218" s="48" t="e">
        <f t="shared" si="341"/>
        <v>#VALUE!</v>
      </c>
      <c r="X1218" s="49"/>
      <c r="Y1218" s="44" t="e">
        <f>INDEX(VISITORS[INSECT ORDER], MATCH(X1218,VISITORS[NAME USED],0))</f>
        <v>#N/A</v>
      </c>
      <c r="Z1218" s="44" t="e">
        <f t="shared" si="342"/>
        <v>#N/A</v>
      </c>
      <c r="AA1218" s="50" t="e">
        <f>IF(SUM(#REF!,#REF!,#REF!,#REF!,#REF!,#REF!)=S1218,,"")</f>
        <v>#REF!</v>
      </c>
      <c r="AB1218" s="51" t="str">
        <f t="shared" si="343"/>
        <v/>
      </c>
      <c r="AC1218" s="51"/>
      <c r="AD1218" s="51"/>
      <c r="AE1218" s="51"/>
      <c r="AF1218" s="51"/>
      <c r="AG1218" s="51"/>
      <c r="AH1218" s="51"/>
      <c r="AI1218" s="52"/>
      <c r="AJ1218" s="52"/>
      <c r="AK1218" s="52"/>
      <c r="AL1218" s="53"/>
      <c r="AM1218" s="54"/>
      <c r="AN1218" s="55" t="str">
        <f>IF(P1218=1,0,"")</f>
        <v/>
      </c>
      <c r="AO1218" s="56" t="str">
        <f>IF(AN1218=1,AB1218,"")</f>
        <v/>
      </c>
      <c r="AP1218" s="55" t="str">
        <f>IF(P1218=1,0,"")</f>
        <v/>
      </c>
      <c r="AQ1218" s="56" t="str">
        <f>IF(AP1218=1,AB1218,"")</f>
        <v/>
      </c>
    </row>
    <row r="1219" spans="1:43" s="3" customFormat="1" x14ac:dyDescent="0.25">
      <c r="A1219" s="67">
        <f t="shared" si="333"/>
        <v>2022</v>
      </c>
      <c r="B1219" s="67" t="e">
        <f t="shared" si="334"/>
        <v>#VALUE!</v>
      </c>
      <c r="C1219" s="68" t="e">
        <f t="shared" si="344"/>
        <v>#VALUE!</v>
      </c>
      <c r="D1219" s="69">
        <f t="shared" si="335"/>
        <v>5</v>
      </c>
      <c r="E1219" s="70">
        <f t="shared" si="336"/>
        <v>11</v>
      </c>
      <c r="F1219" s="74"/>
      <c r="G1219" s="77"/>
      <c r="H1219" s="63" t="e">
        <f t="shared" si="345"/>
        <v>#VALUE!</v>
      </c>
      <c r="I1219" s="64">
        <f t="shared" si="349"/>
        <v>1</v>
      </c>
      <c r="J1219" s="71" t="str">
        <f t="shared" si="349"/>
        <v xml:space="preserve">Tolpis </v>
      </c>
      <c r="K1219" s="71" t="str">
        <f t="shared" si="349"/>
        <v>umbellata</v>
      </c>
      <c r="L1219" s="72">
        <f t="shared" si="349"/>
        <v>1</v>
      </c>
      <c r="M1219" s="72">
        <f t="shared" si="349"/>
        <v>0</v>
      </c>
      <c r="N1219" s="66">
        <f t="shared" si="349"/>
        <v>0</v>
      </c>
      <c r="O1219" s="41"/>
      <c r="P1219" s="42" t="str">
        <f t="shared" si="337"/>
        <v/>
      </c>
      <c r="Q1219" s="43" t="str">
        <f t="shared" si="338"/>
        <v/>
      </c>
      <c r="R1219" s="44" t="e">
        <f t="shared" si="339"/>
        <v>#VALUE!</v>
      </c>
      <c r="S1219" s="45" t="e">
        <f t="shared" ref="S1219:S1282" si="350">IF(T1219&lt;D1219, (T1219*3600+U1219*60+V1219)+((23*3600+59*60+60)-(D1219*3600+E1219*60+LEFT(F1219,2))), (T1219*3600+U1219*60+V1219)-(D1219*3600+E1219*60+LEFT(F1219,2)))</f>
        <v>#VALUE!</v>
      </c>
      <c r="T1219" s="44" t="str">
        <f t="shared" si="340"/>
        <v/>
      </c>
      <c r="U1219" s="46"/>
      <c r="V1219" s="47"/>
      <c r="W1219" s="48" t="e">
        <f t="shared" si="341"/>
        <v>#VALUE!</v>
      </c>
      <c r="X1219" s="49"/>
      <c r="Y1219" s="44" t="e">
        <f>INDEX(VISITORS[INSECT ORDER], MATCH(X1219,VISITORS[NAME USED],0))</f>
        <v>#N/A</v>
      </c>
      <c r="Z1219" s="44" t="e">
        <f t="shared" si="342"/>
        <v>#N/A</v>
      </c>
      <c r="AA1219" s="50" t="e">
        <f>IF(SUM(#REF!,#REF!,#REF!,#REF!,#REF!,#REF!)=S1219,,"")</f>
        <v>#REF!</v>
      </c>
      <c r="AB1219" s="51" t="str">
        <f t="shared" si="343"/>
        <v/>
      </c>
      <c r="AC1219" s="51"/>
      <c r="AD1219" s="51"/>
      <c r="AE1219" s="51"/>
      <c r="AF1219" s="51"/>
      <c r="AG1219" s="51"/>
      <c r="AH1219" s="51"/>
      <c r="AI1219" s="52"/>
      <c r="AJ1219" s="52"/>
      <c r="AK1219" s="52"/>
      <c r="AL1219" s="53"/>
      <c r="AM1219" s="54"/>
      <c r="AN1219" s="55" t="str">
        <f>IF(P1219=1,0,"")</f>
        <v/>
      </c>
      <c r="AO1219" s="56" t="str">
        <f>IF(AN1219=1,AB1219,"")</f>
        <v/>
      </c>
      <c r="AP1219" s="55" t="str">
        <f>IF(P1219=1,0,"")</f>
        <v/>
      </c>
      <c r="AQ1219" s="56" t="str">
        <f>IF(AP1219=1,AB1219,"")</f>
        <v/>
      </c>
    </row>
    <row r="1220" spans="1:43" s="3" customFormat="1" x14ac:dyDescent="0.25">
      <c r="A1220" s="67">
        <f t="shared" ref="A1220:A1283" si="351">A1219</f>
        <v>2022</v>
      </c>
      <c r="B1220" s="67" t="e">
        <f t="shared" ref="B1220:B1283" si="352">IF(C1219-C1220&gt;0, TEXT(DATE(2016,(MONTH(DATEVALUE(B1219&amp;"1"))+1),1),"mmm"), B1219)</f>
        <v>#VALUE!</v>
      </c>
      <c r="C1220" s="68" t="e">
        <f t="shared" si="344"/>
        <v>#VALUE!</v>
      </c>
      <c r="D1220" s="69">
        <f t="shared" ref="D1220:D1283" si="353">IF(IF(E1219=59,D1219+1,D1219)=24,0,IF(E1219=59,D1219+1,D1219))</f>
        <v>5</v>
      </c>
      <c r="E1220" s="70">
        <f t="shared" ref="E1220:E1283" si="354">IF(E1219&lt;59,E1219+1,0)</f>
        <v>12</v>
      </c>
      <c r="F1220" s="74"/>
      <c r="G1220" s="77"/>
      <c r="H1220" s="63" t="e">
        <f t="shared" si="345"/>
        <v>#VALUE!</v>
      </c>
      <c r="I1220" s="64">
        <f t="shared" si="349"/>
        <v>1</v>
      </c>
      <c r="J1220" s="71" t="str">
        <f t="shared" si="349"/>
        <v xml:space="preserve">Tolpis </v>
      </c>
      <c r="K1220" s="71" t="str">
        <f t="shared" si="349"/>
        <v>umbellata</v>
      </c>
      <c r="L1220" s="72">
        <f t="shared" si="349"/>
        <v>1</v>
      </c>
      <c r="M1220" s="72">
        <f t="shared" si="349"/>
        <v>0</v>
      </c>
      <c r="N1220" s="66">
        <f t="shared" si="349"/>
        <v>0</v>
      </c>
      <c r="O1220" s="41"/>
      <c r="P1220" s="42" t="str">
        <f t="shared" ref="P1220:P1283" si="355">IF(F1220="","",1)</f>
        <v/>
      </c>
      <c r="Q1220" s="43" t="str">
        <f t="shared" ref="Q1220:Q1283" si="356">TEXT(IF(P1220=1,CONCATENATE($D1220,":",$E1220,":",(LEFT($F1220,2))),""),"hh:mm:ss")</f>
        <v/>
      </c>
      <c r="R1220" s="44" t="e">
        <f t="shared" ref="R1220:R1283" si="357">TEXT(Q1220-TIME(0,RIGHT($H1220,2),$G$9)+(Q1220&gt;TIME(0,RIGHT($H1220,2),$G$9)),"mm:ss")</f>
        <v>#VALUE!</v>
      </c>
      <c r="S1220" s="45" t="e">
        <f t="shared" si="350"/>
        <v>#VALUE!</v>
      </c>
      <c r="T1220" s="44" t="str">
        <f t="shared" ref="T1220:T1283" si="358">TEXT(IF(P1220=1,D1220,""),"00")</f>
        <v/>
      </c>
      <c r="U1220" s="46"/>
      <c r="V1220" s="47"/>
      <c r="W1220" s="48" t="e">
        <f t="shared" ref="W1220:W1283" si="359">IF(O1220=0,TEXT(TIME(T1220,U1220,V1220)-TIME(D1220,E1220,RIGHT(F1220,2))+TIME(0,LEFT(R1220,2),RIGHT(R1220,2)),"mm:ss"),TEXT(TIME(T1220,U1220,V1220)-TIME(D1220,E1220,RIGHT(F1220,2))+TIME(0,LEFT(R1220,2),RIGHT(R1220,2))-TIME(0,($G$10*O1220),0),"mm:ss"))</f>
        <v>#VALUE!</v>
      </c>
      <c r="X1220" s="49"/>
      <c r="Y1220" s="44" t="e">
        <f>INDEX(VISITORS[INSECT ORDER], MATCH(X1220,VISITORS[NAME USED],0))</f>
        <v>#N/A</v>
      </c>
      <c r="Z1220" s="44" t="e">
        <f t="shared" ref="Z1220:Z1283" si="360">IF(Y1220&lt;&gt;0,"NA","")</f>
        <v>#N/A</v>
      </c>
      <c r="AA1220" s="50" t="e">
        <f>IF(SUM(#REF!,#REF!,#REF!,#REF!,#REF!,#REF!)=S1220,,"")</f>
        <v>#REF!</v>
      </c>
      <c r="AB1220" s="51" t="str">
        <f t="shared" ref="AB1220:AB1283" si="361">IF(P1220=1,1,"")</f>
        <v/>
      </c>
      <c r="AC1220" s="51"/>
      <c r="AD1220" s="51"/>
      <c r="AE1220" s="51"/>
      <c r="AF1220" s="51"/>
      <c r="AG1220" s="51"/>
      <c r="AH1220" s="51"/>
      <c r="AI1220" s="52"/>
      <c r="AJ1220" s="52"/>
      <c r="AK1220" s="52"/>
      <c r="AL1220" s="53"/>
      <c r="AM1220" s="54"/>
      <c r="AN1220" s="55" t="str">
        <f>IF(P1220=1,0,"")</f>
        <v/>
      </c>
      <c r="AO1220" s="56" t="str">
        <f>IF(AN1220=1,AB1220,"")</f>
        <v/>
      </c>
      <c r="AP1220" s="55" t="str">
        <f>IF(P1220=1,0,"")</f>
        <v/>
      </c>
      <c r="AQ1220" s="56" t="str">
        <f>IF(AP1220=1,AB1220,"")</f>
        <v/>
      </c>
    </row>
    <row r="1221" spans="1:43" s="3" customFormat="1" x14ac:dyDescent="0.25">
      <c r="A1221" s="67">
        <f t="shared" si="351"/>
        <v>2022</v>
      </c>
      <c r="B1221" s="67" t="e">
        <f t="shared" si="352"/>
        <v>#VALUE!</v>
      </c>
      <c r="C1221" s="68" t="e">
        <f t="shared" ref="C1221:C1284" si="362">IF(AND(D1221=0, E1221=0), IF(TEXT(C1220,"dd")=TEXT(EOMONTH(DATE(A1220,MONTH(DATEVALUE(B1220&amp;"1")),C1220),0), "dd"), 1, C1220+1), C1220)</f>
        <v>#VALUE!</v>
      </c>
      <c r="D1221" s="69">
        <f t="shared" si="353"/>
        <v>5</v>
      </c>
      <c r="E1221" s="70">
        <f t="shared" si="354"/>
        <v>13</v>
      </c>
      <c r="F1221" s="74"/>
      <c r="G1221" s="77"/>
      <c r="H1221" s="63" t="e">
        <f t="shared" ref="H1221:H1284" si="363">IF(AND(OR(E1220=$G$3,E1220=$G$4,E1220=$G$5,E1220=$G$6,E1220=$G$7,E1220=$G$8),E1220&lt;&gt;RIGHT(H1220,2)),CONCATENATE(LEFT(J1221,3),LEFT(K1221,3),L1221,"_",A1221,TEXT(MONTH(DATEVALUE(B1221&amp;"1")),"00"),TEXT(C1221,"00"),"_",TEXT(D1221,"00"),"_",TEXT(E1220,"00")),IF(AND(OR(E1221=$G$3,E1221=$G$4,E1221=$G$5,E1221=$G$6,E1221=$G$7,E1221=$G$8),OR(F1221="",F1221&gt;$G$9-1)),CONCATENATE(LEFT(J1221,3),LEFT(K1221,3),L1221,"_",A1221,TEXT(MONTH(DATEVALUE(B1221&amp;"1")),"00"),TEXT(C1221,"00"),"_",TEXT(D1221,"00"),"_",TEXT(E1221,"00")),H1220))</f>
        <v>#VALUE!</v>
      </c>
      <c r="I1221" s="64">
        <f t="shared" ref="I1221:N1236" si="364">I1220</f>
        <v>1</v>
      </c>
      <c r="J1221" s="71" t="str">
        <f t="shared" si="364"/>
        <v xml:space="preserve">Tolpis </v>
      </c>
      <c r="K1221" s="71" t="str">
        <f t="shared" si="364"/>
        <v>umbellata</v>
      </c>
      <c r="L1221" s="72">
        <f t="shared" si="364"/>
        <v>1</v>
      </c>
      <c r="M1221" s="72">
        <f t="shared" si="364"/>
        <v>0</v>
      </c>
      <c r="N1221" s="66">
        <f t="shared" si="364"/>
        <v>0</v>
      </c>
      <c r="O1221" s="41"/>
      <c r="P1221" s="42" t="str">
        <f t="shared" si="355"/>
        <v/>
      </c>
      <c r="Q1221" s="43" t="str">
        <f t="shared" si="356"/>
        <v/>
      </c>
      <c r="R1221" s="44" t="e">
        <f t="shared" si="357"/>
        <v>#VALUE!</v>
      </c>
      <c r="S1221" s="45" t="e">
        <f t="shared" si="350"/>
        <v>#VALUE!</v>
      </c>
      <c r="T1221" s="44" t="str">
        <f t="shared" si="358"/>
        <v/>
      </c>
      <c r="U1221" s="46"/>
      <c r="V1221" s="47"/>
      <c r="W1221" s="48" t="e">
        <f t="shared" si="359"/>
        <v>#VALUE!</v>
      </c>
      <c r="X1221" s="49"/>
      <c r="Y1221" s="44" t="e">
        <f>INDEX(VISITORS[INSECT ORDER], MATCH(X1221,VISITORS[NAME USED],0))</f>
        <v>#N/A</v>
      </c>
      <c r="Z1221" s="44" t="e">
        <f t="shared" si="360"/>
        <v>#N/A</v>
      </c>
      <c r="AA1221" s="50" t="e">
        <f>IF(SUM(#REF!,#REF!,#REF!,#REF!,#REF!,#REF!)=S1221,,"")</f>
        <v>#REF!</v>
      </c>
      <c r="AB1221" s="51" t="str">
        <f t="shared" si="361"/>
        <v/>
      </c>
      <c r="AC1221" s="51"/>
      <c r="AD1221" s="51"/>
      <c r="AE1221" s="51"/>
      <c r="AF1221" s="51"/>
      <c r="AG1221" s="51"/>
      <c r="AH1221" s="51"/>
      <c r="AI1221" s="52"/>
      <c r="AJ1221" s="52"/>
      <c r="AK1221" s="52"/>
      <c r="AL1221" s="53"/>
      <c r="AM1221" s="54"/>
      <c r="AN1221" s="55" t="str">
        <f>IF(P1221=1,0,"")</f>
        <v/>
      </c>
      <c r="AO1221" s="56" t="str">
        <f>IF(AN1221=1,AB1221,"")</f>
        <v/>
      </c>
      <c r="AP1221" s="55" t="str">
        <f>IF(P1221=1,0,"")</f>
        <v/>
      </c>
      <c r="AQ1221" s="56" t="str">
        <f>IF(AP1221=1,AB1221,"")</f>
        <v/>
      </c>
    </row>
    <row r="1222" spans="1:43" s="3" customFormat="1" x14ac:dyDescent="0.25">
      <c r="A1222" s="67">
        <f t="shared" si="351"/>
        <v>2022</v>
      </c>
      <c r="B1222" s="67" t="e">
        <f t="shared" si="352"/>
        <v>#VALUE!</v>
      </c>
      <c r="C1222" s="68" t="e">
        <f t="shared" si="362"/>
        <v>#VALUE!</v>
      </c>
      <c r="D1222" s="69">
        <f t="shared" si="353"/>
        <v>5</v>
      </c>
      <c r="E1222" s="70">
        <f t="shared" si="354"/>
        <v>14</v>
      </c>
      <c r="F1222" s="74"/>
      <c r="G1222" s="77"/>
      <c r="H1222" s="63" t="e">
        <f t="shared" si="363"/>
        <v>#VALUE!</v>
      </c>
      <c r="I1222" s="64">
        <f t="shared" si="364"/>
        <v>1</v>
      </c>
      <c r="J1222" s="71" t="str">
        <f t="shared" si="364"/>
        <v xml:space="preserve">Tolpis </v>
      </c>
      <c r="K1222" s="71" t="str">
        <f t="shared" si="364"/>
        <v>umbellata</v>
      </c>
      <c r="L1222" s="72">
        <f t="shared" si="364"/>
        <v>1</v>
      </c>
      <c r="M1222" s="72">
        <f t="shared" si="364"/>
        <v>0</v>
      </c>
      <c r="N1222" s="66">
        <f t="shared" si="364"/>
        <v>0</v>
      </c>
      <c r="O1222" s="41"/>
      <c r="P1222" s="42" t="str">
        <f t="shared" si="355"/>
        <v/>
      </c>
      <c r="Q1222" s="43" t="str">
        <f t="shared" si="356"/>
        <v/>
      </c>
      <c r="R1222" s="44" t="e">
        <f t="shared" si="357"/>
        <v>#VALUE!</v>
      </c>
      <c r="S1222" s="45" t="e">
        <f t="shared" si="350"/>
        <v>#VALUE!</v>
      </c>
      <c r="T1222" s="44" t="str">
        <f t="shared" si="358"/>
        <v/>
      </c>
      <c r="U1222" s="46"/>
      <c r="V1222" s="47"/>
      <c r="W1222" s="48" t="e">
        <f t="shared" si="359"/>
        <v>#VALUE!</v>
      </c>
      <c r="X1222" s="49"/>
      <c r="Y1222" s="44" t="e">
        <f>INDEX(VISITORS[INSECT ORDER], MATCH(X1222,VISITORS[NAME USED],0))</f>
        <v>#N/A</v>
      </c>
      <c r="Z1222" s="44" t="e">
        <f t="shared" si="360"/>
        <v>#N/A</v>
      </c>
      <c r="AA1222" s="50" t="e">
        <f>IF(SUM(#REF!,#REF!,#REF!,#REF!,#REF!,#REF!)=S1222,,"")</f>
        <v>#REF!</v>
      </c>
      <c r="AB1222" s="51" t="str">
        <f t="shared" si="361"/>
        <v/>
      </c>
      <c r="AC1222" s="51"/>
      <c r="AD1222" s="51"/>
      <c r="AE1222" s="51"/>
      <c r="AF1222" s="51"/>
      <c r="AG1222" s="51"/>
      <c r="AH1222" s="51"/>
      <c r="AI1222" s="52"/>
      <c r="AJ1222" s="52"/>
      <c r="AK1222" s="52"/>
      <c r="AL1222" s="53"/>
      <c r="AM1222" s="54"/>
      <c r="AN1222" s="55" t="str">
        <f>IF(P1222=1,0,"")</f>
        <v/>
      </c>
      <c r="AO1222" s="56" t="str">
        <f>IF(AN1222=1,AB1222,"")</f>
        <v/>
      </c>
      <c r="AP1222" s="55" t="str">
        <f>IF(P1222=1,0,"")</f>
        <v/>
      </c>
      <c r="AQ1222" s="56" t="str">
        <f>IF(AP1222=1,AB1222,"")</f>
        <v/>
      </c>
    </row>
    <row r="1223" spans="1:43" s="3" customFormat="1" x14ac:dyDescent="0.25">
      <c r="A1223" s="67">
        <f t="shared" si="351"/>
        <v>2022</v>
      </c>
      <c r="B1223" s="67" t="e">
        <f t="shared" si="352"/>
        <v>#VALUE!</v>
      </c>
      <c r="C1223" s="68" t="e">
        <f t="shared" si="362"/>
        <v>#VALUE!</v>
      </c>
      <c r="D1223" s="69">
        <f t="shared" si="353"/>
        <v>5</v>
      </c>
      <c r="E1223" s="70">
        <f t="shared" si="354"/>
        <v>15</v>
      </c>
      <c r="F1223" s="74"/>
      <c r="G1223" s="77"/>
      <c r="H1223" s="63" t="e">
        <f t="shared" si="363"/>
        <v>#VALUE!</v>
      </c>
      <c r="I1223" s="64">
        <f t="shared" si="364"/>
        <v>1</v>
      </c>
      <c r="J1223" s="71" t="str">
        <f t="shared" si="364"/>
        <v xml:space="preserve">Tolpis </v>
      </c>
      <c r="K1223" s="71" t="str">
        <f t="shared" si="364"/>
        <v>umbellata</v>
      </c>
      <c r="L1223" s="72">
        <f t="shared" si="364"/>
        <v>1</v>
      </c>
      <c r="M1223" s="72">
        <f t="shared" si="364"/>
        <v>0</v>
      </c>
      <c r="N1223" s="66">
        <f t="shared" si="364"/>
        <v>0</v>
      </c>
      <c r="O1223" s="41"/>
      <c r="P1223" s="42" t="str">
        <f t="shared" si="355"/>
        <v/>
      </c>
      <c r="Q1223" s="43" t="str">
        <f t="shared" si="356"/>
        <v/>
      </c>
      <c r="R1223" s="44" t="e">
        <f t="shared" si="357"/>
        <v>#VALUE!</v>
      </c>
      <c r="S1223" s="45" t="e">
        <f t="shared" si="350"/>
        <v>#VALUE!</v>
      </c>
      <c r="T1223" s="44" t="str">
        <f t="shared" si="358"/>
        <v/>
      </c>
      <c r="U1223" s="46"/>
      <c r="V1223" s="47"/>
      <c r="W1223" s="48" t="e">
        <f t="shared" si="359"/>
        <v>#VALUE!</v>
      </c>
      <c r="X1223" s="49"/>
      <c r="Y1223" s="44" t="e">
        <f>INDEX(VISITORS[INSECT ORDER], MATCH(X1223,VISITORS[NAME USED],0))</f>
        <v>#N/A</v>
      </c>
      <c r="Z1223" s="44" t="e">
        <f t="shared" si="360"/>
        <v>#N/A</v>
      </c>
      <c r="AA1223" s="50" t="e">
        <f>IF(SUM(#REF!,#REF!,#REF!,#REF!,#REF!,#REF!)=S1223,,"")</f>
        <v>#REF!</v>
      </c>
      <c r="AB1223" s="51" t="str">
        <f t="shared" si="361"/>
        <v/>
      </c>
      <c r="AC1223" s="51"/>
      <c r="AD1223" s="51"/>
      <c r="AE1223" s="51"/>
      <c r="AF1223" s="51"/>
      <c r="AG1223" s="51"/>
      <c r="AH1223" s="51"/>
      <c r="AI1223" s="52"/>
      <c r="AJ1223" s="52"/>
      <c r="AK1223" s="52"/>
      <c r="AL1223" s="53"/>
      <c r="AM1223" s="54"/>
      <c r="AN1223" s="55" t="str">
        <f>IF(P1223=1,0,"")</f>
        <v/>
      </c>
      <c r="AO1223" s="56" t="str">
        <f>IF(AN1223=1,AB1223,"")</f>
        <v/>
      </c>
      <c r="AP1223" s="55" t="str">
        <f>IF(P1223=1,0,"")</f>
        <v/>
      </c>
      <c r="AQ1223" s="56" t="str">
        <f>IF(AP1223=1,AB1223,"")</f>
        <v/>
      </c>
    </row>
    <row r="1224" spans="1:43" s="3" customFormat="1" x14ac:dyDescent="0.25">
      <c r="A1224" s="67">
        <f t="shared" si="351"/>
        <v>2022</v>
      </c>
      <c r="B1224" s="67" t="e">
        <f t="shared" si="352"/>
        <v>#VALUE!</v>
      </c>
      <c r="C1224" s="68" t="e">
        <f t="shared" si="362"/>
        <v>#VALUE!</v>
      </c>
      <c r="D1224" s="69">
        <f t="shared" si="353"/>
        <v>5</v>
      </c>
      <c r="E1224" s="70">
        <f t="shared" si="354"/>
        <v>16</v>
      </c>
      <c r="F1224" s="74"/>
      <c r="G1224" s="77"/>
      <c r="H1224" s="63" t="e">
        <f t="shared" si="363"/>
        <v>#VALUE!</v>
      </c>
      <c r="I1224" s="64">
        <f t="shared" si="364"/>
        <v>1</v>
      </c>
      <c r="J1224" s="71" t="str">
        <f t="shared" si="364"/>
        <v xml:space="preserve">Tolpis </v>
      </c>
      <c r="K1224" s="71" t="str">
        <f t="shared" si="364"/>
        <v>umbellata</v>
      </c>
      <c r="L1224" s="72">
        <f t="shared" si="364"/>
        <v>1</v>
      </c>
      <c r="M1224" s="72">
        <f t="shared" si="364"/>
        <v>0</v>
      </c>
      <c r="N1224" s="66">
        <f t="shared" si="364"/>
        <v>0</v>
      </c>
      <c r="O1224" s="41"/>
      <c r="P1224" s="42" t="str">
        <f t="shared" si="355"/>
        <v/>
      </c>
      <c r="Q1224" s="43" t="str">
        <f t="shared" si="356"/>
        <v/>
      </c>
      <c r="R1224" s="44" t="e">
        <f t="shared" si="357"/>
        <v>#VALUE!</v>
      </c>
      <c r="S1224" s="45" t="e">
        <f t="shared" si="350"/>
        <v>#VALUE!</v>
      </c>
      <c r="T1224" s="44" t="str">
        <f t="shared" si="358"/>
        <v/>
      </c>
      <c r="U1224" s="46"/>
      <c r="V1224" s="47"/>
      <c r="W1224" s="48" t="e">
        <f t="shared" si="359"/>
        <v>#VALUE!</v>
      </c>
      <c r="X1224" s="49"/>
      <c r="Y1224" s="44" t="e">
        <f>INDEX(VISITORS[INSECT ORDER], MATCH(X1224,VISITORS[NAME USED],0))</f>
        <v>#N/A</v>
      </c>
      <c r="Z1224" s="44" t="e">
        <f t="shared" si="360"/>
        <v>#N/A</v>
      </c>
      <c r="AA1224" s="50" t="e">
        <f>IF(SUM(#REF!,#REF!,#REF!,#REF!,#REF!,#REF!)=S1224,,"")</f>
        <v>#REF!</v>
      </c>
      <c r="AB1224" s="51" t="str">
        <f t="shared" si="361"/>
        <v/>
      </c>
      <c r="AC1224" s="51"/>
      <c r="AD1224" s="51"/>
      <c r="AE1224" s="51"/>
      <c r="AF1224" s="51"/>
      <c r="AG1224" s="51"/>
      <c r="AH1224" s="51"/>
      <c r="AI1224" s="52"/>
      <c r="AJ1224" s="52"/>
      <c r="AK1224" s="52"/>
      <c r="AL1224" s="53"/>
      <c r="AM1224" s="54"/>
      <c r="AN1224" s="55" t="str">
        <f>IF(P1224=1,0,"")</f>
        <v/>
      </c>
      <c r="AO1224" s="56" t="str">
        <f>IF(AN1224=1,AB1224,"")</f>
        <v/>
      </c>
      <c r="AP1224" s="55" t="str">
        <f>IF(P1224=1,0,"")</f>
        <v/>
      </c>
      <c r="AQ1224" s="56" t="str">
        <f>IF(AP1224=1,AB1224,"")</f>
        <v/>
      </c>
    </row>
    <row r="1225" spans="1:43" s="3" customFormat="1" x14ac:dyDescent="0.25">
      <c r="A1225" s="67">
        <f t="shared" si="351"/>
        <v>2022</v>
      </c>
      <c r="B1225" s="67" t="e">
        <f t="shared" si="352"/>
        <v>#VALUE!</v>
      </c>
      <c r="C1225" s="68" t="e">
        <f t="shared" si="362"/>
        <v>#VALUE!</v>
      </c>
      <c r="D1225" s="69">
        <f t="shared" si="353"/>
        <v>5</v>
      </c>
      <c r="E1225" s="70">
        <f t="shared" si="354"/>
        <v>17</v>
      </c>
      <c r="F1225" s="74"/>
      <c r="G1225" s="77"/>
      <c r="H1225" s="63" t="e">
        <f t="shared" si="363"/>
        <v>#VALUE!</v>
      </c>
      <c r="I1225" s="64">
        <f t="shared" si="364"/>
        <v>1</v>
      </c>
      <c r="J1225" s="71" t="str">
        <f t="shared" si="364"/>
        <v xml:space="preserve">Tolpis </v>
      </c>
      <c r="K1225" s="71" t="str">
        <f t="shared" si="364"/>
        <v>umbellata</v>
      </c>
      <c r="L1225" s="72">
        <f t="shared" si="364"/>
        <v>1</v>
      </c>
      <c r="M1225" s="72">
        <f t="shared" si="364"/>
        <v>0</v>
      </c>
      <c r="N1225" s="66">
        <f t="shared" si="364"/>
        <v>0</v>
      </c>
      <c r="O1225" s="41"/>
      <c r="P1225" s="42" t="str">
        <f t="shared" si="355"/>
        <v/>
      </c>
      <c r="Q1225" s="43" t="str">
        <f t="shared" si="356"/>
        <v/>
      </c>
      <c r="R1225" s="44" t="e">
        <f t="shared" si="357"/>
        <v>#VALUE!</v>
      </c>
      <c r="S1225" s="45" t="e">
        <f t="shared" si="350"/>
        <v>#VALUE!</v>
      </c>
      <c r="T1225" s="44" t="str">
        <f t="shared" si="358"/>
        <v/>
      </c>
      <c r="U1225" s="46"/>
      <c r="V1225" s="47"/>
      <c r="W1225" s="48" t="e">
        <f t="shared" si="359"/>
        <v>#VALUE!</v>
      </c>
      <c r="X1225" s="49"/>
      <c r="Y1225" s="44" t="e">
        <f>INDEX(VISITORS[INSECT ORDER], MATCH(X1225,VISITORS[NAME USED],0))</f>
        <v>#N/A</v>
      </c>
      <c r="Z1225" s="44" t="e">
        <f t="shared" si="360"/>
        <v>#N/A</v>
      </c>
      <c r="AA1225" s="50" t="e">
        <f>IF(SUM(#REF!,#REF!,#REF!,#REF!,#REF!,#REF!)=S1225,,"")</f>
        <v>#REF!</v>
      </c>
      <c r="AB1225" s="51" t="str">
        <f t="shared" si="361"/>
        <v/>
      </c>
      <c r="AC1225" s="51"/>
      <c r="AD1225" s="51"/>
      <c r="AE1225" s="51"/>
      <c r="AF1225" s="51"/>
      <c r="AG1225" s="51"/>
      <c r="AH1225" s="51"/>
      <c r="AI1225" s="52"/>
      <c r="AJ1225" s="52"/>
      <c r="AK1225" s="52"/>
      <c r="AL1225" s="53"/>
      <c r="AM1225" s="54"/>
      <c r="AN1225" s="55" t="str">
        <f>IF(P1225=1,0,"")</f>
        <v/>
      </c>
      <c r="AO1225" s="56" t="str">
        <f>IF(AN1225=1,AB1225,"")</f>
        <v/>
      </c>
      <c r="AP1225" s="55" t="str">
        <f>IF(P1225=1,0,"")</f>
        <v/>
      </c>
      <c r="AQ1225" s="56" t="str">
        <f>IF(AP1225=1,AB1225,"")</f>
        <v/>
      </c>
    </row>
    <row r="1226" spans="1:43" s="3" customFormat="1" x14ac:dyDescent="0.25">
      <c r="A1226" s="67">
        <f t="shared" si="351"/>
        <v>2022</v>
      </c>
      <c r="B1226" s="67" t="e">
        <f t="shared" si="352"/>
        <v>#VALUE!</v>
      </c>
      <c r="C1226" s="68" t="e">
        <f t="shared" si="362"/>
        <v>#VALUE!</v>
      </c>
      <c r="D1226" s="69">
        <f t="shared" si="353"/>
        <v>5</v>
      </c>
      <c r="E1226" s="70">
        <f t="shared" si="354"/>
        <v>18</v>
      </c>
      <c r="F1226" s="74"/>
      <c r="G1226" s="77"/>
      <c r="H1226" s="63" t="e">
        <f t="shared" si="363"/>
        <v>#VALUE!</v>
      </c>
      <c r="I1226" s="64">
        <f t="shared" si="364"/>
        <v>1</v>
      </c>
      <c r="J1226" s="71" t="str">
        <f t="shared" si="364"/>
        <v xml:space="preserve">Tolpis </v>
      </c>
      <c r="K1226" s="71" t="str">
        <f t="shared" si="364"/>
        <v>umbellata</v>
      </c>
      <c r="L1226" s="72">
        <f t="shared" si="364"/>
        <v>1</v>
      </c>
      <c r="M1226" s="72">
        <f t="shared" si="364"/>
        <v>0</v>
      </c>
      <c r="N1226" s="66">
        <f t="shared" si="364"/>
        <v>0</v>
      </c>
      <c r="O1226" s="41"/>
      <c r="P1226" s="42" t="str">
        <f t="shared" si="355"/>
        <v/>
      </c>
      <c r="Q1226" s="43" t="str">
        <f t="shared" si="356"/>
        <v/>
      </c>
      <c r="R1226" s="44" t="e">
        <f t="shared" si="357"/>
        <v>#VALUE!</v>
      </c>
      <c r="S1226" s="45" t="e">
        <f t="shared" si="350"/>
        <v>#VALUE!</v>
      </c>
      <c r="T1226" s="44" t="str">
        <f t="shared" si="358"/>
        <v/>
      </c>
      <c r="U1226" s="46"/>
      <c r="V1226" s="47"/>
      <c r="W1226" s="48" t="e">
        <f t="shared" si="359"/>
        <v>#VALUE!</v>
      </c>
      <c r="X1226" s="49"/>
      <c r="Y1226" s="44" t="e">
        <f>INDEX(VISITORS[INSECT ORDER], MATCH(X1226,VISITORS[NAME USED],0))</f>
        <v>#N/A</v>
      </c>
      <c r="Z1226" s="44" t="e">
        <f t="shared" si="360"/>
        <v>#N/A</v>
      </c>
      <c r="AA1226" s="50" t="e">
        <f>IF(SUM(#REF!,#REF!,#REF!,#REF!,#REF!,#REF!)=S1226,,"")</f>
        <v>#REF!</v>
      </c>
      <c r="AB1226" s="51" t="str">
        <f t="shared" si="361"/>
        <v/>
      </c>
      <c r="AC1226" s="51"/>
      <c r="AD1226" s="51"/>
      <c r="AE1226" s="51"/>
      <c r="AF1226" s="51"/>
      <c r="AG1226" s="51"/>
      <c r="AH1226" s="51"/>
      <c r="AI1226" s="52"/>
      <c r="AJ1226" s="52"/>
      <c r="AK1226" s="52"/>
      <c r="AL1226" s="53"/>
      <c r="AM1226" s="54"/>
      <c r="AN1226" s="55" t="str">
        <f>IF(P1226=1,0,"")</f>
        <v/>
      </c>
      <c r="AO1226" s="56" t="str">
        <f>IF(AN1226=1,AB1226,"")</f>
        <v/>
      </c>
      <c r="AP1226" s="55" t="str">
        <f>IF(P1226=1,0,"")</f>
        <v/>
      </c>
      <c r="AQ1226" s="56" t="str">
        <f>IF(AP1226=1,AB1226,"")</f>
        <v/>
      </c>
    </row>
    <row r="1227" spans="1:43" s="3" customFormat="1" x14ac:dyDescent="0.25">
      <c r="A1227" s="67">
        <f t="shared" si="351"/>
        <v>2022</v>
      </c>
      <c r="B1227" s="67" t="e">
        <f t="shared" si="352"/>
        <v>#VALUE!</v>
      </c>
      <c r="C1227" s="68" t="e">
        <f t="shared" si="362"/>
        <v>#VALUE!</v>
      </c>
      <c r="D1227" s="69">
        <f t="shared" si="353"/>
        <v>5</v>
      </c>
      <c r="E1227" s="70">
        <f t="shared" si="354"/>
        <v>19</v>
      </c>
      <c r="F1227" s="74"/>
      <c r="G1227" s="77"/>
      <c r="H1227" s="63" t="e">
        <f t="shared" si="363"/>
        <v>#VALUE!</v>
      </c>
      <c r="I1227" s="64">
        <f t="shared" si="364"/>
        <v>1</v>
      </c>
      <c r="J1227" s="71" t="str">
        <f t="shared" si="364"/>
        <v xml:space="preserve">Tolpis </v>
      </c>
      <c r="K1227" s="71" t="str">
        <f t="shared" si="364"/>
        <v>umbellata</v>
      </c>
      <c r="L1227" s="72">
        <f t="shared" si="364"/>
        <v>1</v>
      </c>
      <c r="M1227" s="72">
        <f t="shared" si="364"/>
        <v>0</v>
      </c>
      <c r="N1227" s="66">
        <f t="shared" si="364"/>
        <v>0</v>
      </c>
      <c r="O1227" s="41"/>
      <c r="P1227" s="42" t="str">
        <f t="shared" si="355"/>
        <v/>
      </c>
      <c r="Q1227" s="43" t="str">
        <f t="shared" si="356"/>
        <v/>
      </c>
      <c r="R1227" s="44" t="e">
        <f t="shared" si="357"/>
        <v>#VALUE!</v>
      </c>
      <c r="S1227" s="45" t="e">
        <f t="shared" si="350"/>
        <v>#VALUE!</v>
      </c>
      <c r="T1227" s="44" t="str">
        <f t="shared" si="358"/>
        <v/>
      </c>
      <c r="U1227" s="46"/>
      <c r="V1227" s="47"/>
      <c r="W1227" s="48" t="e">
        <f t="shared" si="359"/>
        <v>#VALUE!</v>
      </c>
      <c r="X1227" s="49"/>
      <c r="Y1227" s="44" t="e">
        <f>INDEX(VISITORS[INSECT ORDER], MATCH(X1227,VISITORS[NAME USED],0))</f>
        <v>#N/A</v>
      </c>
      <c r="Z1227" s="44" t="e">
        <f t="shared" si="360"/>
        <v>#N/A</v>
      </c>
      <c r="AA1227" s="50" t="e">
        <f>IF(SUM(#REF!,#REF!,#REF!,#REF!,#REF!,#REF!)=S1227,,"")</f>
        <v>#REF!</v>
      </c>
      <c r="AB1227" s="51" t="str">
        <f t="shared" si="361"/>
        <v/>
      </c>
      <c r="AC1227" s="51"/>
      <c r="AD1227" s="51"/>
      <c r="AE1227" s="51"/>
      <c r="AF1227" s="51"/>
      <c r="AG1227" s="51"/>
      <c r="AH1227" s="51"/>
      <c r="AI1227" s="52"/>
      <c r="AJ1227" s="52"/>
      <c r="AK1227" s="52"/>
      <c r="AL1227" s="53"/>
      <c r="AM1227" s="54"/>
      <c r="AN1227" s="55" t="str">
        <f>IF(P1227=1,0,"")</f>
        <v/>
      </c>
      <c r="AO1227" s="56" t="str">
        <f>IF(AN1227=1,AB1227,"")</f>
        <v/>
      </c>
      <c r="AP1227" s="55" t="str">
        <f>IF(P1227=1,0,"")</f>
        <v/>
      </c>
      <c r="AQ1227" s="56" t="str">
        <f>IF(AP1227=1,AB1227,"")</f>
        <v/>
      </c>
    </row>
    <row r="1228" spans="1:43" s="3" customFormat="1" x14ac:dyDescent="0.25">
      <c r="A1228" s="67">
        <f t="shared" si="351"/>
        <v>2022</v>
      </c>
      <c r="B1228" s="67" t="e">
        <f t="shared" si="352"/>
        <v>#VALUE!</v>
      </c>
      <c r="C1228" s="68" t="e">
        <f t="shared" si="362"/>
        <v>#VALUE!</v>
      </c>
      <c r="D1228" s="69">
        <f t="shared" si="353"/>
        <v>5</v>
      </c>
      <c r="E1228" s="70">
        <f t="shared" si="354"/>
        <v>20</v>
      </c>
      <c r="F1228" s="74"/>
      <c r="G1228" s="77"/>
      <c r="H1228" s="63" t="e">
        <f t="shared" si="363"/>
        <v>#VALUE!</v>
      </c>
      <c r="I1228" s="64">
        <f t="shared" si="364"/>
        <v>1</v>
      </c>
      <c r="J1228" s="71" t="str">
        <f t="shared" si="364"/>
        <v xml:space="preserve">Tolpis </v>
      </c>
      <c r="K1228" s="71" t="str">
        <f t="shared" si="364"/>
        <v>umbellata</v>
      </c>
      <c r="L1228" s="72">
        <f t="shared" si="364"/>
        <v>1</v>
      </c>
      <c r="M1228" s="72">
        <f t="shared" si="364"/>
        <v>0</v>
      </c>
      <c r="N1228" s="66">
        <f t="shared" si="364"/>
        <v>0</v>
      </c>
      <c r="O1228" s="41"/>
      <c r="P1228" s="42" t="str">
        <f t="shared" si="355"/>
        <v/>
      </c>
      <c r="Q1228" s="43" t="str">
        <f t="shared" si="356"/>
        <v/>
      </c>
      <c r="R1228" s="44" t="e">
        <f t="shared" si="357"/>
        <v>#VALUE!</v>
      </c>
      <c r="S1228" s="45" t="e">
        <f t="shared" si="350"/>
        <v>#VALUE!</v>
      </c>
      <c r="T1228" s="44" t="str">
        <f t="shared" si="358"/>
        <v/>
      </c>
      <c r="U1228" s="46"/>
      <c r="V1228" s="47"/>
      <c r="W1228" s="48" t="e">
        <f t="shared" si="359"/>
        <v>#VALUE!</v>
      </c>
      <c r="X1228" s="49"/>
      <c r="Y1228" s="44" t="e">
        <f>INDEX(VISITORS[INSECT ORDER], MATCH(X1228,VISITORS[NAME USED],0))</f>
        <v>#N/A</v>
      </c>
      <c r="Z1228" s="44" t="e">
        <f t="shared" si="360"/>
        <v>#N/A</v>
      </c>
      <c r="AA1228" s="50" t="e">
        <f>IF(SUM(#REF!,#REF!,#REF!,#REF!,#REF!,#REF!)=S1228,,"")</f>
        <v>#REF!</v>
      </c>
      <c r="AB1228" s="51" t="str">
        <f t="shared" si="361"/>
        <v/>
      </c>
      <c r="AC1228" s="51"/>
      <c r="AD1228" s="51"/>
      <c r="AE1228" s="51"/>
      <c r="AF1228" s="51"/>
      <c r="AG1228" s="51"/>
      <c r="AH1228" s="51"/>
      <c r="AI1228" s="52"/>
      <c r="AJ1228" s="52"/>
      <c r="AK1228" s="52"/>
      <c r="AL1228" s="53"/>
      <c r="AM1228" s="54"/>
      <c r="AN1228" s="55" t="str">
        <f>IF(P1228=1,0,"")</f>
        <v/>
      </c>
      <c r="AO1228" s="56" t="str">
        <f>IF(AN1228=1,AB1228,"")</f>
        <v/>
      </c>
      <c r="AP1228" s="55" t="str">
        <f>IF(P1228=1,0,"")</f>
        <v/>
      </c>
      <c r="AQ1228" s="56" t="str">
        <f>IF(AP1228=1,AB1228,"")</f>
        <v/>
      </c>
    </row>
    <row r="1229" spans="1:43" s="3" customFormat="1" x14ac:dyDescent="0.25">
      <c r="A1229" s="67">
        <f t="shared" si="351"/>
        <v>2022</v>
      </c>
      <c r="B1229" s="67" t="e">
        <f t="shared" si="352"/>
        <v>#VALUE!</v>
      </c>
      <c r="C1229" s="68" t="e">
        <f t="shared" si="362"/>
        <v>#VALUE!</v>
      </c>
      <c r="D1229" s="69">
        <f t="shared" si="353"/>
        <v>5</v>
      </c>
      <c r="E1229" s="70">
        <f t="shared" si="354"/>
        <v>21</v>
      </c>
      <c r="F1229" s="74"/>
      <c r="G1229" s="77"/>
      <c r="H1229" s="63" t="e">
        <f t="shared" si="363"/>
        <v>#VALUE!</v>
      </c>
      <c r="I1229" s="64">
        <f t="shared" si="364"/>
        <v>1</v>
      </c>
      <c r="J1229" s="71" t="str">
        <f t="shared" si="364"/>
        <v xml:space="preserve">Tolpis </v>
      </c>
      <c r="K1229" s="71" t="str">
        <f t="shared" si="364"/>
        <v>umbellata</v>
      </c>
      <c r="L1229" s="72">
        <f t="shared" si="364"/>
        <v>1</v>
      </c>
      <c r="M1229" s="72">
        <f t="shared" si="364"/>
        <v>0</v>
      </c>
      <c r="N1229" s="66">
        <f t="shared" si="364"/>
        <v>0</v>
      </c>
      <c r="O1229" s="41"/>
      <c r="P1229" s="42" t="str">
        <f t="shared" si="355"/>
        <v/>
      </c>
      <c r="Q1229" s="43" t="str">
        <f t="shared" si="356"/>
        <v/>
      </c>
      <c r="R1229" s="44" t="e">
        <f t="shared" si="357"/>
        <v>#VALUE!</v>
      </c>
      <c r="S1229" s="45" t="e">
        <f t="shared" si="350"/>
        <v>#VALUE!</v>
      </c>
      <c r="T1229" s="44" t="str">
        <f t="shared" si="358"/>
        <v/>
      </c>
      <c r="U1229" s="46"/>
      <c r="V1229" s="47"/>
      <c r="W1229" s="48" t="e">
        <f t="shared" si="359"/>
        <v>#VALUE!</v>
      </c>
      <c r="X1229" s="49"/>
      <c r="Y1229" s="44" t="e">
        <f>INDEX(VISITORS[INSECT ORDER], MATCH(X1229,VISITORS[NAME USED],0))</f>
        <v>#N/A</v>
      </c>
      <c r="Z1229" s="44" t="e">
        <f t="shared" si="360"/>
        <v>#N/A</v>
      </c>
      <c r="AA1229" s="50" t="e">
        <f>IF(SUM(#REF!,#REF!,#REF!,#REF!,#REF!,#REF!)=S1229,,"")</f>
        <v>#REF!</v>
      </c>
      <c r="AB1229" s="51" t="str">
        <f t="shared" si="361"/>
        <v/>
      </c>
      <c r="AC1229" s="51"/>
      <c r="AD1229" s="51"/>
      <c r="AE1229" s="51"/>
      <c r="AF1229" s="51"/>
      <c r="AG1229" s="51"/>
      <c r="AH1229" s="51"/>
      <c r="AI1229" s="52"/>
      <c r="AJ1229" s="52"/>
      <c r="AK1229" s="52"/>
      <c r="AL1229" s="53"/>
      <c r="AM1229" s="54"/>
      <c r="AN1229" s="55" t="str">
        <f>IF(P1229=1,0,"")</f>
        <v/>
      </c>
      <c r="AO1229" s="56" t="str">
        <f>IF(AN1229=1,AB1229,"")</f>
        <v/>
      </c>
      <c r="AP1229" s="55" t="str">
        <f>IF(P1229=1,0,"")</f>
        <v/>
      </c>
      <c r="AQ1229" s="56" t="str">
        <f>IF(AP1229=1,AB1229,"")</f>
        <v/>
      </c>
    </row>
    <row r="1230" spans="1:43" s="3" customFormat="1" x14ac:dyDescent="0.25">
      <c r="A1230" s="67">
        <f t="shared" si="351"/>
        <v>2022</v>
      </c>
      <c r="B1230" s="67" t="e">
        <f t="shared" si="352"/>
        <v>#VALUE!</v>
      </c>
      <c r="C1230" s="68" t="e">
        <f t="shared" si="362"/>
        <v>#VALUE!</v>
      </c>
      <c r="D1230" s="69">
        <f t="shared" si="353"/>
        <v>5</v>
      </c>
      <c r="E1230" s="70">
        <f t="shared" si="354"/>
        <v>22</v>
      </c>
      <c r="F1230" s="74"/>
      <c r="G1230" s="77"/>
      <c r="H1230" s="63" t="e">
        <f t="shared" si="363"/>
        <v>#VALUE!</v>
      </c>
      <c r="I1230" s="64">
        <f t="shared" si="364"/>
        <v>1</v>
      </c>
      <c r="J1230" s="71" t="str">
        <f t="shared" si="364"/>
        <v xml:space="preserve">Tolpis </v>
      </c>
      <c r="K1230" s="71" t="str">
        <f t="shared" si="364"/>
        <v>umbellata</v>
      </c>
      <c r="L1230" s="72">
        <f t="shared" si="364"/>
        <v>1</v>
      </c>
      <c r="M1230" s="72">
        <f t="shared" si="364"/>
        <v>0</v>
      </c>
      <c r="N1230" s="66">
        <f t="shared" si="364"/>
        <v>0</v>
      </c>
      <c r="O1230" s="41"/>
      <c r="P1230" s="42" t="str">
        <f t="shared" si="355"/>
        <v/>
      </c>
      <c r="Q1230" s="43" t="str">
        <f t="shared" si="356"/>
        <v/>
      </c>
      <c r="R1230" s="44" t="e">
        <f t="shared" si="357"/>
        <v>#VALUE!</v>
      </c>
      <c r="S1230" s="45" t="e">
        <f t="shared" si="350"/>
        <v>#VALUE!</v>
      </c>
      <c r="T1230" s="44" t="str">
        <f t="shared" si="358"/>
        <v/>
      </c>
      <c r="U1230" s="46"/>
      <c r="V1230" s="47"/>
      <c r="W1230" s="48" t="e">
        <f t="shared" si="359"/>
        <v>#VALUE!</v>
      </c>
      <c r="X1230" s="49"/>
      <c r="Y1230" s="44" t="e">
        <f>INDEX(VISITORS[INSECT ORDER], MATCH(X1230,VISITORS[NAME USED],0))</f>
        <v>#N/A</v>
      </c>
      <c r="Z1230" s="44" t="e">
        <f t="shared" si="360"/>
        <v>#N/A</v>
      </c>
      <c r="AA1230" s="50" t="e">
        <f>IF(SUM(#REF!,#REF!,#REF!,#REF!,#REF!,#REF!)=S1230,,"")</f>
        <v>#REF!</v>
      </c>
      <c r="AB1230" s="51" t="str">
        <f t="shared" si="361"/>
        <v/>
      </c>
      <c r="AC1230" s="51"/>
      <c r="AD1230" s="51"/>
      <c r="AE1230" s="51"/>
      <c r="AF1230" s="51"/>
      <c r="AG1230" s="51"/>
      <c r="AH1230" s="51"/>
      <c r="AI1230" s="52"/>
      <c r="AJ1230" s="52"/>
      <c r="AK1230" s="52"/>
      <c r="AL1230" s="53"/>
      <c r="AM1230" s="54"/>
      <c r="AN1230" s="55" t="str">
        <f>IF(P1230=1,0,"")</f>
        <v/>
      </c>
      <c r="AO1230" s="56" t="str">
        <f>IF(AN1230=1,AB1230,"")</f>
        <v/>
      </c>
      <c r="AP1230" s="55" t="str">
        <f>IF(P1230=1,0,"")</f>
        <v/>
      </c>
      <c r="AQ1230" s="56" t="str">
        <f>IF(AP1230=1,AB1230,"")</f>
        <v/>
      </c>
    </row>
    <row r="1231" spans="1:43" s="3" customFormat="1" x14ac:dyDescent="0.25">
      <c r="A1231" s="67">
        <f t="shared" si="351"/>
        <v>2022</v>
      </c>
      <c r="B1231" s="67" t="e">
        <f t="shared" si="352"/>
        <v>#VALUE!</v>
      </c>
      <c r="C1231" s="68" t="e">
        <f t="shared" si="362"/>
        <v>#VALUE!</v>
      </c>
      <c r="D1231" s="69">
        <f t="shared" si="353"/>
        <v>5</v>
      </c>
      <c r="E1231" s="70">
        <f t="shared" si="354"/>
        <v>23</v>
      </c>
      <c r="F1231" s="74"/>
      <c r="G1231" s="77"/>
      <c r="H1231" s="63" t="e">
        <f t="shared" si="363"/>
        <v>#VALUE!</v>
      </c>
      <c r="I1231" s="64">
        <f t="shared" si="364"/>
        <v>1</v>
      </c>
      <c r="J1231" s="71" t="str">
        <f t="shared" si="364"/>
        <v xml:space="preserve">Tolpis </v>
      </c>
      <c r="K1231" s="71" t="str">
        <f t="shared" si="364"/>
        <v>umbellata</v>
      </c>
      <c r="L1231" s="72">
        <f t="shared" si="364"/>
        <v>1</v>
      </c>
      <c r="M1231" s="72">
        <f t="shared" si="364"/>
        <v>0</v>
      </c>
      <c r="N1231" s="66">
        <f t="shared" si="364"/>
        <v>0</v>
      </c>
      <c r="O1231" s="41"/>
      <c r="P1231" s="42" t="str">
        <f t="shared" si="355"/>
        <v/>
      </c>
      <c r="Q1231" s="43" t="str">
        <f t="shared" si="356"/>
        <v/>
      </c>
      <c r="R1231" s="44" t="e">
        <f t="shared" si="357"/>
        <v>#VALUE!</v>
      </c>
      <c r="S1231" s="45" t="e">
        <f t="shared" si="350"/>
        <v>#VALUE!</v>
      </c>
      <c r="T1231" s="44" t="str">
        <f t="shared" si="358"/>
        <v/>
      </c>
      <c r="U1231" s="46"/>
      <c r="V1231" s="47"/>
      <c r="W1231" s="48" t="e">
        <f t="shared" si="359"/>
        <v>#VALUE!</v>
      </c>
      <c r="X1231" s="49"/>
      <c r="Y1231" s="44" t="e">
        <f>INDEX(VISITORS[INSECT ORDER], MATCH(X1231,VISITORS[NAME USED],0))</f>
        <v>#N/A</v>
      </c>
      <c r="Z1231" s="44" t="e">
        <f t="shared" si="360"/>
        <v>#N/A</v>
      </c>
      <c r="AA1231" s="50" t="e">
        <f>IF(SUM(#REF!,#REF!,#REF!,#REF!,#REF!,#REF!)=S1231,,"")</f>
        <v>#REF!</v>
      </c>
      <c r="AB1231" s="51" t="str">
        <f t="shared" si="361"/>
        <v/>
      </c>
      <c r="AC1231" s="51"/>
      <c r="AD1231" s="51"/>
      <c r="AE1231" s="51"/>
      <c r="AF1231" s="51"/>
      <c r="AG1231" s="51"/>
      <c r="AH1231" s="51"/>
      <c r="AI1231" s="52"/>
      <c r="AJ1231" s="52"/>
      <c r="AK1231" s="52"/>
      <c r="AL1231" s="53"/>
      <c r="AM1231" s="54"/>
      <c r="AN1231" s="55" t="str">
        <f>IF(P1231=1,0,"")</f>
        <v/>
      </c>
      <c r="AO1231" s="56" t="str">
        <f>IF(AN1231=1,AB1231,"")</f>
        <v/>
      </c>
      <c r="AP1231" s="55" t="str">
        <f>IF(P1231=1,0,"")</f>
        <v/>
      </c>
      <c r="AQ1231" s="56" t="str">
        <f>IF(AP1231=1,AB1231,"")</f>
        <v/>
      </c>
    </row>
    <row r="1232" spans="1:43" s="3" customFormat="1" x14ac:dyDescent="0.25">
      <c r="A1232" s="67">
        <f t="shared" si="351"/>
        <v>2022</v>
      </c>
      <c r="B1232" s="67" t="e">
        <f t="shared" si="352"/>
        <v>#VALUE!</v>
      </c>
      <c r="C1232" s="68" t="e">
        <f t="shared" si="362"/>
        <v>#VALUE!</v>
      </c>
      <c r="D1232" s="69">
        <f t="shared" si="353"/>
        <v>5</v>
      </c>
      <c r="E1232" s="70">
        <f t="shared" si="354"/>
        <v>24</v>
      </c>
      <c r="F1232" s="74"/>
      <c r="G1232" s="77"/>
      <c r="H1232" s="63" t="e">
        <f t="shared" si="363"/>
        <v>#VALUE!</v>
      </c>
      <c r="I1232" s="64">
        <f t="shared" si="364"/>
        <v>1</v>
      </c>
      <c r="J1232" s="71" t="str">
        <f t="shared" si="364"/>
        <v xml:space="preserve">Tolpis </v>
      </c>
      <c r="K1232" s="71" t="str">
        <f t="shared" si="364"/>
        <v>umbellata</v>
      </c>
      <c r="L1232" s="72">
        <f t="shared" si="364"/>
        <v>1</v>
      </c>
      <c r="M1232" s="72">
        <f t="shared" si="364"/>
        <v>0</v>
      </c>
      <c r="N1232" s="66">
        <f t="shared" si="364"/>
        <v>0</v>
      </c>
      <c r="O1232" s="41"/>
      <c r="P1232" s="42" t="str">
        <f t="shared" si="355"/>
        <v/>
      </c>
      <c r="Q1232" s="43" t="str">
        <f t="shared" si="356"/>
        <v/>
      </c>
      <c r="R1232" s="44" t="e">
        <f t="shared" si="357"/>
        <v>#VALUE!</v>
      </c>
      <c r="S1232" s="45" t="e">
        <f t="shared" si="350"/>
        <v>#VALUE!</v>
      </c>
      <c r="T1232" s="44" t="str">
        <f t="shared" si="358"/>
        <v/>
      </c>
      <c r="U1232" s="46"/>
      <c r="V1232" s="47"/>
      <c r="W1232" s="48" t="e">
        <f t="shared" si="359"/>
        <v>#VALUE!</v>
      </c>
      <c r="X1232" s="49"/>
      <c r="Y1232" s="44" t="e">
        <f>INDEX(VISITORS[INSECT ORDER], MATCH(X1232,VISITORS[NAME USED],0))</f>
        <v>#N/A</v>
      </c>
      <c r="Z1232" s="44" t="e">
        <f t="shared" si="360"/>
        <v>#N/A</v>
      </c>
      <c r="AA1232" s="50" t="e">
        <f>IF(SUM(#REF!,#REF!,#REF!,#REF!,#REF!,#REF!)=S1232,,"")</f>
        <v>#REF!</v>
      </c>
      <c r="AB1232" s="51" t="str">
        <f t="shared" si="361"/>
        <v/>
      </c>
      <c r="AC1232" s="51"/>
      <c r="AD1232" s="51"/>
      <c r="AE1232" s="51"/>
      <c r="AF1232" s="51"/>
      <c r="AG1232" s="51"/>
      <c r="AH1232" s="51"/>
      <c r="AI1232" s="52"/>
      <c r="AJ1232" s="52"/>
      <c r="AK1232" s="52"/>
      <c r="AL1232" s="53"/>
      <c r="AM1232" s="54"/>
      <c r="AN1232" s="55" t="str">
        <f>IF(P1232=1,0,"")</f>
        <v/>
      </c>
      <c r="AO1232" s="56" t="str">
        <f>IF(AN1232=1,AB1232,"")</f>
        <v/>
      </c>
      <c r="AP1232" s="55" t="str">
        <f>IF(P1232=1,0,"")</f>
        <v/>
      </c>
      <c r="AQ1232" s="56" t="str">
        <f>IF(AP1232=1,AB1232,"")</f>
        <v/>
      </c>
    </row>
    <row r="1233" spans="1:43" s="3" customFormat="1" x14ac:dyDescent="0.25">
      <c r="A1233" s="67">
        <f t="shared" si="351"/>
        <v>2022</v>
      </c>
      <c r="B1233" s="67" t="e">
        <f t="shared" si="352"/>
        <v>#VALUE!</v>
      </c>
      <c r="C1233" s="68" t="e">
        <f t="shared" si="362"/>
        <v>#VALUE!</v>
      </c>
      <c r="D1233" s="69">
        <f t="shared" si="353"/>
        <v>5</v>
      </c>
      <c r="E1233" s="70">
        <f t="shared" si="354"/>
        <v>25</v>
      </c>
      <c r="F1233" s="74"/>
      <c r="G1233" s="77"/>
      <c r="H1233" s="63" t="e">
        <f t="shared" si="363"/>
        <v>#VALUE!</v>
      </c>
      <c r="I1233" s="64">
        <f t="shared" si="364"/>
        <v>1</v>
      </c>
      <c r="J1233" s="71" t="str">
        <f t="shared" si="364"/>
        <v xml:space="preserve">Tolpis </v>
      </c>
      <c r="K1233" s="71" t="str">
        <f t="shared" si="364"/>
        <v>umbellata</v>
      </c>
      <c r="L1233" s="72">
        <f t="shared" si="364"/>
        <v>1</v>
      </c>
      <c r="M1233" s="72">
        <f t="shared" si="364"/>
        <v>0</v>
      </c>
      <c r="N1233" s="66">
        <f t="shared" si="364"/>
        <v>0</v>
      </c>
      <c r="O1233" s="41"/>
      <c r="P1233" s="42" t="str">
        <f t="shared" si="355"/>
        <v/>
      </c>
      <c r="Q1233" s="43" t="str">
        <f t="shared" si="356"/>
        <v/>
      </c>
      <c r="R1233" s="44" t="e">
        <f t="shared" si="357"/>
        <v>#VALUE!</v>
      </c>
      <c r="S1233" s="45" t="e">
        <f t="shared" si="350"/>
        <v>#VALUE!</v>
      </c>
      <c r="T1233" s="44" t="str">
        <f t="shared" si="358"/>
        <v/>
      </c>
      <c r="U1233" s="46"/>
      <c r="V1233" s="47"/>
      <c r="W1233" s="48" t="e">
        <f t="shared" si="359"/>
        <v>#VALUE!</v>
      </c>
      <c r="X1233" s="49"/>
      <c r="Y1233" s="44" t="e">
        <f>INDEX(VISITORS[INSECT ORDER], MATCH(X1233,VISITORS[NAME USED],0))</f>
        <v>#N/A</v>
      </c>
      <c r="Z1233" s="44" t="e">
        <f t="shared" si="360"/>
        <v>#N/A</v>
      </c>
      <c r="AA1233" s="50" t="e">
        <f>IF(SUM(#REF!,#REF!,#REF!,#REF!,#REF!,#REF!)=S1233,,"")</f>
        <v>#REF!</v>
      </c>
      <c r="AB1233" s="51" t="str">
        <f t="shared" si="361"/>
        <v/>
      </c>
      <c r="AC1233" s="51"/>
      <c r="AD1233" s="51"/>
      <c r="AE1233" s="51"/>
      <c r="AF1233" s="51"/>
      <c r="AG1233" s="51"/>
      <c r="AH1233" s="51"/>
      <c r="AI1233" s="52"/>
      <c r="AJ1233" s="52"/>
      <c r="AK1233" s="52"/>
      <c r="AL1233" s="53"/>
      <c r="AM1233" s="54"/>
      <c r="AN1233" s="55" t="str">
        <f>IF(P1233=1,0,"")</f>
        <v/>
      </c>
      <c r="AO1233" s="56" t="str">
        <f>IF(AN1233=1,AB1233,"")</f>
        <v/>
      </c>
      <c r="AP1233" s="55" t="str">
        <f>IF(P1233=1,0,"")</f>
        <v/>
      </c>
      <c r="AQ1233" s="56" t="str">
        <f>IF(AP1233=1,AB1233,"")</f>
        <v/>
      </c>
    </row>
    <row r="1234" spans="1:43" s="3" customFormat="1" x14ac:dyDescent="0.25">
      <c r="A1234" s="67">
        <f t="shared" si="351"/>
        <v>2022</v>
      </c>
      <c r="B1234" s="67" t="e">
        <f t="shared" si="352"/>
        <v>#VALUE!</v>
      </c>
      <c r="C1234" s="68" t="e">
        <f t="shared" si="362"/>
        <v>#VALUE!</v>
      </c>
      <c r="D1234" s="69">
        <f t="shared" si="353"/>
        <v>5</v>
      </c>
      <c r="E1234" s="70">
        <f t="shared" si="354"/>
        <v>26</v>
      </c>
      <c r="F1234" s="74"/>
      <c r="G1234" s="77"/>
      <c r="H1234" s="63" t="e">
        <f t="shared" si="363"/>
        <v>#VALUE!</v>
      </c>
      <c r="I1234" s="64">
        <f t="shared" si="364"/>
        <v>1</v>
      </c>
      <c r="J1234" s="71" t="str">
        <f t="shared" si="364"/>
        <v xml:space="preserve">Tolpis </v>
      </c>
      <c r="K1234" s="71" t="str">
        <f t="shared" si="364"/>
        <v>umbellata</v>
      </c>
      <c r="L1234" s="72">
        <f t="shared" si="364"/>
        <v>1</v>
      </c>
      <c r="M1234" s="72">
        <f t="shared" si="364"/>
        <v>0</v>
      </c>
      <c r="N1234" s="66">
        <f t="shared" si="364"/>
        <v>0</v>
      </c>
      <c r="O1234" s="41"/>
      <c r="P1234" s="42" t="str">
        <f t="shared" si="355"/>
        <v/>
      </c>
      <c r="Q1234" s="43" t="str">
        <f t="shared" si="356"/>
        <v/>
      </c>
      <c r="R1234" s="44" t="e">
        <f t="shared" si="357"/>
        <v>#VALUE!</v>
      </c>
      <c r="S1234" s="45" t="e">
        <f t="shared" si="350"/>
        <v>#VALUE!</v>
      </c>
      <c r="T1234" s="44" t="str">
        <f t="shared" si="358"/>
        <v/>
      </c>
      <c r="U1234" s="46"/>
      <c r="V1234" s="47"/>
      <c r="W1234" s="48" t="e">
        <f t="shared" si="359"/>
        <v>#VALUE!</v>
      </c>
      <c r="X1234" s="49"/>
      <c r="Y1234" s="44" t="e">
        <f>INDEX(VISITORS[INSECT ORDER], MATCH(X1234,VISITORS[NAME USED],0))</f>
        <v>#N/A</v>
      </c>
      <c r="Z1234" s="44" t="e">
        <f t="shared" si="360"/>
        <v>#N/A</v>
      </c>
      <c r="AA1234" s="50" t="e">
        <f>IF(SUM(#REF!,#REF!,#REF!,#REF!,#REF!,#REF!)=S1234,,"")</f>
        <v>#REF!</v>
      </c>
      <c r="AB1234" s="51" t="str">
        <f t="shared" si="361"/>
        <v/>
      </c>
      <c r="AC1234" s="51"/>
      <c r="AD1234" s="51"/>
      <c r="AE1234" s="51"/>
      <c r="AF1234" s="51"/>
      <c r="AG1234" s="51"/>
      <c r="AH1234" s="51"/>
      <c r="AI1234" s="52"/>
      <c r="AJ1234" s="52"/>
      <c r="AK1234" s="52"/>
      <c r="AL1234" s="53"/>
      <c r="AM1234" s="54"/>
      <c r="AN1234" s="55" t="str">
        <f>IF(P1234=1,0,"")</f>
        <v/>
      </c>
      <c r="AO1234" s="56" t="str">
        <f>IF(AN1234=1,AB1234,"")</f>
        <v/>
      </c>
      <c r="AP1234" s="55" t="str">
        <f>IF(P1234=1,0,"")</f>
        <v/>
      </c>
      <c r="AQ1234" s="56" t="str">
        <f>IF(AP1234=1,AB1234,"")</f>
        <v/>
      </c>
    </row>
    <row r="1235" spans="1:43" s="3" customFormat="1" x14ac:dyDescent="0.25">
      <c r="A1235" s="67">
        <f t="shared" si="351"/>
        <v>2022</v>
      </c>
      <c r="B1235" s="67" t="e">
        <f t="shared" si="352"/>
        <v>#VALUE!</v>
      </c>
      <c r="C1235" s="68" t="e">
        <f t="shared" si="362"/>
        <v>#VALUE!</v>
      </c>
      <c r="D1235" s="69">
        <f t="shared" si="353"/>
        <v>5</v>
      </c>
      <c r="E1235" s="70">
        <f t="shared" si="354"/>
        <v>27</v>
      </c>
      <c r="F1235" s="74"/>
      <c r="G1235" s="77"/>
      <c r="H1235" s="63" t="e">
        <f t="shared" si="363"/>
        <v>#VALUE!</v>
      </c>
      <c r="I1235" s="64">
        <f t="shared" si="364"/>
        <v>1</v>
      </c>
      <c r="J1235" s="71" t="str">
        <f t="shared" si="364"/>
        <v xml:space="preserve">Tolpis </v>
      </c>
      <c r="K1235" s="71" t="str">
        <f t="shared" si="364"/>
        <v>umbellata</v>
      </c>
      <c r="L1235" s="72">
        <f t="shared" si="364"/>
        <v>1</v>
      </c>
      <c r="M1235" s="72">
        <f t="shared" si="364"/>
        <v>0</v>
      </c>
      <c r="N1235" s="66">
        <f t="shared" si="364"/>
        <v>0</v>
      </c>
      <c r="O1235" s="41"/>
      <c r="P1235" s="42" t="str">
        <f t="shared" si="355"/>
        <v/>
      </c>
      <c r="Q1235" s="43" t="str">
        <f t="shared" si="356"/>
        <v/>
      </c>
      <c r="R1235" s="44" t="e">
        <f t="shared" si="357"/>
        <v>#VALUE!</v>
      </c>
      <c r="S1235" s="45" t="e">
        <f t="shared" si="350"/>
        <v>#VALUE!</v>
      </c>
      <c r="T1235" s="44" t="str">
        <f t="shared" si="358"/>
        <v/>
      </c>
      <c r="U1235" s="46"/>
      <c r="V1235" s="47"/>
      <c r="W1235" s="48" t="e">
        <f t="shared" si="359"/>
        <v>#VALUE!</v>
      </c>
      <c r="X1235" s="49"/>
      <c r="Y1235" s="44" t="e">
        <f>INDEX(VISITORS[INSECT ORDER], MATCH(X1235,VISITORS[NAME USED],0))</f>
        <v>#N/A</v>
      </c>
      <c r="Z1235" s="44" t="e">
        <f t="shared" si="360"/>
        <v>#N/A</v>
      </c>
      <c r="AA1235" s="50" t="e">
        <f>IF(SUM(#REF!,#REF!,#REF!,#REF!,#REF!,#REF!)=S1235,,"")</f>
        <v>#REF!</v>
      </c>
      <c r="AB1235" s="51" t="str">
        <f t="shared" si="361"/>
        <v/>
      </c>
      <c r="AC1235" s="51"/>
      <c r="AD1235" s="51"/>
      <c r="AE1235" s="51"/>
      <c r="AF1235" s="51"/>
      <c r="AG1235" s="51"/>
      <c r="AH1235" s="51"/>
      <c r="AI1235" s="52"/>
      <c r="AJ1235" s="52"/>
      <c r="AK1235" s="52"/>
      <c r="AL1235" s="53"/>
      <c r="AM1235" s="54"/>
      <c r="AN1235" s="55" t="str">
        <f>IF(P1235=1,0,"")</f>
        <v/>
      </c>
      <c r="AO1235" s="56" t="str">
        <f>IF(AN1235=1,AB1235,"")</f>
        <v/>
      </c>
      <c r="AP1235" s="55" t="str">
        <f>IF(P1235=1,0,"")</f>
        <v/>
      </c>
      <c r="AQ1235" s="56" t="str">
        <f>IF(AP1235=1,AB1235,"")</f>
        <v/>
      </c>
    </row>
    <row r="1236" spans="1:43" s="3" customFormat="1" x14ac:dyDescent="0.25">
      <c r="A1236" s="67">
        <f t="shared" si="351"/>
        <v>2022</v>
      </c>
      <c r="B1236" s="67" t="e">
        <f t="shared" si="352"/>
        <v>#VALUE!</v>
      </c>
      <c r="C1236" s="68" t="e">
        <f t="shared" si="362"/>
        <v>#VALUE!</v>
      </c>
      <c r="D1236" s="69">
        <f t="shared" si="353"/>
        <v>5</v>
      </c>
      <c r="E1236" s="70">
        <f t="shared" si="354"/>
        <v>28</v>
      </c>
      <c r="F1236" s="74"/>
      <c r="G1236" s="77"/>
      <c r="H1236" s="63" t="e">
        <f t="shared" si="363"/>
        <v>#VALUE!</v>
      </c>
      <c r="I1236" s="64">
        <f t="shared" si="364"/>
        <v>1</v>
      </c>
      <c r="J1236" s="71" t="str">
        <f t="shared" si="364"/>
        <v xml:space="preserve">Tolpis </v>
      </c>
      <c r="K1236" s="71" t="str">
        <f t="shared" si="364"/>
        <v>umbellata</v>
      </c>
      <c r="L1236" s="72">
        <f t="shared" si="364"/>
        <v>1</v>
      </c>
      <c r="M1236" s="72">
        <f t="shared" si="364"/>
        <v>0</v>
      </c>
      <c r="N1236" s="66">
        <f t="shared" si="364"/>
        <v>0</v>
      </c>
      <c r="O1236" s="41"/>
      <c r="P1236" s="42" t="str">
        <f t="shared" si="355"/>
        <v/>
      </c>
      <c r="Q1236" s="43" t="str">
        <f t="shared" si="356"/>
        <v/>
      </c>
      <c r="R1236" s="44" t="e">
        <f t="shared" si="357"/>
        <v>#VALUE!</v>
      </c>
      <c r="S1236" s="45" t="e">
        <f t="shared" si="350"/>
        <v>#VALUE!</v>
      </c>
      <c r="T1236" s="44" t="str">
        <f t="shared" si="358"/>
        <v/>
      </c>
      <c r="U1236" s="46"/>
      <c r="V1236" s="47"/>
      <c r="W1236" s="48" t="e">
        <f t="shared" si="359"/>
        <v>#VALUE!</v>
      </c>
      <c r="X1236" s="49"/>
      <c r="Y1236" s="44" t="e">
        <f>INDEX(VISITORS[INSECT ORDER], MATCH(X1236,VISITORS[NAME USED],0))</f>
        <v>#N/A</v>
      </c>
      <c r="Z1236" s="44" t="e">
        <f t="shared" si="360"/>
        <v>#N/A</v>
      </c>
      <c r="AA1236" s="50" t="e">
        <f>IF(SUM(#REF!,#REF!,#REF!,#REF!,#REF!,#REF!)=S1236,,"")</f>
        <v>#REF!</v>
      </c>
      <c r="AB1236" s="51" t="str">
        <f t="shared" si="361"/>
        <v/>
      </c>
      <c r="AC1236" s="51"/>
      <c r="AD1236" s="51"/>
      <c r="AE1236" s="51"/>
      <c r="AF1236" s="51"/>
      <c r="AG1236" s="51"/>
      <c r="AH1236" s="51"/>
      <c r="AI1236" s="52"/>
      <c r="AJ1236" s="52"/>
      <c r="AK1236" s="52"/>
      <c r="AL1236" s="53"/>
      <c r="AM1236" s="54"/>
      <c r="AN1236" s="55" t="str">
        <f>IF(P1236=1,0,"")</f>
        <v/>
      </c>
      <c r="AO1236" s="56" t="str">
        <f>IF(AN1236=1,AB1236,"")</f>
        <v/>
      </c>
      <c r="AP1236" s="55" t="str">
        <f>IF(P1236=1,0,"")</f>
        <v/>
      </c>
      <c r="AQ1236" s="56" t="str">
        <f>IF(AP1236=1,AB1236,"")</f>
        <v/>
      </c>
    </row>
    <row r="1237" spans="1:43" s="3" customFormat="1" x14ac:dyDescent="0.25">
      <c r="A1237" s="67">
        <f t="shared" si="351"/>
        <v>2022</v>
      </c>
      <c r="B1237" s="67" t="e">
        <f t="shared" si="352"/>
        <v>#VALUE!</v>
      </c>
      <c r="C1237" s="68" t="e">
        <f t="shared" si="362"/>
        <v>#VALUE!</v>
      </c>
      <c r="D1237" s="69">
        <f t="shared" si="353"/>
        <v>5</v>
      </c>
      <c r="E1237" s="70">
        <f t="shared" si="354"/>
        <v>29</v>
      </c>
      <c r="F1237" s="74"/>
      <c r="G1237" s="77"/>
      <c r="H1237" s="63" t="e">
        <f t="shared" si="363"/>
        <v>#VALUE!</v>
      </c>
      <c r="I1237" s="64">
        <f t="shared" ref="I1237:N1252" si="365">I1236</f>
        <v>1</v>
      </c>
      <c r="J1237" s="71" t="str">
        <f t="shared" si="365"/>
        <v xml:space="preserve">Tolpis </v>
      </c>
      <c r="K1237" s="71" t="str">
        <f t="shared" si="365"/>
        <v>umbellata</v>
      </c>
      <c r="L1237" s="72">
        <f t="shared" si="365"/>
        <v>1</v>
      </c>
      <c r="M1237" s="72">
        <f t="shared" si="365"/>
        <v>0</v>
      </c>
      <c r="N1237" s="66">
        <f t="shared" si="365"/>
        <v>0</v>
      </c>
      <c r="O1237" s="41"/>
      <c r="P1237" s="42" t="str">
        <f t="shared" si="355"/>
        <v/>
      </c>
      <c r="Q1237" s="43" t="str">
        <f t="shared" si="356"/>
        <v/>
      </c>
      <c r="R1237" s="44" t="e">
        <f t="shared" si="357"/>
        <v>#VALUE!</v>
      </c>
      <c r="S1237" s="45" t="e">
        <f t="shared" si="350"/>
        <v>#VALUE!</v>
      </c>
      <c r="T1237" s="44" t="str">
        <f t="shared" si="358"/>
        <v/>
      </c>
      <c r="U1237" s="46"/>
      <c r="V1237" s="47"/>
      <c r="W1237" s="48" t="e">
        <f t="shared" si="359"/>
        <v>#VALUE!</v>
      </c>
      <c r="X1237" s="49"/>
      <c r="Y1237" s="44" t="e">
        <f>INDEX(VISITORS[INSECT ORDER], MATCH(X1237,VISITORS[NAME USED],0))</f>
        <v>#N/A</v>
      </c>
      <c r="Z1237" s="44" t="e">
        <f t="shared" si="360"/>
        <v>#N/A</v>
      </c>
      <c r="AA1237" s="50" t="e">
        <f>IF(SUM(#REF!,#REF!,#REF!,#REF!,#REF!,#REF!)=S1237,,"")</f>
        <v>#REF!</v>
      </c>
      <c r="AB1237" s="51" t="str">
        <f t="shared" si="361"/>
        <v/>
      </c>
      <c r="AC1237" s="51"/>
      <c r="AD1237" s="51"/>
      <c r="AE1237" s="51"/>
      <c r="AF1237" s="51"/>
      <c r="AG1237" s="51"/>
      <c r="AH1237" s="51"/>
      <c r="AI1237" s="52"/>
      <c r="AJ1237" s="52"/>
      <c r="AK1237" s="52"/>
      <c r="AL1237" s="53"/>
      <c r="AM1237" s="54"/>
      <c r="AN1237" s="55" t="str">
        <f>IF(P1237=1,0,"")</f>
        <v/>
      </c>
      <c r="AO1237" s="56" t="str">
        <f>IF(AN1237=1,AB1237,"")</f>
        <v/>
      </c>
      <c r="AP1237" s="55" t="str">
        <f>IF(P1237=1,0,"")</f>
        <v/>
      </c>
      <c r="AQ1237" s="56" t="str">
        <f>IF(AP1237=1,AB1237,"")</f>
        <v/>
      </c>
    </row>
    <row r="1238" spans="1:43" s="3" customFormat="1" x14ac:dyDescent="0.25">
      <c r="A1238" s="67">
        <f t="shared" si="351"/>
        <v>2022</v>
      </c>
      <c r="B1238" s="67" t="e">
        <f t="shared" si="352"/>
        <v>#VALUE!</v>
      </c>
      <c r="C1238" s="68" t="e">
        <f t="shared" si="362"/>
        <v>#VALUE!</v>
      </c>
      <c r="D1238" s="69">
        <f t="shared" si="353"/>
        <v>5</v>
      </c>
      <c r="E1238" s="70">
        <f t="shared" si="354"/>
        <v>30</v>
      </c>
      <c r="F1238" s="74"/>
      <c r="G1238" s="77"/>
      <c r="H1238" s="63" t="e">
        <f t="shared" si="363"/>
        <v>#VALUE!</v>
      </c>
      <c r="I1238" s="64">
        <f t="shared" si="365"/>
        <v>1</v>
      </c>
      <c r="J1238" s="71" t="str">
        <f t="shared" si="365"/>
        <v xml:space="preserve">Tolpis </v>
      </c>
      <c r="K1238" s="71" t="str">
        <f t="shared" si="365"/>
        <v>umbellata</v>
      </c>
      <c r="L1238" s="72">
        <f t="shared" si="365"/>
        <v>1</v>
      </c>
      <c r="M1238" s="72">
        <f t="shared" si="365"/>
        <v>0</v>
      </c>
      <c r="N1238" s="66">
        <f t="shared" si="365"/>
        <v>0</v>
      </c>
      <c r="O1238" s="41"/>
      <c r="P1238" s="42" t="str">
        <f t="shared" si="355"/>
        <v/>
      </c>
      <c r="Q1238" s="43" t="str">
        <f t="shared" si="356"/>
        <v/>
      </c>
      <c r="R1238" s="44" t="e">
        <f t="shared" si="357"/>
        <v>#VALUE!</v>
      </c>
      <c r="S1238" s="45" t="e">
        <f t="shared" si="350"/>
        <v>#VALUE!</v>
      </c>
      <c r="T1238" s="44" t="str">
        <f t="shared" si="358"/>
        <v/>
      </c>
      <c r="U1238" s="46"/>
      <c r="V1238" s="47"/>
      <c r="W1238" s="48" t="e">
        <f t="shared" si="359"/>
        <v>#VALUE!</v>
      </c>
      <c r="X1238" s="49"/>
      <c r="Y1238" s="44" t="e">
        <f>INDEX(VISITORS[INSECT ORDER], MATCH(X1238,VISITORS[NAME USED],0))</f>
        <v>#N/A</v>
      </c>
      <c r="Z1238" s="44" t="e">
        <f t="shared" si="360"/>
        <v>#N/A</v>
      </c>
      <c r="AA1238" s="50" t="e">
        <f>IF(SUM(#REF!,#REF!,#REF!,#REF!,#REF!,#REF!)=S1238,,"")</f>
        <v>#REF!</v>
      </c>
      <c r="AB1238" s="51" t="str">
        <f t="shared" si="361"/>
        <v/>
      </c>
      <c r="AC1238" s="51"/>
      <c r="AD1238" s="51"/>
      <c r="AE1238" s="51"/>
      <c r="AF1238" s="51"/>
      <c r="AG1238" s="51"/>
      <c r="AH1238" s="51"/>
      <c r="AI1238" s="52"/>
      <c r="AJ1238" s="52"/>
      <c r="AK1238" s="52"/>
      <c r="AL1238" s="53"/>
      <c r="AM1238" s="54"/>
      <c r="AN1238" s="55" t="str">
        <f>IF(P1238=1,0,"")</f>
        <v/>
      </c>
      <c r="AO1238" s="56" t="str">
        <f>IF(AN1238=1,AB1238,"")</f>
        <v/>
      </c>
      <c r="AP1238" s="55" t="str">
        <f>IF(P1238=1,0,"")</f>
        <v/>
      </c>
      <c r="AQ1238" s="56" t="str">
        <f>IF(AP1238=1,AB1238,"")</f>
        <v/>
      </c>
    </row>
    <row r="1239" spans="1:43" s="3" customFormat="1" x14ac:dyDescent="0.25">
      <c r="A1239" s="67">
        <f t="shared" si="351"/>
        <v>2022</v>
      </c>
      <c r="B1239" s="67" t="e">
        <f t="shared" si="352"/>
        <v>#VALUE!</v>
      </c>
      <c r="C1239" s="68" t="e">
        <f t="shared" si="362"/>
        <v>#VALUE!</v>
      </c>
      <c r="D1239" s="69">
        <f t="shared" si="353"/>
        <v>5</v>
      </c>
      <c r="E1239" s="70">
        <f t="shared" si="354"/>
        <v>31</v>
      </c>
      <c r="F1239" s="74"/>
      <c r="G1239" s="77"/>
      <c r="H1239" s="63" t="e">
        <f t="shared" si="363"/>
        <v>#VALUE!</v>
      </c>
      <c r="I1239" s="64">
        <f t="shared" si="365"/>
        <v>1</v>
      </c>
      <c r="J1239" s="71" t="str">
        <f t="shared" si="365"/>
        <v xml:space="preserve">Tolpis </v>
      </c>
      <c r="K1239" s="71" t="str">
        <f t="shared" si="365"/>
        <v>umbellata</v>
      </c>
      <c r="L1239" s="72">
        <f t="shared" si="365"/>
        <v>1</v>
      </c>
      <c r="M1239" s="72">
        <f t="shared" si="365"/>
        <v>0</v>
      </c>
      <c r="N1239" s="66">
        <f t="shared" si="365"/>
        <v>0</v>
      </c>
      <c r="O1239" s="41"/>
      <c r="P1239" s="42" t="str">
        <f t="shared" si="355"/>
        <v/>
      </c>
      <c r="Q1239" s="43" t="str">
        <f t="shared" si="356"/>
        <v/>
      </c>
      <c r="R1239" s="44" t="e">
        <f t="shared" si="357"/>
        <v>#VALUE!</v>
      </c>
      <c r="S1239" s="45" t="e">
        <f t="shared" si="350"/>
        <v>#VALUE!</v>
      </c>
      <c r="T1239" s="44" t="str">
        <f t="shared" si="358"/>
        <v/>
      </c>
      <c r="U1239" s="46"/>
      <c r="V1239" s="47"/>
      <c r="W1239" s="48" t="e">
        <f t="shared" si="359"/>
        <v>#VALUE!</v>
      </c>
      <c r="X1239" s="49"/>
      <c r="Y1239" s="44" t="e">
        <f>INDEX(VISITORS[INSECT ORDER], MATCH(X1239,VISITORS[NAME USED],0))</f>
        <v>#N/A</v>
      </c>
      <c r="Z1239" s="44" t="e">
        <f t="shared" si="360"/>
        <v>#N/A</v>
      </c>
      <c r="AA1239" s="50" t="e">
        <f>IF(SUM(#REF!,#REF!,#REF!,#REF!,#REF!,#REF!)=S1239,,"")</f>
        <v>#REF!</v>
      </c>
      <c r="AB1239" s="51" t="str">
        <f t="shared" si="361"/>
        <v/>
      </c>
      <c r="AC1239" s="51"/>
      <c r="AD1239" s="51"/>
      <c r="AE1239" s="51"/>
      <c r="AF1239" s="51"/>
      <c r="AG1239" s="51"/>
      <c r="AH1239" s="51"/>
      <c r="AI1239" s="52"/>
      <c r="AJ1239" s="52"/>
      <c r="AK1239" s="52"/>
      <c r="AL1239" s="53"/>
      <c r="AM1239" s="54"/>
      <c r="AN1239" s="55" t="str">
        <f>IF(P1239=1,0,"")</f>
        <v/>
      </c>
      <c r="AO1239" s="56" t="str">
        <f>IF(AN1239=1,AB1239,"")</f>
        <v/>
      </c>
      <c r="AP1239" s="55" t="str">
        <f>IF(P1239=1,0,"")</f>
        <v/>
      </c>
      <c r="AQ1239" s="56" t="str">
        <f>IF(AP1239=1,AB1239,"")</f>
        <v/>
      </c>
    </row>
    <row r="1240" spans="1:43" s="3" customFormat="1" x14ac:dyDescent="0.25">
      <c r="A1240" s="67">
        <f t="shared" si="351"/>
        <v>2022</v>
      </c>
      <c r="B1240" s="67" t="e">
        <f t="shared" si="352"/>
        <v>#VALUE!</v>
      </c>
      <c r="C1240" s="68" t="e">
        <f t="shared" si="362"/>
        <v>#VALUE!</v>
      </c>
      <c r="D1240" s="69">
        <f t="shared" si="353"/>
        <v>5</v>
      </c>
      <c r="E1240" s="70">
        <f t="shared" si="354"/>
        <v>32</v>
      </c>
      <c r="F1240" s="74"/>
      <c r="G1240" s="77"/>
      <c r="H1240" s="63" t="e">
        <f t="shared" si="363"/>
        <v>#VALUE!</v>
      </c>
      <c r="I1240" s="64">
        <f t="shared" si="365"/>
        <v>1</v>
      </c>
      <c r="J1240" s="71" t="str">
        <f t="shared" si="365"/>
        <v xml:space="preserve">Tolpis </v>
      </c>
      <c r="K1240" s="71" t="str">
        <f t="shared" si="365"/>
        <v>umbellata</v>
      </c>
      <c r="L1240" s="72">
        <f t="shared" si="365"/>
        <v>1</v>
      </c>
      <c r="M1240" s="72">
        <f t="shared" si="365"/>
        <v>0</v>
      </c>
      <c r="N1240" s="66">
        <f t="shared" si="365"/>
        <v>0</v>
      </c>
      <c r="O1240" s="41"/>
      <c r="P1240" s="42" t="str">
        <f t="shared" si="355"/>
        <v/>
      </c>
      <c r="Q1240" s="43" t="str">
        <f t="shared" si="356"/>
        <v/>
      </c>
      <c r="R1240" s="44" t="e">
        <f t="shared" si="357"/>
        <v>#VALUE!</v>
      </c>
      <c r="S1240" s="45" t="e">
        <f t="shared" si="350"/>
        <v>#VALUE!</v>
      </c>
      <c r="T1240" s="44" t="str">
        <f t="shared" si="358"/>
        <v/>
      </c>
      <c r="U1240" s="46"/>
      <c r="V1240" s="47"/>
      <c r="W1240" s="48" t="e">
        <f t="shared" si="359"/>
        <v>#VALUE!</v>
      </c>
      <c r="X1240" s="49"/>
      <c r="Y1240" s="44" t="e">
        <f>INDEX(VISITORS[INSECT ORDER], MATCH(X1240,VISITORS[NAME USED],0))</f>
        <v>#N/A</v>
      </c>
      <c r="Z1240" s="44" t="e">
        <f t="shared" si="360"/>
        <v>#N/A</v>
      </c>
      <c r="AA1240" s="50" t="e">
        <f>IF(SUM(#REF!,#REF!,#REF!,#REF!,#REF!,#REF!)=S1240,,"")</f>
        <v>#REF!</v>
      </c>
      <c r="AB1240" s="51" t="str">
        <f t="shared" si="361"/>
        <v/>
      </c>
      <c r="AC1240" s="51"/>
      <c r="AD1240" s="51"/>
      <c r="AE1240" s="51"/>
      <c r="AF1240" s="51"/>
      <c r="AG1240" s="51"/>
      <c r="AH1240" s="51"/>
      <c r="AI1240" s="52"/>
      <c r="AJ1240" s="52"/>
      <c r="AK1240" s="52"/>
      <c r="AL1240" s="53"/>
      <c r="AM1240" s="54"/>
      <c r="AN1240" s="55" t="str">
        <f>IF(P1240=1,0,"")</f>
        <v/>
      </c>
      <c r="AO1240" s="56" t="str">
        <f>IF(AN1240=1,AB1240,"")</f>
        <v/>
      </c>
      <c r="AP1240" s="55" t="str">
        <f>IF(P1240=1,0,"")</f>
        <v/>
      </c>
      <c r="AQ1240" s="56" t="str">
        <f>IF(AP1240=1,AB1240,"")</f>
        <v/>
      </c>
    </row>
    <row r="1241" spans="1:43" s="3" customFormat="1" x14ac:dyDescent="0.25">
      <c r="A1241" s="67">
        <f t="shared" si="351"/>
        <v>2022</v>
      </c>
      <c r="B1241" s="67" t="e">
        <f t="shared" si="352"/>
        <v>#VALUE!</v>
      </c>
      <c r="C1241" s="68" t="e">
        <f t="shared" si="362"/>
        <v>#VALUE!</v>
      </c>
      <c r="D1241" s="69">
        <f t="shared" si="353"/>
        <v>5</v>
      </c>
      <c r="E1241" s="70">
        <f t="shared" si="354"/>
        <v>33</v>
      </c>
      <c r="F1241" s="74"/>
      <c r="G1241" s="77"/>
      <c r="H1241" s="63" t="e">
        <f t="shared" si="363"/>
        <v>#VALUE!</v>
      </c>
      <c r="I1241" s="64">
        <f t="shared" si="365"/>
        <v>1</v>
      </c>
      <c r="J1241" s="71" t="str">
        <f t="shared" si="365"/>
        <v xml:space="preserve">Tolpis </v>
      </c>
      <c r="K1241" s="71" t="str">
        <f t="shared" si="365"/>
        <v>umbellata</v>
      </c>
      <c r="L1241" s="72">
        <f t="shared" si="365"/>
        <v>1</v>
      </c>
      <c r="M1241" s="72">
        <f t="shared" si="365"/>
        <v>0</v>
      </c>
      <c r="N1241" s="66">
        <f t="shared" si="365"/>
        <v>0</v>
      </c>
      <c r="O1241" s="41"/>
      <c r="P1241" s="42" t="str">
        <f t="shared" si="355"/>
        <v/>
      </c>
      <c r="Q1241" s="43" t="str">
        <f t="shared" si="356"/>
        <v/>
      </c>
      <c r="R1241" s="44" t="e">
        <f t="shared" si="357"/>
        <v>#VALUE!</v>
      </c>
      <c r="S1241" s="45" t="e">
        <f t="shared" si="350"/>
        <v>#VALUE!</v>
      </c>
      <c r="T1241" s="44" t="str">
        <f t="shared" si="358"/>
        <v/>
      </c>
      <c r="U1241" s="46"/>
      <c r="V1241" s="47"/>
      <c r="W1241" s="48" t="e">
        <f t="shared" si="359"/>
        <v>#VALUE!</v>
      </c>
      <c r="X1241" s="49"/>
      <c r="Y1241" s="44" t="e">
        <f>INDEX(VISITORS[INSECT ORDER], MATCH(X1241,VISITORS[NAME USED],0))</f>
        <v>#N/A</v>
      </c>
      <c r="Z1241" s="44" t="e">
        <f t="shared" si="360"/>
        <v>#N/A</v>
      </c>
      <c r="AA1241" s="50" t="e">
        <f>IF(SUM(#REF!,#REF!,#REF!,#REF!,#REF!,#REF!)=S1241,,"")</f>
        <v>#REF!</v>
      </c>
      <c r="AB1241" s="51" t="str">
        <f t="shared" si="361"/>
        <v/>
      </c>
      <c r="AC1241" s="51"/>
      <c r="AD1241" s="51"/>
      <c r="AE1241" s="51"/>
      <c r="AF1241" s="51"/>
      <c r="AG1241" s="51"/>
      <c r="AH1241" s="51"/>
      <c r="AI1241" s="52"/>
      <c r="AJ1241" s="52"/>
      <c r="AK1241" s="52"/>
      <c r="AL1241" s="53"/>
      <c r="AM1241" s="54"/>
      <c r="AN1241" s="55" t="str">
        <f>IF(P1241=1,0,"")</f>
        <v/>
      </c>
      <c r="AO1241" s="56" t="str">
        <f>IF(AN1241=1,AB1241,"")</f>
        <v/>
      </c>
      <c r="AP1241" s="55" t="str">
        <f>IF(P1241=1,0,"")</f>
        <v/>
      </c>
      <c r="AQ1241" s="56" t="str">
        <f>IF(AP1241=1,AB1241,"")</f>
        <v/>
      </c>
    </row>
    <row r="1242" spans="1:43" s="3" customFormat="1" x14ac:dyDescent="0.25">
      <c r="A1242" s="67">
        <f t="shared" si="351"/>
        <v>2022</v>
      </c>
      <c r="B1242" s="67" t="e">
        <f t="shared" si="352"/>
        <v>#VALUE!</v>
      </c>
      <c r="C1242" s="68" t="e">
        <f t="shared" si="362"/>
        <v>#VALUE!</v>
      </c>
      <c r="D1242" s="69">
        <f t="shared" si="353"/>
        <v>5</v>
      </c>
      <c r="E1242" s="70">
        <f t="shared" si="354"/>
        <v>34</v>
      </c>
      <c r="F1242" s="74"/>
      <c r="G1242" s="77"/>
      <c r="H1242" s="63" t="e">
        <f t="shared" si="363"/>
        <v>#VALUE!</v>
      </c>
      <c r="I1242" s="64">
        <f t="shared" si="365"/>
        <v>1</v>
      </c>
      <c r="J1242" s="71" t="str">
        <f t="shared" si="365"/>
        <v xml:space="preserve">Tolpis </v>
      </c>
      <c r="K1242" s="71" t="str">
        <f t="shared" si="365"/>
        <v>umbellata</v>
      </c>
      <c r="L1242" s="72">
        <f t="shared" si="365"/>
        <v>1</v>
      </c>
      <c r="M1242" s="72">
        <f t="shared" si="365"/>
        <v>0</v>
      </c>
      <c r="N1242" s="66">
        <f t="shared" si="365"/>
        <v>0</v>
      </c>
      <c r="O1242" s="41"/>
      <c r="P1242" s="42" t="str">
        <f t="shared" si="355"/>
        <v/>
      </c>
      <c r="Q1242" s="43" t="str">
        <f t="shared" si="356"/>
        <v/>
      </c>
      <c r="R1242" s="44" t="e">
        <f t="shared" si="357"/>
        <v>#VALUE!</v>
      </c>
      <c r="S1242" s="45" t="e">
        <f t="shared" si="350"/>
        <v>#VALUE!</v>
      </c>
      <c r="T1242" s="44" t="str">
        <f t="shared" si="358"/>
        <v/>
      </c>
      <c r="U1242" s="46"/>
      <c r="V1242" s="47"/>
      <c r="W1242" s="48" t="e">
        <f t="shared" si="359"/>
        <v>#VALUE!</v>
      </c>
      <c r="X1242" s="49"/>
      <c r="Y1242" s="44" t="e">
        <f>INDEX(VISITORS[INSECT ORDER], MATCH(X1242,VISITORS[NAME USED],0))</f>
        <v>#N/A</v>
      </c>
      <c r="Z1242" s="44" t="e">
        <f t="shared" si="360"/>
        <v>#N/A</v>
      </c>
      <c r="AA1242" s="50" t="e">
        <f>IF(SUM(#REF!,#REF!,#REF!,#REF!,#REF!,#REF!)=S1242,,"")</f>
        <v>#REF!</v>
      </c>
      <c r="AB1242" s="51" t="str">
        <f t="shared" si="361"/>
        <v/>
      </c>
      <c r="AC1242" s="51"/>
      <c r="AD1242" s="51"/>
      <c r="AE1242" s="51"/>
      <c r="AF1242" s="51"/>
      <c r="AG1242" s="51"/>
      <c r="AH1242" s="51"/>
      <c r="AI1242" s="52"/>
      <c r="AJ1242" s="52"/>
      <c r="AK1242" s="52"/>
      <c r="AL1242" s="53"/>
      <c r="AM1242" s="54"/>
      <c r="AN1242" s="55" t="str">
        <f>IF(P1242=1,0,"")</f>
        <v/>
      </c>
      <c r="AO1242" s="56" t="str">
        <f>IF(AN1242=1,AB1242,"")</f>
        <v/>
      </c>
      <c r="AP1242" s="55" t="str">
        <f>IF(P1242=1,0,"")</f>
        <v/>
      </c>
      <c r="AQ1242" s="56" t="str">
        <f>IF(AP1242=1,AB1242,"")</f>
        <v/>
      </c>
    </row>
    <row r="1243" spans="1:43" s="3" customFormat="1" x14ac:dyDescent="0.25">
      <c r="A1243" s="67">
        <f t="shared" si="351"/>
        <v>2022</v>
      </c>
      <c r="B1243" s="67" t="e">
        <f t="shared" si="352"/>
        <v>#VALUE!</v>
      </c>
      <c r="C1243" s="68" t="e">
        <f t="shared" si="362"/>
        <v>#VALUE!</v>
      </c>
      <c r="D1243" s="69">
        <f t="shared" si="353"/>
        <v>5</v>
      </c>
      <c r="E1243" s="70">
        <f t="shared" si="354"/>
        <v>35</v>
      </c>
      <c r="F1243" s="74"/>
      <c r="G1243" s="77"/>
      <c r="H1243" s="63" t="e">
        <f t="shared" si="363"/>
        <v>#VALUE!</v>
      </c>
      <c r="I1243" s="64">
        <f t="shared" si="365"/>
        <v>1</v>
      </c>
      <c r="J1243" s="71" t="str">
        <f t="shared" si="365"/>
        <v xml:space="preserve">Tolpis </v>
      </c>
      <c r="K1243" s="71" t="str">
        <f t="shared" si="365"/>
        <v>umbellata</v>
      </c>
      <c r="L1243" s="72">
        <f t="shared" si="365"/>
        <v>1</v>
      </c>
      <c r="M1243" s="72">
        <f t="shared" si="365"/>
        <v>0</v>
      </c>
      <c r="N1243" s="66">
        <f t="shared" si="365"/>
        <v>0</v>
      </c>
      <c r="O1243" s="41"/>
      <c r="P1243" s="42" t="str">
        <f t="shared" si="355"/>
        <v/>
      </c>
      <c r="Q1243" s="43" t="str">
        <f t="shared" si="356"/>
        <v/>
      </c>
      <c r="R1243" s="44" t="e">
        <f t="shared" si="357"/>
        <v>#VALUE!</v>
      </c>
      <c r="S1243" s="45" t="e">
        <f t="shared" si="350"/>
        <v>#VALUE!</v>
      </c>
      <c r="T1243" s="44" t="str">
        <f t="shared" si="358"/>
        <v/>
      </c>
      <c r="U1243" s="46"/>
      <c r="V1243" s="47"/>
      <c r="W1243" s="48" t="e">
        <f t="shared" si="359"/>
        <v>#VALUE!</v>
      </c>
      <c r="X1243" s="49"/>
      <c r="Y1243" s="44" t="e">
        <f>INDEX(VISITORS[INSECT ORDER], MATCH(X1243,VISITORS[NAME USED],0))</f>
        <v>#N/A</v>
      </c>
      <c r="Z1243" s="44" t="e">
        <f t="shared" si="360"/>
        <v>#N/A</v>
      </c>
      <c r="AA1243" s="50" t="e">
        <f>IF(SUM(#REF!,#REF!,#REF!,#REF!,#REF!,#REF!)=S1243,,"")</f>
        <v>#REF!</v>
      </c>
      <c r="AB1243" s="51" t="str">
        <f t="shared" si="361"/>
        <v/>
      </c>
      <c r="AC1243" s="51"/>
      <c r="AD1243" s="51"/>
      <c r="AE1243" s="51"/>
      <c r="AF1243" s="51"/>
      <c r="AG1243" s="51"/>
      <c r="AH1243" s="51"/>
      <c r="AI1243" s="52"/>
      <c r="AJ1243" s="52"/>
      <c r="AK1243" s="52"/>
      <c r="AL1243" s="53"/>
      <c r="AM1243" s="54"/>
      <c r="AN1243" s="55" t="str">
        <f>IF(P1243=1,0,"")</f>
        <v/>
      </c>
      <c r="AO1243" s="56" t="str">
        <f>IF(AN1243=1,AB1243,"")</f>
        <v/>
      </c>
      <c r="AP1243" s="55" t="str">
        <f>IF(P1243=1,0,"")</f>
        <v/>
      </c>
      <c r="AQ1243" s="56" t="str">
        <f>IF(AP1243=1,AB1243,"")</f>
        <v/>
      </c>
    </row>
    <row r="1244" spans="1:43" s="3" customFormat="1" x14ac:dyDescent="0.25">
      <c r="A1244" s="67">
        <f t="shared" si="351"/>
        <v>2022</v>
      </c>
      <c r="B1244" s="67" t="e">
        <f t="shared" si="352"/>
        <v>#VALUE!</v>
      </c>
      <c r="C1244" s="68" t="e">
        <f t="shared" si="362"/>
        <v>#VALUE!</v>
      </c>
      <c r="D1244" s="69">
        <f t="shared" si="353"/>
        <v>5</v>
      </c>
      <c r="E1244" s="70">
        <f t="shared" si="354"/>
        <v>36</v>
      </c>
      <c r="F1244" s="74"/>
      <c r="G1244" s="77"/>
      <c r="H1244" s="63" t="e">
        <f t="shared" si="363"/>
        <v>#VALUE!</v>
      </c>
      <c r="I1244" s="64">
        <f t="shared" si="365"/>
        <v>1</v>
      </c>
      <c r="J1244" s="71" t="str">
        <f t="shared" si="365"/>
        <v xml:space="preserve">Tolpis </v>
      </c>
      <c r="K1244" s="71" t="str">
        <f t="shared" si="365"/>
        <v>umbellata</v>
      </c>
      <c r="L1244" s="72">
        <f t="shared" si="365"/>
        <v>1</v>
      </c>
      <c r="M1244" s="72">
        <f t="shared" si="365"/>
        <v>0</v>
      </c>
      <c r="N1244" s="66">
        <f t="shared" si="365"/>
        <v>0</v>
      </c>
      <c r="O1244" s="41"/>
      <c r="P1244" s="42" t="str">
        <f t="shared" si="355"/>
        <v/>
      </c>
      <c r="Q1244" s="43" t="str">
        <f t="shared" si="356"/>
        <v/>
      </c>
      <c r="R1244" s="44" t="e">
        <f t="shared" si="357"/>
        <v>#VALUE!</v>
      </c>
      <c r="S1244" s="45" t="e">
        <f t="shared" si="350"/>
        <v>#VALUE!</v>
      </c>
      <c r="T1244" s="44" t="str">
        <f t="shared" si="358"/>
        <v/>
      </c>
      <c r="U1244" s="46"/>
      <c r="V1244" s="47"/>
      <c r="W1244" s="48" t="e">
        <f t="shared" si="359"/>
        <v>#VALUE!</v>
      </c>
      <c r="X1244" s="49"/>
      <c r="Y1244" s="44" t="e">
        <f>INDEX(VISITORS[INSECT ORDER], MATCH(X1244,VISITORS[NAME USED],0))</f>
        <v>#N/A</v>
      </c>
      <c r="Z1244" s="44" t="e">
        <f t="shared" si="360"/>
        <v>#N/A</v>
      </c>
      <c r="AA1244" s="50" t="e">
        <f>IF(SUM(#REF!,#REF!,#REF!,#REF!,#REF!,#REF!)=S1244,,"")</f>
        <v>#REF!</v>
      </c>
      <c r="AB1244" s="51" t="str">
        <f t="shared" si="361"/>
        <v/>
      </c>
      <c r="AC1244" s="51"/>
      <c r="AD1244" s="51"/>
      <c r="AE1244" s="51"/>
      <c r="AF1244" s="51"/>
      <c r="AG1244" s="51"/>
      <c r="AH1244" s="51"/>
      <c r="AI1244" s="52"/>
      <c r="AJ1244" s="52"/>
      <c r="AK1244" s="52"/>
      <c r="AL1244" s="53"/>
      <c r="AM1244" s="54"/>
      <c r="AN1244" s="55" t="str">
        <f>IF(P1244=1,0,"")</f>
        <v/>
      </c>
      <c r="AO1244" s="56" t="str">
        <f>IF(AN1244=1,AB1244,"")</f>
        <v/>
      </c>
      <c r="AP1244" s="55" t="str">
        <f>IF(P1244=1,0,"")</f>
        <v/>
      </c>
      <c r="AQ1244" s="56" t="str">
        <f>IF(AP1244=1,AB1244,"")</f>
        <v/>
      </c>
    </row>
    <row r="1245" spans="1:43" s="3" customFormat="1" x14ac:dyDescent="0.25">
      <c r="A1245" s="67">
        <f t="shared" si="351"/>
        <v>2022</v>
      </c>
      <c r="B1245" s="67" t="e">
        <f t="shared" si="352"/>
        <v>#VALUE!</v>
      </c>
      <c r="C1245" s="68" t="e">
        <f t="shared" si="362"/>
        <v>#VALUE!</v>
      </c>
      <c r="D1245" s="69">
        <f t="shared" si="353"/>
        <v>5</v>
      </c>
      <c r="E1245" s="70">
        <f t="shared" si="354"/>
        <v>37</v>
      </c>
      <c r="F1245" s="74"/>
      <c r="G1245" s="77"/>
      <c r="H1245" s="63" t="e">
        <f t="shared" si="363"/>
        <v>#VALUE!</v>
      </c>
      <c r="I1245" s="64">
        <f t="shared" si="365"/>
        <v>1</v>
      </c>
      <c r="J1245" s="71" t="str">
        <f t="shared" si="365"/>
        <v xml:space="preserve">Tolpis </v>
      </c>
      <c r="K1245" s="71" t="str">
        <f t="shared" si="365"/>
        <v>umbellata</v>
      </c>
      <c r="L1245" s="72">
        <f t="shared" si="365"/>
        <v>1</v>
      </c>
      <c r="M1245" s="72">
        <f t="shared" si="365"/>
        <v>0</v>
      </c>
      <c r="N1245" s="66">
        <f t="shared" si="365"/>
        <v>0</v>
      </c>
      <c r="O1245" s="41"/>
      <c r="P1245" s="42" t="str">
        <f t="shared" si="355"/>
        <v/>
      </c>
      <c r="Q1245" s="43" t="str">
        <f t="shared" si="356"/>
        <v/>
      </c>
      <c r="R1245" s="44" t="e">
        <f t="shared" si="357"/>
        <v>#VALUE!</v>
      </c>
      <c r="S1245" s="45" t="e">
        <f t="shared" si="350"/>
        <v>#VALUE!</v>
      </c>
      <c r="T1245" s="44" t="str">
        <f t="shared" si="358"/>
        <v/>
      </c>
      <c r="U1245" s="46"/>
      <c r="V1245" s="47"/>
      <c r="W1245" s="48" t="e">
        <f t="shared" si="359"/>
        <v>#VALUE!</v>
      </c>
      <c r="X1245" s="49"/>
      <c r="Y1245" s="44" t="e">
        <f>INDEX(VISITORS[INSECT ORDER], MATCH(X1245,VISITORS[NAME USED],0))</f>
        <v>#N/A</v>
      </c>
      <c r="Z1245" s="44" t="e">
        <f t="shared" si="360"/>
        <v>#N/A</v>
      </c>
      <c r="AA1245" s="50" t="e">
        <f>IF(SUM(#REF!,#REF!,#REF!,#REF!,#REF!,#REF!)=S1245,,"")</f>
        <v>#REF!</v>
      </c>
      <c r="AB1245" s="51" t="str">
        <f t="shared" si="361"/>
        <v/>
      </c>
      <c r="AC1245" s="51"/>
      <c r="AD1245" s="51"/>
      <c r="AE1245" s="51"/>
      <c r="AF1245" s="51"/>
      <c r="AG1245" s="51"/>
      <c r="AH1245" s="51"/>
      <c r="AI1245" s="52"/>
      <c r="AJ1245" s="52"/>
      <c r="AK1245" s="52"/>
      <c r="AL1245" s="53"/>
      <c r="AM1245" s="54"/>
      <c r="AN1245" s="55" t="str">
        <f>IF(P1245=1,0,"")</f>
        <v/>
      </c>
      <c r="AO1245" s="56" t="str">
        <f>IF(AN1245=1,AB1245,"")</f>
        <v/>
      </c>
      <c r="AP1245" s="55" t="str">
        <f>IF(P1245=1,0,"")</f>
        <v/>
      </c>
      <c r="AQ1245" s="56" t="str">
        <f>IF(AP1245=1,AB1245,"")</f>
        <v/>
      </c>
    </row>
    <row r="1246" spans="1:43" s="3" customFormat="1" x14ac:dyDescent="0.25">
      <c r="A1246" s="67">
        <f t="shared" si="351"/>
        <v>2022</v>
      </c>
      <c r="B1246" s="67" t="e">
        <f t="shared" si="352"/>
        <v>#VALUE!</v>
      </c>
      <c r="C1246" s="68" t="e">
        <f t="shared" si="362"/>
        <v>#VALUE!</v>
      </c>
      <c r="D1246" s="69">
        <f t="shared" si="353"/>
        <v>5</v>
      </c>
      <c r="E1246" s="70">
        <f t="shared" si="354"/>
        <v>38</v>
      </c>
      <c r="F1246" s="74"/>
      <c r="G1246" s="77"/>
      <c r="H1246" s="63" t="e">
        <f t="shared" si="363"/>
        <v>#VALUE!</v>
      </c>
      <c r="I1246" s="64">
        <f t="shared" si="365"/>
        <v>1</v>
      </c>
      <c r="J1246" s="71" t="str">
        <f t="shared" si="365"/>
        <v xml:space="preserve">Tolpis </v>
      </c>
      <c r="K1246" s="71" t="str">
        <f t="shared" si="365"/>
        <v>umbellata</v>
      </c>
      <c r="L1246" s="72">
        <f t="shared" si="365"/>
        <v>1</v>
      </c>
      <c r="M1246" s="72">
        <f t="shared" si="365"/>
        <v>0</v>
      </c>
      <c r="N1246" s="66">
        <f t="shared" si="365"/>
        <v>0</v>
      </c>
      <c r="O1246" s="41"/>
      <c r="P1246" s="42" t="str">
        <f t="shared" si="355"/>
        <v/>
      </c>
      <c r="Q1246" s="43" t="str">
        <f t="shared" si="356"/>
        <v/>
      </c>
      <c r="R1246" s="44" t="e">
        <f t="shared" si="357"/>
        <v>#VALUE!</v>
      </c>
      <c r="S1246" s="45" t="e">
        <f t="shared" si="350"/>
        <v>#VALUE!</v>
      </c>
      <c r="T1246" s="44" t="str">
        <f t="shared" si="358"/>
        <v/>
      </c>
      <c r="U1246" s="46"/>
      <c r="V1246" s="47"/>
      <c r="W1246" s="48" t="e">
        <f t="shared" si="359"/>
        <v>#VALUE!</v>
      </c>
      <c r="X1246" s="49"/>
      <c r="Y1246" s="44" t="e">
        <f>INDEX(VISITORS[INSECT ORDER], MATCH(X1246,VISITORS[NAME USED],0))</f>
        <v>#N/A</v>
      </c>
      <c r="Z1246" s="44" t="e">
        <f t="shared" si="360"/>
        <v>#N/A</v>
      </c>
      <c r="AA1246" s="50" t="e">
        <f>IF(SUM(#REF!,#REF!,#REF!,#REF!,#REF!,#REF!)=S1246,,"")</f>
        <v>#REF!</v>
      </c>
      <c r="AB1246" s="51" t="str">
        <f t="shared" si="361"/>
        <v/>
      </c>
      <c r="AC1246" s="51"/>
      <c r="AD1246" s="51"/>
      <c r="AE1246" s="51"/>
      <c r="AF1246" s="51"/>
      <c r="AG1246" s="51"/>
      <c r="AH1246" s="51"/>
      <c r="AI1246" s="52"/>
      <c r="AJ1246" s="52"/>
      <c r="AK1246" s="52"/>
      <c r="AL1246" s="53"/>
      <c r="AM1246" s="54"/>
      <c r="AN1246" s="55" t="str">
        <f>IF(P1246=1,0,"")</f>
        <v/>
      </c>
      <c r="AO1246" s="56" t="str">
        <f>IF(AN1246=1,AB1246,"")</f>
        <v/>
      </c>
      <c r="AP1246" s="55" t="str">
        <f>IF(P1246=1,0,"")</f>
        <v/>
      </c>
      <c r="AQ1246" s="56" t="str">
        <f>IF(AP1246=1,AB1246,"")</f>
        <v/>
      </c>
    </row>
    <row r="1247" spans="1:43" s="3" customFormat="1" x14ac:dyDescent="0.25">
      <c r="A1247" s="67">
        <f t="shared" si="351"/>
        <v>2022</v>
      </c>
      <c r="B1247" s="67" t="e">
        <f t="shared" si="352"/>
        <v>#VALUE!</v>
      </c>
      <c r="C1247" s="68" t="e">
        <f t="shared" si="362"/>
        <v>#VALUE!</v>
      </c>
      <c r="D1247" s="69">
        <f t="shared" si="353"/>
        <v>5</v>
      </c>
      <c r="E1247" s="70">
        <f t="shared" si="354"/>
        <v>39</v>
      </c>
      <c r="F1247" s="74"/>
      <c r="G1247" s="77"/>
      <c r="H1247" s="63" t="e">
        <f t="shared" si="363"/>
        <v>#VALUE!</v>
      </c>
      <c r="I1247" s="64">
        <f t="shared" si="365"/>
        <v>1</v>
      </c>
      <c r="J1247" s="71" t="str">
        <f t="shared" si="365"/>
        <v xml:space="preserve">Tolpis </v>
      </c>
      <c r="K1247" s="71" t="str">
        <f t="shared" si="365"/>
        <v>umbellata</v>
      </c>
      <c r="L1247" s="72">
        <f t="shared" si="365"/>
        <v>1</v>
      </c>
      <c r="M1247" s="72">
        <f t="shared" si="365"/>
        <v>0</v>
      </c>
      <c r="N1247" s="66">
        <f t="shared" si="365"/>
        <v>0</v>
      </c>
      <c r="O1247" s="41"/>
      <c r="P1247" s="42" t="str">
        <f t="shared" si="355"/>
        <v/>
      </c>
      <c r="Q1247" s="43" t="str">
        <f t="shared" si="356"/>
        <v/>
      </c>
      <c r="R1247" s="44" t="e">
        <f t="shared" si="357"/>
        <v>#VALUE!</v>
      </c>
      <c r="S1247" s="45" t="e">
        <f t="shared" si="350"/>
        <v>#VALUE!</v>
      </c>
      <c r="T1247" s="44" t="str">
        <f t="shared" si="358"/>
        <v/>
      </c>
      <c r="U1247" s="46"/>
      <c r="V1247" s="47"/>
      <c r="W1247" s="48" t="e">
        <f t="shared" si="359"/>
        <v>#VALUE!</v>
      </c>
      <c r="X1247" s="49"/>
      <c r="Y1247" s="44" t="e">
        <f>INDEX(VISITORS[INSECT ORDER], MATCH(X1247,VISITORS[NAME USED],0))</f>
        <v>#N/A</v>
      </c>
      <c r="Z1247" s="44" t="e">
        <f t="shared" si="360"/>
        <v>#N/A</v>
      </c>
      <c r="AA1247" s="50" t="e">
        <f>IF(SUM(#REF!,#REF!,#REF!,#REF!,#REF!,#REF!)=S1247,,"")</f>
        <v>#REF!</v>
      </c>
      <c r="AB1247" s="51" t="str">
        <f t="shared" si="361"/>
        <v/>
      </c>
      <c r="AC1247" s="51"/>
      <c r="AD1247" s="51"/>
      <c r="AE1247" s="51"/>
      <c r="AF1247" s="51"/>
      <c r="AG1247" s="51"/>
      <c r="AH1247" s="51"/>
      <c r="AI1247" s="52"/>
      <c r="AJ1247" s="52"/>
      <c r="AK1247" s="52"/>
      <c r="AL1247" s="53"/>
      <c r="AM1247" s="54"/>
      <c r="AN1247" s="55" t="str">
        <f>IF(P1247=1,0,"")</f>
        <v/>
      </c>
      <c r="AO1247" s="56" t="str">
        <f>IF(AN1247=1,AB1247,"")</f>
        <v/>
      </c>
      <c r="AP1247" s="55" t="str">
        <f>IF(P1247=1,0,"")</f>
        <v/>
      </c>
      <c r="AQ1247" s="56" t="str">
        <f>IF(AP1247=1,AB1247,"")</f>
        <v/>
      </c>
    </row>
    <row r="1248" spans="1:43" s="3" customFormat="1" x14ac:dyDescent="0.25">
      <c r="A1248" s="67">
        <f t="shared" si="351"/>
        <v>2022</v>
      </c>
      <c r="B1248" s="67" t="e">
        <f t="shared" si="352"/>
        <v>#VALUE!</v>
      </c>
      <c r="C1248" s="68" t="e">
        <f t="shared" si="362"/>
        <v>#VALUE!</v>
      </c>
      <c r="D1248" s="69">
        <f t="shared" si="353"/>
        <v>5</v>
      </c>
      <c r="E1248" s="70">
        <f t="shared" si="354"/>
        <v>40</v>
      </c>
      <c r="F1248" s="74"/>
      <c r="G1248" s="77"/>
      <c r="H1248" s="63" t="e">
        <f t="shared" si="363"/>
        <v>#VALUE!</v>
      </c>
      <c r="I1248" s="64">
        <f t="shared" si="365"/>
        <v>1</v>
      </c>
      <c r="J1248" s="71" t="str">
        <f t="shared" si="365"/>
        <v xml:space="preserve">Tolpis </v>
      </c>
      <c r="K1248" s="71" t="str">
        <f t="shared" si="365"/>
        <v>umbellata</v>
      </c>
      <c r="L1248" s="72">
        <f t="shared" si="365"/>
        <v>1</v>
      </c>
      <c r="M1248" s="72">
        <f t="shared" si="365"/>
        <v>0</v>
      </c>
      <c r="N1248" s="66">
        <f t="shared" si="365"/>
        <v>0</v>
      </c>
      <c r="O1248" s="41"/>
      <c r="P1248" s="42" t="str">
        <f t="shared" si="355"/>
        <v/>
      </c>
      <c r="Q1248" s="43" t="str">
        <f t="shared" si="356"/>
        <v/>
      </c>
      <c r="R1248" s="44" t="e">
        <f t="shared" si="357"/>
        <v>#VALUE!</v>
      </c>
      <c r="S1248" s="45" t="e">
        <f t="shared" si="350"/>
        <v>#VALUE!</v>
      </c>
      <c r="T1248" s="44" t="str">
        <f t="shared" si="358"/>
        <v/>
      </c>
      <c r="U1248" s="46"/>
      <c r="V1248" s="47"/>
      <c r="W1248" s="48" t="e">
        <f t="shared" si="359"/>
        <v>#VALUE!</v>
      </c>
      <c r="X1248" s="49"/>
      <c r="Y1248" s="44" t="e">
        <f>INDEX(VISITORS[INSECT ORDER], MATCH(X1248,VISITORS[NAME USED],0))</f>
        <v>#N/A</v>
      </c>
      <c r="Z1248" s="44" t="e">
        <f t="shared" si="360"/>
        <v>#N/A</v>
      </c>
      <c r="AA1248" s="50" t="e">
        <f>IF(SUM(#REF!,#REF!,#REF!,#REF!,#REF!,#REF!)=S1248,,"")</f>
        <v>#REF!</v>
      </c>
      <c r="AB1248" s="51" t="str">
        <f t="shared" si="361"/>
        <v/>
      </c>
      <c r="AC1248" s="51"/>
      <c r="AD1248" s="51"/>
      <c r="AE1248" s="51"/>
      <c r="AF1248" s="51"/>
      <c r="AG1248" s="51"/>
      <c r="AH1248" s="51"/>
      <c r="AI1248" s="52"/>
      <c r="AJ1248" s="52"/>
      <c r="AK1248" s="52"/>
      <c r="AL1248" s="53"/>
      <c r="AM1248" s="54"/>
      <c r="AN1248" s="55" t="str">
        <f>IF(P1248=1,0,"")</f>
        <v/>
      </c>
      <c r="AO1248" s="56" t="str">
        <f>IF(AN1248=1,AB1248,"")</f>
        <v/>
      </c>
      <c r="AP1248" s="55" t="str">
        <f>IF(P1248=1,0,"")</f>
        <v/>
      </c>
      <c r="AQ1248" s="56" t="str">
        <f>IF(AP1248=1,AB1248,"")</f>
        <v/>
      </c>
    </row>
    <row r="1249" spans="1:43" s="3" customFormat="1" x14ac:dyDescent="0.25">
      <c r="A1249" s="67">
        <f t="shared" si="351"/>
        <v>2022</v>
      </c>
      <c r="B1249" s="67" t="e">
        <f t="shared" si="352"/>
        <v>#VALUE!</v>
      </c>
      <c r="C1249" s="68" t="e">
        <f t="shared" si="362"/>
        <v>#VALUE!</v>
      </c>
      <c r="D1249" s="69">
        <f t="shared" si="353"/>
        <v>5</v>
      </c>
      <c r="E1249" s="70">
        <f t="shared" si="354"/>
        <v>41</v>
      </c>
      <c r="F1249" s="74"/>
      <c r="G1249" s="77"/>
      <c r="H1249" s="63" t="e">
        <f t="shared" si="363"/>
        <v>#VALUE!</v>
      </c>
      <c r="I1249" s="64">
        <f t="shared" si="365"/>
        <v>1</v>
      </c>
      <c r="J1249" s="71" t="str">
        <f t="shared" si="365"/>
        <v xml:space="preserve">Tolpis </v>
      </c>
      <c r="K1249" s="71" t="str">
        <f t="shared" si="365"/>
        <v>umbellata</v>
      </c>
      <c r="L1249" s="72">
        <f t="shared" si="365"/>
        <v>1</v>
      </c>
      <c r="M1249" s="72">
        <f t="shared" si="365"/>
        <v>0</v>
      </c>
      <c r="N1249" s="66">
        <f t="shared" si="365"/>
        <v>0</v>
      </c>
      <c r="O1249" s="41"/>
      <c r="P1249" s="42" t="str">
        <f t="shared" si="355"/>
        <v/>
      </c>
      <c r="Q1249" s="43" t="str">
        <f t="shared" si="356"/>
        <v/>
      </c>
      <c r="R1249" s="44" t="e">
        <f t="shared" si="357"/>
        <v>#VALUE!</v>
      </c>
      <c r="S1249" s="45" t="e">
        <f t="shared" si="350"/>
        <v>#VALUE!</v>
      </c>
      <c r="T1249" s="44" t="str">
        <f t="shared" si="358"/>
        <v/>
      </c>
      <c r="U1249" s="46"/>
      <c r="V1249" s="47"/>
      <c r="W1249" s="48" t="e">
        <f t="shared" si="359"/>
        <v>#VALUE!</v>
      </c>
      <c r="X1249" s="49"/>
      <c r="Y1249" s="44" t="e">
        <f>INDEX(VISITORS[INSECT ORDER], MATCH(X1249,VISITORS[NAME USED],0))</f>
        <v>#N/A</v>
      </c>
      <c r="Z1249" s="44" t="e">
        <f t="shared" si="360"/>
        <v>#N/A</v>
      </c>
      <c r="AA1249" s="50" t="e">
        <f>IF(SUM(#REF!,#REF!,#REF!,#REF!,#REF!,#REF!)=S1249,,"")</f>
        <v>#REF!</v>
      </c>
      <c r="AB1249" s="51" t="str">
        <f t="shared" si="361"/>
        <v/>
      </c>
      <c r="AC1249" s="51"/>
      <c r="AD1249" s="51"/>
      <c r="AE1249" s="51"/>
      <c r="AF1249" s="51"/>
      <c r="AG1249" s="51"/>
      <c r="AH1249" s="51"/>
      <c r="AI1249" s="52"/>
      <c r="AJ1249" s="52"/>
      <c r="AK1249" s="52"/>
      <c r="AL1249" s="53"/>
      <c r="AM1249" s="54"/>
      <c r="AN1249" s="55" t="str">
        <f>IF(P1249=1,0,"")</f>
        <v/>
      </c>
      <c r="AO1249" s="56" t="str">
        <f>IF(AN1249=1,AB1249,"")</f>
        <v/>
      </c>
      <c r="AP1249" s="55" t="str">
        <f>IF(P1249=1,0,"")</f>
        <v/>
      </c>
      <c r="AQ1249" s="56" t="str">
        <f>IF(AP1249=1,AB1249,"")</f>
        <v/>
      </c>
    </row>
    <row r="1250" spans="1:43" s="3" customFormat="1" x14ac:dyDescent="0.25">
      <c r="A1250" s="67">
        <f t="shared" si="351"/>
        <v>2022</v>
      </c>
      <c r="B1250" s="67" t="e">
        <f t="shared" si="352"/>
        <v>#VALUE!</v>
      </c>
      <c r="C1250" s="68" t="e">
        <f t="shared" si="362"/>
        <v>#VALUE!</v>
      </c>
      <c r="D1250" s="69">
        <f t="shared" si="353"/>
        <v>5</v>
      </c>
      <c r="E1250" s="70">
        <f t="shared" si="354"/>
        <v>42</v>
      </c>
      <c r="F1250" s="74"/>
      <c r="G1250" s="77"/>
      <c r="H1250" s="63" t="e">
        <f t="shared" si="363"/>
        <v>#VALUE!</v>
      </c>
      <c r="I1250" s="64">
        <f t="shared" si="365"/>
        <v>1</v>
      </c>
      <c r="J1250" s="71" t="str">
        <f t="shared" si="365"/>
        <v xml:space="preserve">Tolpis </v>
      </c>
      <c r="K1250" s="71" t="str">
        <f t="shared" si="365"/>
        <v>umbellata</v>
      </c>
      <c r="L1250" s="72">
        <f t="shared" si="365"/>
        <v>1</v>
      </c>
      <c r="M1250" s="72">
        <f t="shared" si="365"/>
        <v>0</v>
      </c>
      <c r="N1250" s="66">
        <f t="shared" si="365"/>
        <v>0</v>
      </c>
      <c r="O1250" s="41"/>
      <c r="P1250" s="42" t="str">
        <f t="shared" si="355"/>
        <v/>
      </c>
      <c r="Q1250" s="43" t="str">
        <f t="shared" si="356"/>
        <v/>
      </c>
      <c r="R1250" s="44" t="e">
        <f t="shared" si="357"/>
        <v>#VALUE!</v>
      </c>
      <c r="S1250" s="45" t="e">
        <f t="shared" si="350"/>
        <v>#VALUE!</v>
      </c>
      <c r="T1250" s="44" t="str">
        <f t="shared" si="358"/>
        <v/>
      </c>
      <c r="U1250" s="46"/>
      <c r="V1250" s="47"/>
      <c r="W1250" s="48" t="e">
        <f t="shared" si="359"/>
        <v>#VALUE!</v>
      </c>
      <c r="X1250" s="49"/>
      <c r="Y1250" s="44" t="e">
        <f>INDEX(VISITORS[INSECT ORDER], MATCH(X1250,VISITORS[NAME USED],0))</f>
        <v>#N/A</v>
      </c>
      <c r="Z1250" s="44" t="e">
        <f t="shared" si="360"/>
        <v>#N/A</v>
      </c>
      <c r="AA1250" s="50" t="e">
        <f>IF(SUM(#REF!,#REF!,#REF!,#REF!,#REF!,#REF!)=S1250,,"")</f>
        <v>#REF!</v>
      </c>
      <c r="AB1250" s="51" t="str">
        <f t="shared" si="361"/>
        <v/>
      </c>
      <c r="AC1250" s="51"/>
      <c r="AD1250" s="51"/>
      <c r="AE1250" s="51"/>
      <c r="AF1250" s="51"/>
      <c r="AG1250" s="51"/>
      <c r="AH1250" s="51"/>
      <c r="AI1250" s="52"/>
      <c r="AJ1250" s="52"/>
      <c r="AK1250" s="52"/>
      <c r="AL1250" s="53"/>
      <c r="AM1250" s="54"/>
      <c r="AN1250" s="55" t="str">
        <f>IF(P1250=1,0,"")</f>
        <v/>
      </c>
      <c r="AO1250" s="56" t="str">
        <f>IF(AN1250=1,AB1250,"")</f>
        <v/>
      </c>
      <c r="AP1250" s="55" t="str">
        <f>IF(P1250=1,0,"")</f>
        <v/>
      </c>
      <c r="AQ1250" s="56" t="str">
        <f>IF(AP1250=1,AB1250,"")</f>
        <v/>
      </c>
    </row>
    <row r="1251" spans="1:43" s="3" customFormat="1" x14ac:dyDescent="0.25">
      <c r="A1251" s="67">
        <f t="shared" si="351"/>
        <v>2022</v>
      </c>
      <c r="B1251" s="67" t="e">
        <f t="shared" si="352"/>
        <v>#VALUE!</v>
      </c>
      <c r="C1251" s="68" t="e">
        <f t="shared" si="362"/>
        <v>#VALUE!</v>
      </c>
      <c r="D1251" s="69">
        <f t="shared" si="353"/>
        <v>5</v>
      </c>
      <c r="E1251" s="70">
        <f t="shared" si="354"/>
        <v>43</v>
      </c>
      <c r="F1251" s="74"/>
      <c r="G1251" s="77"/>
      <c r="H1251" s="63" t="e">
        <f t="shared" si="363"/>
        <v>#VALUE!</v>
      </c>
      <c r="I1251" s="64">
        <f t="shared" si="365"/>
        <v>1</v>
      </c>
      <c r="J1251" s="71" t="str">
        <f t="shared" si="365"/>
        <v xml:space="preserve">Tolpis </v>
      </c>
      <c r="K1251" s="71" t="str">
        <f t="shared" si="365"/>
        <v>umbellata</v>
      </c>
      <c r="L1251" s="72">
        <f t="shared" si="365"/>
        <v>1</v>
      </c>
      <c r="M1251" s="72">
        <f t="shared" si="365"/>
        <v>0</v>
      </c>
      <c r="N1251" s="66">
        <f t="shared" si="365"/>
        <v>0</v>
      </c>
      <c r="O1251" s="41"/>
      <c r="P1251" s="42" t="str">
        <f t="shared" si="355"/>
        <v/>
      </c>
      <c r="Q1251" s="43" t="str">
        <f t="shared" si="356"/>
        <v/>
      </c>
      <c r="R1251" s="44" t="e">
        <f t="shared" si="357"/>
        <v>#VALUE!</v>
      </c>
      <c r="S1251" s="45" t="e">
        <f t="shared" si="350"/>
        <v>#VALUE!</v>
      </c>
      <c r="T1251" s="44" t="str">
        <f t="shared" si="358"/>
        <v/>
      </c>
      <c r="U1251" s="46"/>
      <c r="V1251" s="47"/>
      <c r="W1251" s="48" t="e">
        <f t="shared" si="359"/>
        <v>#VALUE!</v>
      </c>
      <c r="X1251" s="49"/>
      <c r="Y1251" s="44" t="e">
        <f>INDEX(VISITORS[INSECT ORDER], MATCH(X1251,VISITORS[NAME USED],0))</f>
        <v>#N/A</v>
      </c>
      <c r="Z1251" s="44" t="e">
        <f t="shared" si="360"/>
        <v>#N/A</v>
      </c>
      <c r="AA1251" s="50" t="e">
        <f>IF(SUM(#REF!,#REF!,#REF!,#REF!,#REF!,#REF!)=S1251,,"")</f>
        <v>#REF!</v>
      </c>
      <c r="AB1251" s="51" t="str">
        <f t="shared" si="361"/>
        <v/>
      </c>
      <c r="AC1251" s="51"/>
      <c r="AD1251" s="51"/>
      <c r="AE1251" s="51"/>
      <c r="AF1251" s="51"/>
      <c r="AG1251" s="51"/>
      <c r="AH1251" s="51"/>
      <c r="AI1251" s="52"/>
      <c r="AJ1251" s="52"/>
      <c r="AK1251" s="52"/>
      <c r="AL1251" s="53"/>
      <c r="AM1251" s="54"/>
      <c r="AN1251" s="55" t="str">
        <f>IF(P1251=1,0,"")</f>
        <v/>
      </c>
      <c r="AO1251" s="56" t="str">
        <f>IF(AN1251=1,AB1251,"")</f>
        <v/>
      </c>
      <c r="AP1251" s="55" t="str">
        <f>IF(P1251=1,0,"")</f>
        <v/>
      </c>
      <c r="AQ1251" s="56" t="str">
        <f>IF(AP1251=1,AB1251,"")</f>
        <v/>
      </c>
    </row>
    <row r="1252" spans="1:43" s="3" customFormat="1" x14ac:dyDescent="0.25">
      <c r="A1252" s="67">
        <f t="shared" si="351"/>
        <v>2022</v>
      </c>
      <c r="B1252" s="67" t="e">
        <f t="shared" si="352"/>
        <v>#VALUE!</v>
      </c>
      <c r="C1252" s="68" t="e">
        <f t="shared" si="362"/>
        <v>#VALUE!</v>
      </c>
      <c r="D1252" s="69">
        <f t="shared" si="353"/>
        <v>5</v>
      </c>
      <c r="E1252" s="70">
        <f t="shared" si="354"/>
        <v>44</v>
      </c>
      <c r="F1252" s="74"/>
      <c r="G1252" s="77"/>
      <c r="H1252" s="63" t="e">
        <f t="shared" si="363"/>
        <v>#VALUE!</v>
      </c>
      <c r="I1252" s="64">
        <f t="shared" si="365"/>
        <v>1</v>
      </c>
      <c r="J1252" s="71" t="str">
        <f t="shared" si="365"/>
        <v xml:space="preserve">Tolpis </v>
      </c>
      <c r="K1252" s="71" t="str">
        <f t="shared" si="365"/>
        <v>umbellata</v>
      </c>
      <c r="L1252" s="72">
        <f t="shared" si="365"/>
        <v>1</v>
      </c>
      <c r="M1252" s="72">
        <f t="shared" si="365"/>
        <v>0</v>
      </c>
      <c r="N1252" s="66">
        <f t="shared" si="365"/>
        <v>0</v>
      </c>
      <c r="O1252" s="41"/>
      <c r="P1252" s="42" t="str">
        <f t="shared" si="355"/>
        <v/>
      </c>
      <c r="Q1252" s="43" t="str">
        <f t="shared" si="356"/>
        <v/>
      </c>
      <c r="R1252" s="44" t="e">
        <f t="shared" si="357"/>
        <v>#VALUE!</v>
      </c>
      <c r="S1252" s="45" t="e">
        <f t="shared" si="350"/>
        <v>#VALUE!</v>
      </c>
      <c r="T1252" s="44" t="str">
        <f t="shared" si="358"/>
        <v/>
      </c>
      <c r="U1252" s="46"/>
      <c r="V1252" s="47"/>
      <c r="W1252" s="48" t="e">
        <f t="shared" si="359"/>
        <v>#VALUE!</v>
      </c>
      <c r="X1252" s="49"/>
      <c r="Y1252" s="44" t="e">
        <f>INDEX(VISITORS[INSECT ORDER], MATCH(X1252,VISITORS[NAME USED],0))</f>
        <v>#N/A</v>
      </c>
      <c r="Z1252" s="44" t="e">
        <f t="shared" si="360"/>
        <v>#N/A</v>
      </c>
      <c r="AA1252" s="50" t="e">
        <f>IF(SUM(#REF!,#REF!,#REF!,#REF!,#REF!,#REF!)=S1252,,"")</f>
        <v>#REF!</v>
      </c>
      <c r="AB1252" s="51" t="str">
        <f t="shared" si="361"/>
        <v/>
      </c>
      <c r="AC1252" s="51"/>
      <c r="AD1252" s="51"/>
      <c r="AE1252" s="51"/>
      <c r="AF1252" s="51"/>
      <c r="AG1252" s="51"/>
      <c r="AH1252" s="51"/>
      <c r="AI1252" s="52"/>
      <c r="AJ1252" s="52"/>
      <c r="AK1252" s="52"/>
      <c r="AL1252" s="53"/>
      <c r="AM1252" s="54"/>
      <c r="AN1252" s="55" t="str">
        <f>IF(P1252=1,0,"")</f>
        <v/>
      </c>
      <c r="AO1252" s="56" t="str">
        <f>IF(AN1252=1,AB1252,"")</f>
        <v/>
      </c>
      <c r="AP1252" s="55" t="str">
        <f>IF(P1252=1,0,"")</f>
        <v/>
      </c>
      <c r="AQ1252" s="56" t="str">
        <f>IF(AP1252=1,AB1252,"")</f>
        <v/>
      </c>
    </row>
    <row r="1253" spans="1:43" s="3" customFormat="1" x14ac:dyDescent="0.25">
      <c r="A1253" s="67">
        <f t="shared" si="351"/>
        <v>2022</v>
      </c>
      <c r="B1253" s="67" t="e">
        <f t="shared" si="352"/>
        <v>#VALUE!</v>
      </c>
      <c r="C1253" s="68" t="e">
        <f t="shared" si="362"/>
        <v>#VALUE!</v>
      </c>
      <c r="D1253" s="69">
        <f t="shared" si="353"/>
        <v>5</v>
      </c>
      <c r="E1253" s="70">
        <f t="shared" si="354"/>
        <v>45</v>
      </c>
      <c r="F1253" s="74"/>
      <c r="G1253" s="77"/>
      <c r="H1253" s="63" t="e">
        <f t="shared" si="363"/>
        <v>#VALUE!</v>
      </c>
      <c r="I1253" s="64">
        <f t="shared" ref="I1253:N1268" si="366">I1252</f>
        <v>1</v>
      </c>
      <c r="J1253" s="71" t="str">
        <f t="shared" si="366"/>
        <v xml:space="preserve">Tolpis </v>
      </c>
      <c r="K1253" s="71" t="str">
        <f t="shared" si="366"/>
        <v>umbellata</v>
      </c>
      <c r="L1253" s="72">
        <f t="shared" si="366"/>
        <v>1</v>
      </c>
      <c r="M1253" s="72">
        <f t="shared" si="366"/>
        <v>0</v>
      </c>
      <c r="N1253" s="66">
        <f t="shared" si="366"/>
        <v>0</v>
      </c>
      <c r="O1253" s="41"/>
      <c r="P1253" s="42" t="str">
        <f t="shared" si="355"/>
        <v/>
      </c>
      <c r="Q1253" s="43" t="str">
        <f t="shared" si="356"/>
        <v/>
      </c>
      <c r="R1253" s="44" t="e">
        <f t="shared" si="357"/>
        <v>#VALUE!</v>
      </c>
      <c r="S1253" s="45" t="e">
        <f t="shared" si="350"/>
        <v>#VALUE!</v>
      </c>
      <c r="T1253" s="44" t="str">
        <f t="shared" si="358"/>
        <v/>
      </c>
      <c r="U1253" s="46"/>
      <c r="V1253" s="47"/>
      <c r="W1253" s="48" t="e">
        <f t="shared" si="359"/>
        <v>#VALUE!</v>
      </c>
      <c r="X1253" s="49"/>
      <c r="Y1253" s="44" t="e">
        <f>INDEX(VISITORS[INSECT ORDER], MATCH(X1253,VISITORS[NAME USED],0))</f>
        <v>#N/A</v>
      </c>
      <c r="Z1253" s="44" t="e">
        <f t="shared" si="360"/>
        <v>#N/A</v>
      </c>
      <c r="AA1253" s="50" t="e">
        <f>IF(SUM(#REF!,#REF!,#REF!,#REF!,#REF!,#REF!)=S1253,,"")</f>
        <v>#REF!</v>
      </c>
      <c r="AB1253" s="51" t="str">
        <f t="shared" si="361"/>
        <v/>
      </c>
      <c r="AC1253" s="51"/>
      <c r="AD1253" s="51"/>
      <c r="AE1253" s="51"/>
      <c r="AF1253" s="51"/>
      <c r="AG1253" s="51"/>
      <c r="AH1253" s="51"/>
      <c r="AI1253" s="52"/>
      <c r="AJ1253" s="52"/>
      <c r="AK1253" s="52"/>
      <c r="AL1253" s="53"/>
      <c r="AM1253" s="54"/>
      <c r="AN1253" s="55" t="str">
        <f>IF(P1253=1,0,"")</f>
        <v/>
      </c>
      <c r="AO1253" s="56" t="str">
        <f>IF(AN1253=1,AB1253,"")</f>
        <v/>
      </c>
      <c r="AP1253" s="55" t="str">
        <f>IF(P1253=1,0,"")</f>
        <v/>
      </c>
      <c r="AQ1253" s="56" t="str">
        <f>IF(AP1253=1,AB1253,"")</f>
        <v/>
      </c>
    </row>
    <row r="1254" spans="1:43" s="3" customFormat="1" x14ac:dyDescent="0.25">
      <c r="A1254" s="67">
        <f t="shared" si="351"/>
        <v>2022</v>
      </c>
      <c r="B1254" s="67" t="e">
        <f t="shared" si="352"/>
        <v>#VALUE!</v>
      </c>
      <c r="C1254" s="68" t="e">
        <f t="shared" si="362"/>
        <v>#VALUE!</v>
      </c>
      <c r="D1254" s="69">
        <f t="shared" si="353"/>
        <v>5</v>
      </c>
      <c r="E1254" s="70">
        <f t="shared" si="354"/>
        <v>46</v>
      </c>
      <c r="F1254" s="74"/>
      <c r="G1254" s="77"/>
      <c r="H1254" s="63" t="e">
        <f t="shared" si="363"/>
        <v>#VALUE!</v>
      </c>
      <c r="I1254" s="64">
        <f t="shared" si="366"/>
        <v>1</v>
      </c>
      <c r="J1254" s="71" t="str">
        <f t="shared" si="366"/>
        <v xml:space="preserve">Tolpis </v>
      </c>
      <c r="K1254" s="71" t="str">
        <f t="shared" si="366"/>
        <v>umbellata</v>
      </c>
      <c r="L1254" s="72">
        <f t="shared" si="366"/>
        <v>1</v>
      </c>
      <c r="M1254" s="72">
        <f t="shared" si="366"/>
        <v>0</v>
      </c>
      <c r="N1254" s="66">
        <f t="shared" si="366"/>
        <v>0</v>
      </c>
      <c r="O1254" s="41"/>
      <c r="P1254" s="42" t="str">
        <f t="shared" si="355"/>
        <v/>
      </c>
      <c r="Q1254" s="43" t="str">
        <f t="shared" si="356"/>
        <v/>
      </c>
      <c r="R1254" s="44" t="e">
        <f t="shared" si="357"/>
        <v>#VALUE!</v>
      </c>
      <c r="S1254" s="45" t="e">
        <f t="shared" si="350"/>
        <v>#VALUE!</v>
      </c>
      <c r="T1254" s="44" t="str">
        <f t="shared" si="358"/>
        <v/>
      </c>
      <c r="U1254" s="46"/>
      <c r="V1254" s="47"/>
      <c r="W1254" s="48" t="e">
        <f t="shared" si="359"/>
        <v>#VALUE!</v>
      </c>
      <c r="X1254" s="49"/>
      <c r="Y1254" s="44" t="e">
        <f>INDEX(VISITORS[INSECT ORDER], MATCH(X1254,VISITORS[NAME USED],0))</f>
        <v>#N/A</v>
      </c>
      <c r="Z1254" s="44" t="e">
        <f t="shared" si="360"/>
        <v>#N/A</v>
      </c>
      <c r="AA1254" s="50" t="e">
        <f>IF(SUM(#REF!,#REF!,#REF!,#REF!,#REF!,#REF!)=S1254,,"")</f>
        <v>#REF!</v>
      </c>
      <c r="AB1254" s="51" t="str">
        <f t="shared" si="361"/>
        <v/>
      </c>
      <c r="AC1254" s="51"/>
      <c r="AD1254" s="51"/>
      <c r="AE1254" s="51"/>
      <c r="AF1254" s="51"/>
      <c r="AG1254" s="51"/>
      <c r="AH1254" s="51"/>
      <c r="AI1254" s="52"/>
      <c r="AJ1254" s="52"/>
      <c r="AK1254" s="52"/>
      <c r="AL1254" s="53"/>
      <c r="AM1254" s="54"/>
      <c r="AN1254" s="55" t="str">
        <f>IF(P1254=1,0,"")</f>
        <v/>
      </c>
      <c r="AO1254" s="56" t="str">
        <f>IF(AN1254=1,AB1254,"")</f>
        <v/>
      </c>
      <c r="AP1254" s="55" t="str">
        <f>IF(P1254=1,0,"")</f>
        <v/>
      </c>
      <c r="AQ1254" s="56" t="str">
        <f>IF(AP1254=1,AB1254,"")</f>
        <v/>
      </c>
    </row>
    <row r="1255" spans="1:43" s="3" customFormat="1" x14ac:dyDescent="0.25">
      <c r="A1255" s="67">
        <f t="shared" si="351"/>
        <v>2022</v>
      </c>
      <c r="B1255" s="67" t="e">
        <f t="shared" si="352"/>
        <v>#VALUE!</v>
      </c>
      <c r="C1255" s="68" t="e">
        <f t="shared" si="362"/>
        <v>#VALUE!</v>
      </c>
      <c r="D1255" s="69">
        <f t="shared" si="353"/>
        <v>5</v>
      </c>
      <c r="E1255" s="70">
        <f t="shared" si="354"/>
        <v>47</v>
      </c>
      <c r="F1255" s="74"/>
      <c r="G1255" s="77"/>
      <c r="H1255" s="63" t="e">
        <f t="shared" si="363"/>
        <v>#VALUE!</v>
      </c>
      <c r="I1255" s="64">
        <f t="shared" si="366"/>
        <v>1</v>
      </c>
      <c r="J1255" s="71" t="str">
        <f t="shared" si="366"/>
        <v xml:space="preserve">Tolpis </v>
      </c>
      <c r="K1255" s="71" t="str">
        <f t="shared" si="366"/>
        <v>umbellata</v>
      </c>
      <c r="L1255" s="72">
        <f t="shared" si="366"/>
        <v>1</v>
      </c>
      <c r="M1255" s="72">
        <f t="shared" si="366"/>
        <v>0</v>
      </c>
      <c r="N1255" s="66">
        <f t="shared" si="366"/>
        <v>0</v>
      </c>
      <c r="O1255" s="41"/>
      <c r="P1255" s="42" t="str">
        <f t="shared" si="355"/>
        <v/>
      </c>
      <c r="Q1255" s="43" t="str">
        <f t="shared" si="356"/>
        <v/>
      </c>
      <c r="R1255" s="44" t="e">
        <f t="shared" si="357"/>
        <v>#VALUE!</v>
      </c>
      <c r="S1255" s="45" t="e">
        <f t="shared" si="350"/>
        <v>#VALUE!</v>
      </c>
      <c r="T1255" s="44" t="str">
        <f t="shared" si="358"/>
        <v/>
      </c>
      <c r="U1255" s="46"/>
      <c r="V1255" s="47"/>
      <c r="W1255" s="48" t="e">
        <f t="shared" si="359"/>
        <v>#VALUE!</v>
      </c>
      <c r="X1255" s="49"/>
      <c r="Y1255" s="44" t="e">
        <f>INDEX(VISITORS[INSECT ORDER], MATCH(X1255,VISITORS[NAME USED],0))</f>
        <v>#N/A</v>
      </c>
      <c r="Z1255" s="44" t="e">
        <f t="shared" si="360"/>
        <v>#N/A</v>
      </c>
      <c r="AA1255" s="50" t="e">
        <f>IF(SUM(#REF!,#REF!,#REF!,#REF!,#REF!,#REF!)=S1255,,"")</f>
        <v>#REF!</v>
      </c>
      <c r="AB1255" s="51" t="str">
        <f t="shared" si="361"/>
        <v/>
      </c>
      <c r="AC1255" s="51"/>
      <c r="AD1255" s="51"/>
      <c r="AE1255" s="51"/>
      <c r="AF1255" s="51"/>
      <c r="AG1255" s="51"/>
      <c r="AH1255" s="51"/>
      <c r="AI1255" s="52"/>
      <c r="AJ1255" s="52"/>
      <c r="AK1255" s="52"/>
      <c r="AL1255" s="53"/>
      <c r="AM1255" s="54"/>
      <c r="AN1255" s="55" t="str">
        <f>IF(P1255=1,0,"")</f>
        <v/>
      </c>
      <c r="AO1255" s="56" t="str">
        <f>IF(AN1255=1,AB1255,"")</f>
        <v/>
      </c>
      <c r="AP1255" s="55" t="str">
        <f>IF(P1255=1,0,"")</f>
        <v/>
      </c>
      <c r="AQ1255" s="56" t="str">
        <f>IF(AP1255=1,AB1255,"")</f>
        <v/>
      </c>
    </row>
    <row r="1256" spans="1:43" s="3" customFormat="1" x14ac:dyDescent="0.25">
      <c r="A1256" s="67">
        <f t="shared" si="351"/>
        <v>2022</v>
      </c>
      <c r="B1256" s="67" t="e">
        <f t="shared" si="352"/>
        <v>#VALUE!</v>
      </c>
      <c r="C1256" s="68" t="e">
        <f t="shared" si="362"/>
        <v>#VALUE!</v>
      </c>
      <c r="D1256" s="69">
        <f t="shared" si="353"/>
        <v>5</v>
      </c>
      <c r="E1256" s="70">
        <f t="shared" si="354"/>
        <v>48</v>
      </c>
      <c r="F1256" s="74"/>
      <c r="G1256" s="77"/>
      <c r="H1256" s="63" t="e">
        <f t="shared" si="363"/>
        <v>#VALUE!</v>
      </c>
      <c r="I1256" s="64">
        <f t="shared" si="366"/>
        <v>1</v>
      </c>
      <c r="J1256" s="71" t="str">
        <f t="shared" si="366"/>
        <v xml:space="preserve">Tolpis </v>
      </c>
      <c r="K1256" s="71" t="str">
        <f t="shared" si="366"/>
        <v>umbellata</v>
      </c>
      <c r="L1256" s="72">
        <f t="shared" si="366"/>
        <v>1</v>
      </c>
      <c r="M1256" s="72">
        <f t="shared" si="366"/>
        <v>0</v>
      </c>
      <c r="N1256" s="66">
        <f t="shared" si="366"/>
        <v>0</v>
      </c>
      <c r="O1256" s="41"/>
      <c r="P1256" s="42" t="str">
        <f t="shared" si="355"/>
        <v/>
      </c>
      <c r="Q1256" s="43" t="str">
        <f t="shared" si="356"/>
        <v/>
      </c>
      <c r="R1256" s="44" t="e">
        <f t="shared" si="357"/>
        <v>#VALUE!</v>
      </c>
      <c r="S1256" s="45" t="e">
        <f t="shared" si="350"/>
        <v>#VALUE!</v>
      </c>
      <c r="T1256" s="44" t="str">
        <f t="shared" si="358"/>
        <v/>
      </c>
      <c r="U1256" s="46"/>
      <c r="V1256" s="47"/>
      <c r="W1256" s="48" t="e">
        <f t="shared" si="359"/>
        <v>#VALUE!</v>
      </c>
      <c r="X1256" s="49"/>
      <c r="Y1256" s="44" t="e">
        <f>INDEX(VISITORS[INSECT ORDER], MATCH(X1256,VISITORS[NAME USED],0))</f>
        <v>#N/A</v>
      </c>
      <c r="Z1256" s="44" t="e">
        <f t="shared" si="360"/>
        <v>#N/A</v>
      </c>
      <c r="AA1256" s="50" t="e">
        <f>IF(SUM(#REF!,#REF!,#REF!,#REF!,#REF!,#REF!)=S1256,,"")</f>
        <v>#REF!</v>
      </c>
      <c r="AB1256" s="51" t="str">
        <f t="shared" si="361"/>
        <v/>
      </c>
      <c r="AC1256" s="51"/>
      <c r="AD1256" s="51"/>
      <c r="AE1256" s="51"/>
      <c r="AF1256" s="51"/>
      <c r="AG1256" s="51"/>
      <c r="AH1256" s="51"/>
      <c r="AI1256" s="52"/>
      <c r="AJ1256" s="52"/>
      <c r="AK1256" s="52"/>
      <c r="AL1256" s="53"/>
      <c r="AM1256" s="54"/>
      <c r="AN1256" s="55" t="str">
        <f>IF(P1256=1,0,"")</f>
        <v/>
      </c>
      <c r="AO1256" s="56" t="str">
        <f>IF(AN1256=1,AB1256,"")</f>
        <v/>
      </c>
      <c r="AP1256" s="55" t="str">
        <f>IF(P1256=1,0,"")</f>
        <v/>
      </c>
      <c r="AQ1256" s="56" t="str">
        <f>IF(AP1256=1,AB1256,"")</f>
        <v/>
      </c>
    </row>
    <row r="1257" spans="1:43" s="3" customFormat="1" x14ac:dyDescent="0.25">
      <c r="A1257" s="67">
        <f t="shared" si="351"/>
        <v>2022</v>
      </c>
      <c r="B1257" s="67" t="e">
        <f t="shared" si="352"/>
        <v>#VALUE!</v>
      </c>
      <c r="C1257" s="68" t="e">
        <f t="shared" si="362"/>
        <v>#VALUE!</v>
      </c>
      <c r="D1257" s="69">
        <f t="shared" si="353"/>
        <v>5</v>
      </c>
      <c r="E1257" s="70">
        <f t="shared" si="354"/>
        <v>49</v>
      </c>
      <c r="F1257" s="74"/>
      <c r="G1257" s="77"/>
      <c r="H1257" s="63" t="e">
        <f t="shared" si="363"/>
        <v>#VALUE!</v>
      </c>
      <c r="I1257" s="64">
        <f t="shared" si="366"/>
        <v>1</v>
      </c>
      <c r="J1257" s="71" t="str">
        <f t="shared" si="366"/>
        <v xml:space="preserve">Tolpis </v>
      </c>
      <c r="K1257" s="71" t="str">
        <f t="shared" si="366"/>
        <v>umbellata</v>
      </c>
      <c r="L1257" s="72">
        <f t="shared" si="366"/>
        <v>1</v>
      </c>
      <c r="M1257" s="72">
        <f t="shared" si="366"/>
        <v>0</v>
      </c>
      <c r="N1257" s="66">
        <f t="shared" si="366"/>
        <v>0</v>
      </c>
      <c r="O1257" s="41"/>
      <c r="P1257" s="42" t="str">
        <f t="shared" si="355"/>
        <v/>
      </c>
      <c r="Q1257" s="43" t="str">
        <f t="shared" si="356"/>
        <v/>
      </c>
      <c r="R1257" s="44" t="e">
        <f t="shared" si="357"/>
        <v>#VALUE!</v>
      </c>
      <c r="S1257" s="45" t="e">
        <f t="shared" si="350"/>
        <v>#VALUE!</v>
      </c>
      <c r="T1257" s="44" t="str">
        <f t="shared" si="358"/>
        <v/>
      </c>
      <c r="U1257" s="46"/>
      <c r="V1257" s="47"/>
      <c r="W1257" s="48" t="e">
        <f t="shared" si="359"/>
        <v>#VALUE!</v>
      </c>
      <c r="X1257" s="49"/>
      <c r="Y1257" s="44" t="e">
        <f>INDEX(VISITORS[INSECT ORDER], MATCH(X1257,VISITORS[NAME USED],0))</f>
        <v>#N/A</v>
      </c>
      <c r="Z1257" s="44" t="e">
        <f t="shared" si="360"/>
        <v>#N/A</v>
      </c>
      <c r="AA1257" s="50" t="e">
        <f>IF(SUM(#REF!,#REF!,#REF!,#REF!,#REF!,#REF!)=S1257,,"")</f>
        <v>#REF!</v>
      </c>
      <c r="AB1257" s="51" t="str">
        <f t="shared" si="361"/>
        <v/>
      </c>
      <c r="AC1257" s="51"/>
      <c r="AD1257" s="51"/>
      <c r="AE1257" s="51"/>
      <c r="AF1257" s="51"/>
      <c r="AG1257" s="51"/>
      <c r="AH1257" s="51"/>
      <c r="AI1257" s="52"/>
      <c r="AJ1257" s="52"/>
      <c r="AK1257" s="52"/>
      <c r="AL1257" s="53"/>
      <c r="AM1257" s="54"/>
      <c r="AN1257" s="55" t="str">
        <f>IF(P1257=1,0,"")</f>
        <v/>
      </c>
      <c r="AO1257" s="56" t="str">
        <f>IF(AN1257=1,AB1257,"")</f>
        <v/>
      </c>
      <c r="AP1257" s="55" t="str">
        <f>IF(P1257=1,0,"")</f>
        <v/>
      </c>
      <c r="AQ1257" s="56" t="str">
        <f>IF(AP1257=1,AB1257,"")</f>
        <v/>
      </c>
    </row>
    <row r="1258" spans="1:43" s="3" customFormat="1" x14ac:dyDescent="0.25">
      <c r="A1258" s="67">
        <f t="shared" si="351"/>
        <v>2022</v>
      </c>
      <c r="B1258" s="67" t="e">
        <f t="shared" si="352"/>
        <v>#VALUE!</v>
      </c>
      <c r="C1258" s="68" t="e">
        <f t="shared" si="362"/>
        <v>#VALUE!</v>
      </c>
      <c r="D1258" s="69">
        <f t="shared" si="353"/>
        <v>5</v>
      </c>
      <c r="E1258" s="70">
        <f t="shared" si="354"/>
        <v>50</v>
      </c>
      <c r="F1258" s="74"/>
      <c r="G1258" s="77"/>
      <c r="H1258" s="63" t="e">
        <f t="shared" si="363"/>
        <v>#VALUE!</v>
      </c>
      <c r="I1258" s="64">
        <f t="shared" si="366"/>
        <v>1</v>
      </c>
      <c r="J1258" s="71" t="str">
        <f t="shared" si="366"/>
        <v xml:space="preserve">Tolpis </v>
      </c>
      <c r="K1258" s="71" t="str">
        <f t="shared" si="366"/>
        <v>umbellata</v>
      </c>
      <c r="L1258" s="72">
        <f t="shared" si="366"/>
        <v>1</v>
      </c>
      <c r="M1258" s="72">
        <f t="shared" si="366"/>
        <v>0</v>
      </c>
      <c r="N1258" s="66">
        <f t="shared" si="366"/>
        <v>0</v>
      </c>
      <c r="O1258" s="41"/>
      <c r="P1258" s="42" t="str">
        <f t="shared" si="355"/>
        <v/>
      </c>
      <c r="Q1258" s="43" t="str">
        <f t="shared" si="356"/>
        <v/>
      </c>
      <c r="R1258" s="44" t="e">
        <f t="shared" si="357"/>
        <v>#VALUE!</v>
      </c>
      <c r="S1258" s="45" t="e">
        <f t="shared" si="350"/>
        <v>#VALUE!</v>
      </c>
      <c r="T1258" s="44" t="str">
        <f t="shared" si="358"/>
        <v/>
      </c>
      <c r="U1258" s="46"/>
      <c r="V1258" s="47"/>
      <c r="W1258" s="48" t="e">
        <f t="shared" si="359"/>
        <v>#VALUE!</v>
      </c>
      <c r="X1258" s="49"/>
      <c r="Y1258" s="44" t="e">
        <f>INDEX(VISITORS[INSECT ORDER], MATCH(X1258,VISITORS[NAME USED],0))</f>
        <v>#N/A</v>
      </c>
      <c r="Z1258" s="44" t="e">
        <f t="shared" si="360"/>
        <v>#N/A</v>
      </c>
      <c r="AA1258" s="50" t="e">
        <f>IF(SUM(#REF!,#REF!,#REF!,#REF!,#REF!,#REF!)=S1258,,"")</f>
        <v>#REF!</v>
      </c>
      <c r="AB1258" s="51" t="str">
        <f t="shared" si="361"/>
        <v/>
      </c>
      <c r="AC1258" s="51"/>
      <c r="AD1258" s="51"/>
      <c r="AE1258" s="51"/>
      <c r="AF1258" s="51"/>
      <c r="AG1258" s="51"/>
      <c r="AH1258" s="51"/>
      <c r="AI1258" s="52"/>
      <c r="AJ1258" s="52"/>
      <c r="AK1258" s="52"/>
      <c r="AL1258" s="53"/>
      <c r="AM1258" s="54"/>
      <c r="AN1258" s="55" t="str">
        <f>IF(P1258=1,0,"")</f>
        <v/>
      </c>
      <c r="AO1258" s="56" t="str">
        <f>IF(AN1258=1,AB1258,"")</f>
        <v/>
      </c>
      <c r="AP1258" s="55" t="str">
        <f>IF(P1258=1,0,"")</f>
        <v/>
      </c>
      <c r="AQ1258" s="56" t="str">
        <f>IF(AP1258=1,AB1258,"")</f>
        <v/>
      </c>
    </row>
    <row r="1259" spans="1:43" s="3" customFormat="1" x14ac:dyDescent="0.25">
      <c r="A1259" s="67">
        <f t="shared" si="351"/>
        <v>2022</v>
      </c>
      <c r="B1259" s="67" t="e">
        <f t="shared" si="352"/>
        <v>#VALUE!</v>
      </c>
      <c r="C1259" s="68" t="e">
        <f t="shared" si="362"/>
        <v>#VALUE!</v>
      </c>
      <c r="D1259" s="69">
        <f t="shared" si="353"/>
        <v>5</v>
      </c>
      <c r="E1259" s="70">
        <f t="shared" si="354"/>
        <v>51</v>
      </c>
      <c r="F1259" s="74"/>
      <c r="G1259" s="77"/>
      <c r="H1259" s="63" t="e">
        <f t="shared" si="363"/>
        <v>#VALUE!</v>
      </c>
      <c r="I1259" s="64">
        <f t="shared" si="366"/>
        <v>1</v>
      </c>
      <c r="J1259" s="71" t="str">
        <f t="shared" si="366"/>
        <v xml:space="preserve">Tolpis </v>
      </c>
      <c r="K1259" s="71" t="str">
        <f t="shared" si="366"/>
        <v>umbellata</v>
      </c>
      <c r="L1259" s="72">
        <f t="shared" si="366"/>
        <v>1</v>
      </c>
      <c r="M1259" s="72">
        <f t="shared" si="366"/>
        <v>0</v>
      </c>
      <c r="N1259" s="66">
        <f t="shared" si="366"/>
        <v>0</v>
      </c>
      <c r="O1259" s="41"/>
      <c r="P1259" s="42" t="str">
        <f t="shared" si="355"/>
        <v/>
      </c>
      <c r="Q1259" s="43" t="str">
        <f t="shared" si="356"/>
        <v/>
      </c>
      <c r="R1259" s="44" t="e">
        <f t="shared" si="357"/>
        <v>#VALUE!</v>
      </c>
      <c r="S1259" s="45" t="e">
        <f t="shared" si="350"/>
        <v>#VALUE!</v>
      </c>
      <c r="T1259" s="44" t="str">
        <f t="shared" si="358"/>
        <v/>
      </c>
      <c r="U1259" s="46"/>
      <c r="V1259" s="47"/>
      <c r="W1259" s="48" t="e">
        <f t="shared" si="359"/>
        <v>#VALUE!</v>
      </c>
      <c r="X1259" s="49"/>
      <c r="Y1259" s="44" t="e">
        <f>INDEX(VISITORS[INSECT ORDER], MATCH(X1259,VISITORS[NAME USED],0))</f>
        <v>#N/A</v>
      </c>
      <c r="Z1259" s="44" t="e">
        <f t="shared" si="360"/>
        <v>#N/A</v>
      </c>
      <c r="AA1259" s="50" t="e">
        <f>IF(SUM(#REF!,#REF!,#REF!,#REF!,#REF!,#REF!)=S1259,,"")</f>
        <v>#REF!</v>
      </c>
      <c r="AB1259" s="51" t="str">
        <f t="shared" si="361"/>
        <v/>
      </c>
      <c r="AC1259" s="51"/>
      <c r="AD1259" s="51"/>
      <c r="AE1259" s="51"/>
      <c r="AF1259" s="51"/>
      <c r="AG1259" s="51"/>
      <c r="AH1259" s="51"/>
      <c r="AI1259" s="52"/>
      <c r="AJ1259" s="52"/>
      <c r="AK1259" s="52"/>
      <c r="AL1259" s="53"/>
      <c r="AM1259" s="54"/>
      <c r="AN1259" s="55" t="str">
        <f>IF(P1259=1,0,"")</f>
        <v/>
      </c>
      <c r="AO1259" s="56" t="str">
        <f>IF(AN1259=1,AB1259,"")</f>
        <v/>
      </c>
      <c r="AP1259" s="55" t="str">
        <f>IF(P1259=1,0,"")</f>
        <v/>
      </c>
      <c r="AQ1259" s="56" t="str">
        <f>IF(AP1259=1,AB1259,"")</f>
        <v/>
      </c>
    </row>
    <row r="1260" spans="1:43" s="3" customFormat="1" x14ac:dyDescent="0.25">
      <c r="A1260" s="67">
        <f t="shared" si="351"/>
        <v>2022</v>
      </c>
      <c r="B1260" s="67" t="e">
        <f t="shared" si="352"/>
        <v>#VALUE!</v>
      </c>
      <c r="C1260" s="68" t="e">
        <f t="shared" si="362"/>
        <v>#VALUE!</v>
      </c>
      <c r="D1260" s="69">
        <f t="shared" si="353"/>
        <v>5</v>
      </c>
      <c r="E1260" s="70">
        <f t="shared" si="354"/>
        <v>52</v>
      </c>
      <c r="F1260" s="74"/>
      <c r="G1260" s="77"/>
      <c r="H1260" s="63" t="e">
        <f t="shared" si="363"/>
        <v>#VALUE!</v>
      </c>
      <c r="I1260" s="64">
        <f t="shared" si="366"/>
        <v>1</v>
      </c>
      <c r="J1260" s="71" t="str">
        <f t="shared" si="366"/>
        <v xml:space="preserve">Tolpis </v>
      </c>
      <c r="K1260" s="71" t="str">
        <f t="shared" si="366"/>
        <v>umbellata</v>
      </c>
      <c r="L1260" s="72">
        <f t="shared" si="366"/>
        <v>1</v>
      </c>
      <c r="M1260" s="72">
        <f t="shared" si="366"/>
        <v>0</v>
      </c>
      <c r="N1260" s="66">
        <f t="shared" si="366"/>
        <v>0</v>
      </c>
      <c r="O1260" s="41"/>
      <c r="P1260" s="42" t="str">
        <f t="shared" si="355"/>
        <v/>
      </c>
      <c r="Q1260" s="43" t="str">
        <f t="shared" si="356"/>
        <v/>
      </c>
      <c r="R1260" s="44" t="e">
        <f t="shared" si="357"/>
        <v>#VALUE!</v>
      </c>
      <c r="S1260" s="45" t="e">
        <f t="shared" si="350"/>
        <v>#VALUE!</v>
      </c>
      <c r="T1260" s="44" t="str">
        <f t="shared" si="358"/>
        <v/>
      </c>
      <c r="U1260" s="46"/>
      <c r="V1260" s="47"/>
      <c r="W1260" s="48" t="e">
        <f t="shared" si="359"/>
        <v>#VALUE!</v>
      </c>
      <c r="X1260" s="49"/>
      <c r="Y1260" s="44" t="e">
        <f>INDEX(VISITORS[INSECT ORDER], MATCH(X1260,VISITORS[NAME USED],0))</f>
        <v>#N/A</v>
      </c>
      <c r="Z1260" s="44" t="e">
        <f t="shared" si="360"/>
        <v>#N/A</v>
      </c>
      <c r="AA1260" s="50" t="e">
        <f>IF(SUM(#REF!,#REF!,#REF!,#REF!,#REF!,#REF!)=S1260,,"")</f>
        <v>#REF!</v>
      </c>
      <c r="AB1260" s="51" t="str">
        <f t="shared" si="361"/>
        <v/>
      </c>
      <c r="AC1260" s="51"/>
      <c r="AD1260" s="51"/>
      <c r="AE1260" s="51"/>
      <c r="AF1260" s="51"/>
      <c r="AG1260" s="51"/>
      <c r="AH1260" s="51"/>
      <c r="AI1260" s="52"/>
      <c r="AJ1260" s="52"/>
      <c r="AK1260" s="52"/>
      <c r="AL1260" s="53"/>
      <c r="AM1260" s="54"/>
      <c r="AN1260" s="55" t="str">
        <f>IF(P1260=1,0,"")</f>
        <v/>
      </c>
      <c r="AO1260" s="56" t="str">
        <f>IF(AN1260=1,AB1260,"")</f>
        <v/>
      </c>
      <c r="AP1260" s="55" t="str">
        <f>IF(P1260=1,0,"")</f>
        <v/>
      </c>
      <c r="AQ1260" s="56" t="str">
        <f>IF(AP1260=1,AB1260,"")</f>
        <v/>
      </c>
    </row>
    <row r="1261" spans="1:43" s="3" customFormat="1" x14ac:dyDescent="0.25">
      <c r="A1261" s="67">
        <f t="shared" si="351"/>
        <v>2022</v>
      </c>
      <c r="B1261" s="67" t="e">
        <f t="shared" si="352"/>
        <v>#VALUE!</v>
      </c>
      <c r="C1261" s="68" t="e">
        <f t="shared" si="362"/>
        <v>#VALUE!</v>
      </c>
      <c r="D1261" s="69">
        <f t="shared" si="353"/>
        <v>5</v>
      </c>
      <c r="E1261" s="70">
        <f t="shared" si="354"/>
        <v>53</v>
      </c>
      <c r="F1261" s="74"/>
      <c r="G1261" s="77"/>
      <c r="H1261" s="63" t="e">
        <f t="shared" si="363"/>
        <v>#VALUE!</v>
      </c>
      <c r="I1261" s="64">
        <f t="shared" si="366"/>
        <v>1</v>
      </c>
      <c r="J1261" s="71" t="str">
        <f t="shared" si="366"/>
        <v xml:space="preserve">Tolpis </v>
      </c>
      <c r="K1261" s="71" t="str">
        <f t="shared" si="366"/>
        <v>umbellata</v>
      </c>
      <c r="L1261" s="72">
        <f t="shared" si="366"/>
        <v>1</v>
      </c>
      <c r="M1261" s="72">
        <f t="shared" si="366"/>
        <v>0</v>
      </c>
      <c r="N1261" s="66">
        <f t="shared" si="366"/>
        <v>0</v>
      </c>
      <c r="O1261" s="41"/>
      <c r="P1261" s="42" t="str">
        <f t="shared" si="355"/>
        <v/>
      </c>
      <c r="Q1261" s="43" t="str">
        <f t="shared" si="356"/>
        <v/>
      </c>
      <c r="R1261" s="44" t="e">
        <f t="shared" si="357"/>
        <v>#VALUE!</v>
      </c>
      <c r="S1261" s="45" t="e">
        <f t="shared" si="350"/>
        <v>#VALUE!</v>
      </c>
      <c r="T1261" s="44" t="str">
        <f t="shared" si="358"/>
        <v/>
      </c>
      <c r="U1261" s="46"/>
      <c r="V1261" s="47"/>
      <c r="W1261" s="48" t="e">
        <f t="shared" si="359"/>
        <v>#VALUE!</v>
      </c>
      <c r="X1261" s="49"/>
      <c r="Y1261" s="44" t="e">
        <f>INDEX(VISITORS[INSECT ORDER], MATCH(X1261,VISITORS[NAME USED],0))</f>
        <v>#N/A</v>
      </c>
      <c r="Z1261" s="44" t="e">
        <f t="shared" si="360"/>
        <v>#N/A</v>
      </c>
      <c r="AA1261" s="50" t="e">
        <f>IF(SUM(#REF!,#REF!,#REF!,#REF!,#REF!,#REF!)=S1261,,"")</f>
        <v>#REF!</v>
      </c>
      <c r="AB1261" s="51" t="str">
        <f t="shared" si="361"/>
        <v/>
      </c>
      <c r="AC1261" s="51"/>
      <c r="AD1261" s="51"/>
      <c r="AE1261" s="51"/>
      <c r="AF1261" s="51"/>
      <c r="AG1261" s="51"/>
      <c r="AH1261" s="51"/>
      <c r="AI1261" s="52"/>
      <c r="AJ1261" s="52"/>
      <c r="AK1261" s="52"/>
      <c r="AL1261" s="53"/>
      <c r="AM1261" s="54"/>
      <c r="AN1261" s="55" t="str">
        <f>IF(P1261=1,0,"")</f>
        <v/>
      </c>
      <c r="AO1261" s="56" t="str">
        <f>IF(AN1261=1,AB1261,"")</f>
        <v/>
      </c>
      <c r="AP1261" s="55" t="str">
        <f>IF(P1261=1,0,"")</f>
        <v/>
      </c>
      <c r="AQ1261" s="56" t="str">
        <f>IF(AP1261=1,AB1261,"")</f>
        <v/>
      </c>
    </row>
    <row r="1262" spans="1:43" s="3" customFormat="1" x14ac:dyDescent="0.25">
      <c r="A1262" s="67">
        <f t="shared" si="351"/>
        <v>2022</v>
      </c>
      <c r="B1262" s="67" t="e">
        <f t="shared" si="352"/>
        <v>#VALUE!</v>
      </c>
      <c r="C1262" s="68" t="e">
        <f t="shared" si="362"/>
        <v>#VALUE!</v>
      </c>
      <c r="D1262" s="69">
        <f t="shared" si="353"/>
        <v>5</v>
      </c>
      <c r="E1262" s="70">
        <f t="shared" si="354"/>
        <v>54</v>
      </c>
      <c r="F1262" s="74"/>
      <c r="G1262" s="77"/>
      <c r="H1262" s="63" t="e">
        <f t="shared" si="363"/>
        <v>#VALUE!</v>
      </c>
      <c r="I1262" s="64">
        <f t="shared" si="366"/>
        <v>1</v>
      </c>
      <c r="J1262" s="71" t="str">
        <f t="shared" si="366"/>
        <v xml:space="preserve">Tolpis </v>
      </c>
      <c r="K1262" s="71" t="str">
        <f t="shared" si="366"/>
        <v>umbellata</v>
      </c>
      <c r="L1262" s="72">
        <f t="shared" si="366"/>
        <v>1</v>
      </c>
      <c r="M1262" s="72">
        <f t="shared" si="366"/>
        <v>0</v>
      </c>
      <c r="N1262" s="66">
        <f t="shared" si="366"/>
        <v>0</v>
      </c>
      <c r="O1262" s="41"/>
      <c r="P1262" s="42" t="str">
        <f t="shared" si="355"/>
        <v/>
      </c>
      <c r="Q1262" s="43" t="str">
        <f t="shared" si="356"/>
        <v/>
      </c>
      <c r="R1262" s="44" t="e">
        <f t="shared" si="357"/>
        <v>#VALUE!</v>
      </c>
      <c r="S1262" s="45" t="e">
        <f t="shared" si="350"/>
        <v>#VALUE!</v>
      </c>
      <c r="T1262" s="44" t="str">
        <f t="shared" si="358"/>
        <v/>
      </c>
      <c r="U1262" s="46"/>
      <c r="V1262" s="47"/>
      <c r="W1262" s="48" t="e">
        <f t="shared" si="359"/>
        <v>#VALUE!</v>
      </c>
      <c r="X1262" s="49"/>
      <c r="Y1262" s="44" t="e">
        <f>INDEX(VISITORS[INSECT ORDER], MATCH(X1262,VISITORS[NAME USED],0))</f>
        <v>#N/A</v>
      </c>
      <c r="Z1262" s="44" t="e">
        <f t="shared" si="360"/>
        <v>#N/A</v>
      </c>
      <c r="AA1262" s="50" t="e">
        <f>IF(SUM(#REF!,#REF!,#REF!,#REF!,#REF!,#REF!)=S1262,,"")</f>
        <v>#REF!</v>
      </c>
      <c r="AB1262" s="51" t="str">
        <f t="shared" si="361"/>
        <v/>
      </c>
      <c r="AC1262" s="51"/>
      <c r="AD1262" s="51"/>
      <c r="AE1262" s="51"/>
      <c r="AF1262" s="51"/>
      <c r="AG1262" s="51"/>
      <c r="AH1262" s="51"/>
      <c r="AI1262" s="52"/>
      <c r="AJ1262" s="52"/>
      <c r="AK1262" s="52"/>
      <c r="AL1262" s="53"/>
      <c r="AM1262" s="54"/>
      <c r="AN1262" s="55" t="str">
        <f>IF(P1262=1,0,"")</f>
        <v/>
      </c>
      <c r="AO1262" s="56" t="str">
        <f>IF(AN1262=1,AB1262,"")</f>
        <v/>
      </c>
      <c r="AP1262" s="55" t="str">
        <f>IF(P1262=1,0,"")</f>
        <v/>
      </c>
      <c r="AQ1262" s="56" t="str">
        <f>IF(AP1262=1,AB1262,"")</f>
        <v/>
      </c>
    </row>
    <row r="1263" spans="1:43" s="3" customFormat="1" x14ac:dyDescent="0.25">
      <c r="A1263" s="67">
        <f t="shared" si="351"/>
        <v>2022</v>
      </c>
      <c r="B1263" s="67" t="e">
        <f t="shared" si="352"/>
        <v>#VALUE!</v>
      </c>
      <c r="C1263" s="68" t="e">
        <f t="shared" si="362"/>
        <v>#VALUE!</v>
      </c>
      <c r="D1263" s="69">
        <f t="shared" si="353"/>
        <v>5</v>
      </c>
      <c r="E1263" s="70">
        <f t="shared" si="354"/>
        <v>55</v>
      </c>
      <c r="F1263" s="74"/>
      <c r="G1263" s="77"/>
      <c r="H1263" s="63" t="e">
        <f t="shared" si="363"/>
        <v>#VALUE!</v>
      </c>
      <c r="I1263" s="64">
        <f t="shared" si="366"/>
        <v>1</v>
      </c>
      <c r="J1263" s="71" t="str">
        <f t="shared" si="366"/>
        <v xml:space="preserve">Tolpis </v>
      </c>
      <c r="K1263" s="71" t="str">
        <f t="shared" si="366"/>
        <v>umbellata</v>
      </c>
      <c r="L1263" s="72">
        <f t="shared" si="366"/>
        <v>1</v>
      </c>
      <c r="M1263" s="72">
        <f t="shared" si="366"/>
        <v>0</v>
      </c>
      <c r="N1263" s="66">
        <f t="shared" si="366"/>
        <v>0</v>
      </c>
      <c r="O1263" s="41"/>
      <c r="P1263" s="42" t="str">
        <f t="shared" si="355"/>
        <v/>
      </c>
      <c r="Q1263" s="43" t="str">
        <f t="shared" si="356"/>
        <v/>
      </c>
      <c r="R1263" s="44" t="e">
        <f t="shared" si="357"/>
        <v>#VALUE!</v>
      </c>
      <c r="S1263" s="45" t="e">
        <f t="shared" si="350"/>
        <v>#VALUE!</v>
      </c>
      <c r="T1263" s="44" t="str">
        <f t="shared" si="358"/>
        <v/>
      </c>
      <c r="U1263" s="46"/>
      <c r="V1263" s="47"/>
      <c r="W1263" s="48" t="e">
        <f t="shared" si="359"/>
        <v>#VALUE!</v>
      </c>
      <c r="X1263" s="49"/>
      <c r="Y1263" s="44" t="e">
        <f>INDEX(VISITORS[INSECT ORDER], MATCH(X1263,VISITORS[NAME USED],0))</f>
        <v>#N/A</v>
      </c>
      <c r="Z1263" s="44" t="e">
        <f t="shared" si="360"/>
        <v>#N/A</v>
      </c>
      <c r="AA1263" s="50" t="e">
        <f>IF(SUM(#REF!,#REF!,#REF!,#REF!,#REF!,#REF!)=S1263,,"")</f>
        <v>#REF!</v>
      </c>
      <c r="AB1263" s="51" t="str">
        <f t="shared" si="361"/>
        <v/>
      </c>
      <c r="AC1263" s="51"/>
      <c r="AD1263" s="51"/>
      <c r="AE1263" s="51"/>
      <c r="AF1263" s="51"/>
      <c r="AG1263" s="51"/>
      <c r="AH1263" s="51"/>
      <c r="AI1263" s="52"/>
      <c r="AJ1263" s="52"/>
      <c r="AK1263" s="52"/>
      <c r="AL1263" s="53"/>
      <c r="AM1263" s="54"/>
      <c r="AN1263" s="55" t="str">
        <f>IF(P1263=1,0,"")</f>
        <v/>
      </c>
      <c r="AO1263" s="56" t="str">
        <f>IF(AN1263=1,AB1263,"")</f>
        <v/>
      </c>
      <c r="AP1263" s="55" t="str">
        <f>IF(P1263=1,0,"")</f>
        <v/>
      </c>
      <c r="AQ1263" s="56" t="str">
        <f>IF(AP1263=1,AB1263,"")</f>
        <v/>
      </c>
    </row>
    <row r="1264" spans="1:43" s="3" customFormat="1" x14ac:dyDescent="0.25">
      <c r="A1264" s="67">
        <f t="shared" si="351"/>
        <v>2022</v>
      </c>
      <c r="B1264" s="67" t="e">
        <f t="shared" si="352"/>
        <v>#VALUE!</v>
      </c>
      <c r="C1264" s="68" t="e">
        <f t="shared" si="362"/>
        <v>#VALUE!</v>
      </c>
      <c r="D1264" s="69">
        <f t="shared" si="353"/>
        <v>5</v>
      </c>
      <c r="E1264" s="70">
        <f t="shared" si="354"/>
        <v>56</v>
      </c>
      <c r="F1264" s="74"/>
      <c r="G1264" s="77"/>
      <c r="H1264" s="63" t="e">
        <f t="shared" si="363"/>
        <v>#VALUE!</v>
      </c>
      <c r="I1264" s="64">
        <f t="shared" si="366"/>
        <v>1</v>
      </c>
      <c r="J1264" s="71" t="str">
        <f t="shared" si="366"/>
        <v xml:space="preserve">Tolpis </v>
      </c>
      <c r="K1264" s="71" t="str">
        <f t="shared" si="366"/>
        <v>umbellata</v>
      </c>
      <c r="L1264" s="72">
        <f t="shared" si="366"/>
        <v>1</v>
      </c>
      <c r="M1264" s="72">
        <f t="shared" si="366"/>
        <v>0</v>
      </c>
      <c r="N1264" s="66">
        <v>1</v>
      </c>
      <c r="O1264" s="41"/>
      <c r="P1264" s="42" t="str">
        <f t="shared" si="355"/>
        <v/>
      </c>
      <c r="Q1264" s="43" t="str">
        <f t="shared" si="356"/>
        <v/>
      </c>
      <c r="R1264" s="44" t="e">
        <f t="shared" si="357"/>
        <v>#VALUE!</v>
      </c>
      <c r="S1264" s="45" t="e">
        <f t="shared" si="350"/>
        <v>#VALUE!</v>
      </c>
      <c r="T1264" s="44" t="str">
        <f t="shared" si="358"/>
        <v/>
      </c>
      <c r="U1264" s="46"/>
      <c r="V1264" s="47"/>
      <c r="W1264" s="48" t="e">
        <f t="shared" si="359"/>
        <v>#VALUE!</v>
      </c>
      <c r="X1264" s="49"/>
      <c r="Y1264" s="44" t="e">
        <f>INDEX(VISITORS[INSECT ORDER], MATCH(X1264,VISITORS[NAME USED],0))</f>
        <v>#N/A</v>
      </c>
      <c r="Z1264" s="44" t="e">
        <f t="shared" si="360"/>
        <v>#N/A</v>
      </c>
      <c r="AA1264" s="50" t="e">
        <f>IF(SUM(#REF!,#REF!,#REF!,#REF!,#REF!,#REF!)=S1264,,"")</f>
        <v>#REF!</v>
      </c>
      <c r="AB1264" s="51" t="str">
        <f t="shared" si="361"/>
        <v/>
      </c>
      <c r="AC1264" s="51"/>
      <c r="AD1264" s="51"/>
      <c r="AE1264" s="51"/>
      <c r="AF1264" s="51"/>
      <c r="AG1264" s="51"/>
      <c r="AH1264" s="51"/>
      <c r="AI1264" s="52"/>
      <c r="AJ1264" s="52"/>
      <c r="AK1264" s="52"/>
      <c r="AL1264" s="53"/>
      <c r="AM1264" s="54"/>
      <c r="AN1264" s="55" t="str">
        <f>IF(P1264=1,0,"")</f>
        <v/>
      </c>
      <c r="AO1264" s="56" t="str">
        <f>IF(AN1264=1,AB1264,"")</f>
        <v/>
      </c>
      <c r="AP1264" s="55" t="str">
        <f>IF(P1264=1,0,"")</f>
        <v/>
      </c>
      <c r="AQ1264" s="56" t="str">
        <f>IF(AP1264=1,AB1264,"")</f>
        <v/>
      </c>
    </row>
    <row r="1265" spans="1:43" s="3" customFormat="1" x14ac:dyDescent="0.25">
      <c r="A1265" s="67">
        <f t="shared" si="351"/>
        <v>2022</v>
      </c>
      <c r="B1265" s="67" t="e">
        <f t="shared" si="352"/>
        <v>#VALUE!</v>
      </c>
      <c r="C1265" s="68" t="e">
        <f t="shared" si="362"/>
        <v>#VALUE!</v>
      </c>
      <c r="D1265" s="69">
        <f t="shared" si="353"/>
        <v>5</v>
      </c>
      <c r="E1265" s="70">
        <f t="shared" si="354"/>
        <v>57</v>
      </c>
      <c r="F1265" s="74"/>
      <c r="G1265" s="77"/>
      <c r="H1265" s="63" t="e">
        <f t="shared" si="363"/>
        <v>#VALUE!</v>
      </c>
      <c r="I1265" s="64">
        <f t="shared" si="366"/>
        <v>1</v>
      </c>
      <c r="J1265" s="71" t="str">
        <f t="shared" si="366"/>
        <v xml:space="preserve">Tolpis </v>
      </c>
      <c r="K1265" s="71" t="str">
        <f t="shared" si="366"/>
        <v>umbellata</v>
      </c>
      <c r="L1265" s="72">
        <f t="shared" si="366"/>
        <v>1</v>
      </c>
      <c r="M1265" s="72">
        <f t="shared" si="366"/>
        <v>0</v>
      </c>
      <c r="N1265" s="66">
        <f t="shared" si="366"/>
        <v>1</v>
      </c>
      <c r="O1265" s="41"/>
      <c r="P1265" s="42" t="str">
        <f t="shared" si="355"/>
        <v/>
      </c>
      <c r="Q1265" s="43" t="str">
        <f t="shared" si="356"/>
        <v/>
      </c>
      <c r="R1265" s="44" t="e">
        <f t="shared" si="357"/>
        <v>#VALUE!</v>
      </c>
      <c r="S1265" s="45" t="e">
        <f t="shared" si="350"/>
        <v>#VALUE!</v>
      </c>
      <c r="T1265" s="44" t="str">
        <f t="shared" si="358"/>
        <v/>
      </c>
      <c r="U1265" s="46"/>
      <c r="V1265" s="47"/>
      <c r="W1265" s="48" t="e">
        <f t="shared" si="359"/>
        <v>#VALUE!</v>
      </c>
      <c r="X1265" s="49"/>
      <c r="Y1265" s="44" t="e">
        <f>INDEX(VISITORS[INSECT ORDER], MATCH(X1265,VISITORS[NAME USED],0))</f>
        <v>#N/A</v>
      </c>
      <c r="Z1265" s="44" t="e">
        <f t="shared" si="360"/>
        <v>#N/A</v>
      </c>
      <c r="AA1265" s="50" t="e">
        <f>IF(SUM(#REF!,#REF!,#REF!,#REF!,#REF!,#REF!)=S1265,,"")</f>
        <v>#REF!</v>
      </c>
      <c r="AB1265" s="51" t="str">
        <f t="shared" si="361"/>
        <v/>
      </c>
      <c r="AC1265" s="51"/>
      <c r="AD1265" s="51"/>
      <c r="AE1265" s="51"/>
      <c r="AF1265" s="51"/>
      <c r="AG1265" s="51"/>
      <c r="AH1265" s="51"/>
      <c r="AI1265" s="52"/>
      <c r="AJ1265" s="52"/>
      <c r="AK1265" s="52"/>
      <c r="AL1265" s="53"/>
      <c r="AM1265" s="54"/>
      <c r="AN1265" s="55" t="str">
        <f>IF(P1265=1,0,"")</f>
        <v/>
      </c>
      <c r="AO1265" s="56" t="str">
        <f>IF(AN1265=1,AB1265,"")</f>
        <v/>
      </c>
      <c r="AP1265" s="55" t="str">
        <f>IF(P1265=1,0,"")</f>
        <v/>
      </c>
      <c r="AQ1265" s="56" t="str">
        <f>IF(AP1265=1,AB1265,"")</f>
        <v/>
      </c>
    </row>
    <row r="1266" spans="1:43" s="3" customFormat="1" x14ac:dyDescent="0.25">
      <c r="A1266" s="67">
        <f t="shared" si="351"/>
        <v>2022</v>
      </c>
      <c r="B1266" s="67" t="e">
        <f t="shared" si="352"/>
        <v>#VALUE!</v>
      </c>
      <c r="C1266" s="68" t="e">
        <f t="shared" si="362"/>
        <v>#VALUE!</v>
      </c>
      <c r="D1266" s="69">
        <f t="shared" si="353"/>
        <v>5</v>
      </c>
      <c r="E1266" s="70">
        <f t="shared" si="354"/>
        <v>58</v>
      </c>
      <c r="F1266" s="74"/>
      <c r="G1266" s="77"/>
      <c r="H1266" s="63" t="e">
        <f t="shared" si="363"/>
        <v>#VALUE!</v>
      </c>
      <c r="I1266" s="64">
        <f t="shared" si="366"/>
        <v>1</v>
      </c>
      <c r="J1266" s="71" t="str">
        <f t="shared" si="366"/>
        <v xml:space="preserve">Tolpis </v>
      </c>
      <c r="K1266" s="71" t="str">
        <f t="shared" si="366"/>
        <v>umbellata</v>
      </c>
      <c r="L1266" s="72">
        <f t="shared" si="366"/>
        <v>1</v>
      </c>
      <c r="M1266" s="72">
        <f t="shared" si="366"/>
        <v>0</v>
      </c>
      <c r="N1266" s="66">
        <f t="shared" si="366"/>
        <v>1</v>
      </c>
      <c r="O1266" s="41"/>
      <c r="P1266" s="42" t="str">
        <f t="shared" si="355"/>
        <v/>
      </c>
      <c r="Q1266" s="43" t="str">
        <f t="shared" si="356"/>
        <v/>
      </c>
      <c r="R1266" s="44" t="e">
        <f t="shared" si="357"/>
        <v>#VALUE!</v>
      </c>
      <c r="S1266" s="45" t="e">
        <f t="shared" si="350"/>
        <v>#VALUE!</v>
      </c>
      <c r="T1266" s="44" t="str">
        <f t="shared" si="358"/>
        <v/>
      </c>
      <c r="U1266" s="46"/>
      <c r="V1266" s="47"/>
      <c r="W1266" s="48" t="e">
        <f t="shared" si="359"/>
        <v>#VALUE!</v>
      </c>
      <c r="X1266" s="49"/>
      <c r="Y1266" s="44" t="e">
        <f>INDEX(VISITORS[INSECT ORDER], MATCH(X1266,VISITORS[NAME USED],0))</f>
        <v>#N/A</v>
      </c>
      <c r="Z1266" s="44" t="e">
        <f t="shared" si="360"/>
        <v>#N/A</v>
      </c>
      <c r="AA1266" s="50" t="e">
        <f>IF(SUM(#REF!,#REF!,#REF!,#REF!,#REF!,#REF!)=S1266,,"")</f>
        <v>#REF!</v>
      </c>
      <c r="AB1266" s="51" t="str">
        <f t="shared" si="361"/>
        <v/>
      </c>
      <c r="AC1266" s="51"/>
      <c r="AD1266" s="51"/>
      <c r="AE1266" s="51"/>
      <c r="AF1266" s="51"/>
      <c r="AG1266" s="51"/>
      <c r="AH1266" s="51"/>
      <c r="AI1266" s="52"/>
      <c r="AJ1266" s="52"/>
      <c r="AK1266" s="52"/>
      <c r="AL1266" s="53"/>
      <c r="AM1266" s="54"/>
      <c r="AN1266" s="55" t="str">
        <f>IF(P1266=1,0,"")</f>
        <v/>
      </c>
      <c r="AO1266" s="56" t="str">
        <f>IF(AN1266=1,AB1266,"")</f>
        <v/>
      </c>
      <c r="AP1266" s="55" t="str">
        <f>IF(P1266=1,0,"")</f>
        <v/>
      </c>
      <c r="AQ1266" s="56" t="str">
        <f>IF(AP1266=1,AB1266,"")</f>
        <v/>
      </c>
    </row>
    <row r="1267" spans="1:43" s="3" customFormat="1" x14ac:dyDescent="0.25">
      <c r="A1267" s="67">
        <f t="shared" si="351"/>
        <v>2022</v>
      </c>
      <c r="B1267" s="67" t="e">
        <f t="shared" si="352"/>
        <v>#VALUE!</v>
      </c>
      <c r="C1267" s="68" t="e">
        <f t="shared" si="362"/>
        <v>#VALUE!</v>
      </c>
      <c r="D1267" s="69">
        <f t="shared" si="353"/>
        <v>5</v>
      </c>
      <c r="E1267" s="70">
        <f t="shared" si="354"/>
        <v>59</v>
      </c>
      <c r="F1267" s="74"/>
      <c r="G1267" s="77"/>
      <c r="H1267" s="63" t="e">
        <f t="shared" si="363"/>
        <v>#VALUE!</v>
      </c>
      <c r="I1267" s="64">
        <f t="shared" si="366"/>
        <v>1</v>
      </c>
      <c r="J1267" s="71" t="str">
        <f t="shared" si="366"/>
        <v xml:space="preserve">Tolpis </v>
      </c>
      <c r="K1267" s="71" t="str">
        <f t="shared" si="366"/>
        <v>umbellata</v>
      </c>
      <c r="L1267" s="72">
        <f t="shared" si="366"/>
        <v>1</v>
      </c>
      <c r="M1267" s="72">
        <f t="shared" si="366"/>
        <v>0</v>
      </c>
      <c r="N1267" s="66">
        <f t="shared" si="366"/>
        <v>1</v>
      </c>
      <c r="O1267" s="41"/>
      <c r="P1267" s="42" t="str">
        <f t="shared" si="355"/>
        <v/>
      </c>
      <c r="Q1267" s="43" t="str">
        <f t="shared" si="356"/>
        <v/>
      </c>
      <c r="R1267" s="44" t="e">
        <f t="shared" si="357"/>
        <v>#VALUE!</v>
      </c>
      <c r="S1267" s="45" t="e">
        <f t="shared" si="350"/>
        <v>#VALUE!</v>
      </c>
      <c r="T1267" s="44" t="str">
        <f t="shared" si="358"/>
        <v/>
      </c>
      <c r="U1267" s="46"/>
      <c r="V1267" s="47"/>
      <c r="W1267" s="48" t="e">
        <f t="shared" si="359"/>
        <v>#VALUE!</v>
      </c>
      <c r="X1267" s="49"/>
      <c r="Y1267" s="44" t="e">
        <f>INDEX(VISITORS[INSECT ORDER], MATCH(X1267,VISITORS[NAME USED],0))</f>
        <v>#N/A</v>
      </c>
      <c r="Z1267" s="44" t="e">
        <f t="shared" si="360"/>
        <v>#N/A</v>
      </c>
      <c r="AA1267" s="50" t="e">
        <f>IF(SUM(#REF!,#REF!,#REF!,#REF!,#REF!,#REF!)=S1267,,"")</f>
        <v>#REF!</v>
      </c>
      <c r="AB1267" s="51" t="str">
        <f t="shared" si="361"/>
        <v/>
      </c>
      <c r="AC1267" s="51"/>
      <c r="AD1267" s="51"/>
      <c r="AE1267" s="51"/>
      <c r="AF1267" s="51"/>
      <c r="AG1267" s="51"/>
      <c r="AH1267" s="51"/>
      <c r="AI1267" s="52"/>
      <c r="AJ1267" s="52"/>
      <c r="AK1267" s="52"/>
      <c r="AL1267" s="53"/>
      <c r="AM1267" s="54"/>
      <c r="AN1267" s="55" t="str">
        <f>IF(P1267=1,0,"")</f>
        <v/>
      </c>
      <c r="AO1267" s="56" t="str">
        <f>IF(AN1267=1,AB1267,"")</f>
        <v/>
      </c>
      <c r="AP1267" s="55" t="str">
        <f>IF(P1267=1,0,"")</f>
        <v/>
      </c>
      <c r="AQ1267" s="56" t="str">
        <f>IF(AP1267=1,AB1267,"")</f>
        <v/>
      </c>
    </row>
    <row r="1268" spans="1:43" s="3" customFormat="1" x14ac:dyDescent="0.25">
      <c r="A1268" s="67">
        <f t="shared" si="351"/>
        <v>2022</v>
      </c>
      <c r="B1268" s="67" t="e">
        <f t="shared" si="352"/>
        <v>#VALUE!</v>
      </c>
      <c r="C1268" s="68" t="e">
        <f t="shared" si="362"/>
        <v>#VALUE!</v>
      </c>
      <c r="D1268" s="69">
        <f t="shared" si="353"/>
        <v>6</v>
      </c>
      <c r="E1268" s="70">
        <f t="shared" si="354"/>
        <v>0</v>
      </c>
      <c r="F1268" s="74"/>
      <c r="G1268" s="77"/>
      <c r="H1268" s="63" t="e">
        <f t="shared" si="363"/>
        <v>#VALUE!</v>
      </c>
      <c r="I1268" s="64">
        <f t="shared" si="366"/>
        <v>1</v>
      </c>
      <c r="J1268" s="71" t="str">
        <f t="shared" si="366"/>
        <v xml:space="preserve">Tolpis </v>
      </c>
      <c r="K1268" s="71" t="str">
        <f t="shared" si="366"/>
        <v>umbellata</v>
      </c>
      <c r="L1268" s="72">
        <f t="shared" si="366"/>
        <v>1</v>
      </c>
      <c r="M1268" s="72">
        <f t="shared" si="366"/>
        <v>0</v>
      </c>
      <c r="N1268" s="66">
        <f t="shared" si="366"/>
        <v>1</v>
      </c>
      <c r="O1268" s="41"/>
      <c r="P1268" s="42" t="str">
        <f t="shared" si="355"/>
        <v/>
      </c>
      <c r="Q1268" s="43" t="str">
        <f t="shared" si="356"/>
        <v/>
      </c>
      <c r="R1268" s="44" t="e">
        <f t="shared" si="357"/>
        <v>#VALUE!</v>
      </c>
      <c r="S1268" s="45" t="e">
        <f t="shared" si="350"/>
        <v>#VALUE!</v>
      </c>
      <c r="T1268" s="44" t="str">
        <f t="shared" si="358"/>
        <v/>
      </c>
      <c r="U1268" s="46"/>
      <c r="V1268" s="47"/>
      <c r="W1268" s="48" t="e">
        <f t="shared" si="359"/>
        <v>#VALUE!</v>
      </c>
      <c r="X1268" s="49"/>
      <c r="Y1268" s="44" t="e">
        <f>INDEX(VISITORS[INSECT ORDER], MATCH(X1268,VISITORS[NAME USED],0))</f>
        <v>#N/A</v>
      </c>
      <c r="Z1268" s="44" t="e">
        <f t="shared" si="360"/>
        <v>#N/A</v>
      </c>
      <c r="AA1268" s="50" t="e">
        <f>IF(SUM(#REF!,#REF!,#REF!,#REF!,#REF!,#REF!)=S1268,,"")</f>
        <v>#REF!</v>
      </c>
      <c r="AB1268" s="51" t="str">
        <f t="shared" si="361"/>
        <v/>
      </c>
      <c r="AC1268" s="51"/>
      <c r="AD1268" s="51"/>
      <c r="AE1268" s="51"/>
      <c r="AF1268" s="51"/>
      <c r="AG1268" s="51"/>
      <c r="AH1268" s="51"/>
      <c r="AI1268" s="52"/>
      <c r="AJ1268" s="52"/>
      <c r="AK1268" s="52"/>
      <c r="AL1268" s="53"/>
      <c r="AM1268" s="54"/>
      <c r="AN1268" s="55" t="str">
        <f>IF(P1268=1,0,"")</f>
        <v/>
      </c>
      <c r="AO1268" s="56" t="str">
        <f>IF(AN1268=1,AB1268,"")</f>
        <v/>
      </c>
      <c r="AP1268" s="55" t="str">
        <f>IF(P1268=1,0,"")</f>
        <v/>
      </c>
      <c r="AQ1268" s="56" t="str">
        <f>IF(AP1268=1,AB1268,"")</f>
        <v/>
      </c>
    </row>
    <row r="1269" spans="1:43" s="3" customFormat="1" x14ac:dyDescent="0.25">
      <c r="A1269" s="67">
        <f t="shared" si="351"/>
        <v>2022</v>
      </c>
      <c r="B1269" s="67" t="e">
        <f t="shared" si="352"/>
        <v>#VALUE!</v>
      </c>
      <c r="C1269" s="68" t="e">
        <f t="shared" si="362"/>
        <v>#VALUE!</v>
      </c>
      <c r="D1269" s="69">
        <f t="shared" si="353"/>
        <v>6</v>
      </c>
      <c r="E1269" s="70">
        <f t="shared" si="354"/>
        <v>1</v>
      </c>
      <c r="F1269" s="74"/>
      <c r="G1269" s="77"/>
      <c r="H1269" s="63" t="e">
        <f t="shared" si="363"/>
        <v>#VALUE!</v>
      </c>
      <c r="I1269" s="64">
        <f t="shared" ref="I1269:N1284" si="367">I1268</f>
        <v>1</v>
      </c>
      <c r="J1269" s="71" t="str">
        <f t="shared" si="367"/>
        <v xml:space="preserve">Tolpis </v>
      </c>
      <c r="K1269" s="71" t="str">
        <f t="shared" si="367"/>
        <v>umbellata</v>
      </c>
      <c r="L1269" s="72">
        <f t="shared" si="367"/>
        <v>1</v>
      </c>
      <c r="M1269" s="72">
        <f t="shared" si="367"/>
        <v>0</v>
      </c>
      <c r="N1269" s="66">
        <f t="shared" si="367"/>
        <v>1</v>
      </c>
      <c r="O1269" s="41"/>
      <c r="P1269" s="42" t="str">
        <f t="shared" si="355"/>
        <v/>
      </c>
      <c r="Q1269" s="43" t="str">
        <f t="shared" si="356"/>
        <v/>
      </c>
      <c r="R1269" s="44" t="e">
        <f t="shared" si="357"/>
        <v>#VALUE!</v>
      </c>
      <c r="S1269" s="45" t="e">
        <f t="shared" si="350"/>
        <v>#VALUE!</v>
      </c>
      <c r="T1269" s="44" t="str">
        <f t="shared" si="358"/>
        <v/>
      </c>
      <c r="U1269" s="46"/>
      <c r="V1269" s="47"/>
      <c r="W1269" s="48" t="e">
        <f t="shared" si="359"/>
        <v>#VALUE!</v>
      </c>
      <c r="X1269" s="49"/>
      <c r="Y1269" s="44" t="e">
        <f>INDEX(VISITORS[INSECT ORDER], MATCH(X1269,VISITORS[NAME USED],0))</f>
        <v>#N/A</v>
      </c>
      <c r="Z1269" s="44" t="e">
        <f t="shared" si="360"/>
        <v>#N/A</v>
      </c>
      <c r="AA1269" s="50" t="e">
        <f>IF(SUM(#REF!,#REF!,#REF!,#REF!,#REF!,#REF!)=S1269,,"")</f>
        <v>#REF!</v>
      </c>
      <c r="AB1269" s="51" t="str">
        <f t="shared" si="361"/>
        <v/>
      </c>
      <c r="AC1269" s="51"/>
      <c r="AD1269" s="51"/>
      <c r="AE1269" s="51"/>
      <c r="AF1269" s="51"/>
      <c r="AG1269" s="51"/>
      <c r="AH1269" s="51"/>
      <c r="AI1269" s="52"/>
      <c r="AJ1269" s="52"/>
      <c r="AK1269" s="52"/>
      <c r="AL1269" s="53"/>
      <c r="AM1269" s="54"/>
      <c r="AN1269" s="55" t="str">
        <f>IF(P1269=1,0,"")</f>
        <v/>
      </c>
      <c r="AO1269" s="56" t="str">
        <f>IF(AN1269=1,AB1269,"")</f>
        <v/>
      </c>
      <c r="AP1269" s="55" t="str">
        <f>IF(P1269=1,0,"")</f>
        <v/>
      </c>
      <c r="AQ1269" s="56" t="str">
        <f>IF(AP1269=1,AB1269,"")</f>
        <v/>
      </c>
    </row>
    <row r="1270" spans="1:43" s="3" customFormat="1" x14ac:dyDescent="0.25">
      <c r="A1270" s="67">
        <f t="shared" si="351"/>
        <v>2022</v>
      </c>
      <c r="B1270" s="67" t="e">
        <f t="shared" si="352"/>
        <v>#VALUE!</v>
      </c>
      <c r="C1270" s="68" t="e">
        <f t="shared" si="362"/>
        <v>#VALUE!</v>
      </c>
      <c r="D1270" s="69">
        <f t="shared" si="353"/>
        <v>6</v>
      </c>
      <c r="E1270" s="70">
        <f t="shared" si="354"/>
        <v>2</v>
      </c>
      <c r="F1270" s="74"/>
      <c r="G1270" s="77"/>
      <c r="H1270" s="63" t="e">
        <f t="shared" si="363"/>
        <v>#VALUE!</v>
      </c>
      <c r="I1270" s="64">
        <f t="shared" si="367"/>
        <v>1</v>
      </c>
      <c r="J1270" s="71" t="str">
        <f t="shared" si="367"/>
        <v xml:space="preserve">Tolpis </v>
      </c>
      <c r="K1270" s="71" t="str">
        <f t="shared" si="367"/>
        <v>umbellata</v>
      </c>
      <c r="L1270" s="72">
        <f t="shared" si="367"/>
        <v>1</v>
      </c>
      <c r="M1270" s="72">
        <f t="shared" si="367"/>
        <v>0</v>
      </c>
      <c r="N1270" s="66">
        <f t="shared" si="367"/>
        <v>1</v>
      </c>
      <c r="O1270" s="41"/>
      <c r="P1270" s="42" t="str">
        <f t="shared" si="355"/>
        <v/>
      </c>
      <c r="Q1270" s="43" t="str">
        <f t="shared" si="356"/>
        <v/>
      </c>
      <c r="R1270" s="44" t="e">
        <f t="shared" si="357"/>
        <v>#VALUE!</v>
      </c>
      <c r="S1270" s="45" t="e">
        <f t="shared" si="350"/>
        <v>#VALUE!</v>
      </c>
      <c r="T1270" s="44" t="str">
        <f t="shared" si="358"/>
        <v/>
      </c>
      <c r="U1270" s="46"/>
      <c r="V1270" s="47"/>
      <c r="W1270" s="48" t="e">
        <f t="shared" si="359"/>
        <v>#VALUE!</v>
      </c>
      <c r="X1270" s="49"/>
      <c r="Y1270" s="44" t="e">
        <f>INDEX(VISITORS[INSECT ORDER], MATCH(X1270,VISITORS[NAME USED],0))</f>
        <v>#N/A</v>
      </c>
      <c r="Z1270" s="44" t="e">
        <f t="shared" si="360"/>
        <v>#N/A</v>
      </c>
      <c r="AA1270" s="50" t="e">
        <f>IF(SUM(#REF!,#REF!,#REF!,#REF!,#REF!,#REF!)=S1270,,"")</f>
        <v>#REF!</v>
      </c>
      <c r="AB1270" s="51" t="str">
        <f t="shared" si="361"/>
        <v/>
      </c>
      <c r="AC1270" s="51"/>
      <c r="AD1270" s="51"/>
      <c r="AE1270" s="51"/>
      <c r="AF1270" s="51"/>
      <c r="AG1270" s="51"/>
      <c r="AH1270" s="51"/>
      <c r="AI1270" s="52"/>
      <c r="AJ1270" s="52"/>
      <c r="AK1270" s="52"/>
      <c r="AL1270" s="53"/>
      <c r="AM1270" s="54"/>
      <c r="AN1270" s="55" t="str">
        <f>IF(P1270=1,0,"")</f>
        <v/>
      </c>
      <c r="AO1270" s="56" t="str">
        <f>IF(AN1270=1,AB1270,"")</f>
        <v/>
      </c>
      <c r="AP1270" s="55" t="str">
        <f>IF(P1270=1,0,"")</f>
        <v/>
      </c>
      <c r="AQ1270" s="56" t="str">
        <f>IF(AP1270=1,AB1270,"")</f>
        <v/>
      </c>
    </row>
    <row r="1271" spans="1:43" s="3" customFormat="1" x14ac:dyDescent="0.25">
      <c r="A1271" s="67">
        <f t="shared" si="351"/>
        <v>2022</v>
      </c>
      <c r="B1271" s="67" t="e">
        <f t="shared" si="352"/>
        <v>#VALUE!</v>
      </c>
      <c r="C1271" s="68" t="e">
        <f t="shared" si="362"/>
        <v>#VALUE!</v>
      </c>
      <c r="D1271" s="69">
        <f t="shared" si="353"/>
        <v>6</v>
      </c>
      <c r="E1271" s="70">
        <f t="shared" si="354"/>
        <v>3</v>
      </c>
      <c r="F1271" s="74"/>
      <c r="G1271" s="77"/>
      <c r="H1271" s="63" t="e">
        <f t="shared" si="363"/>
        <v>#VALUE!</v>
      </c>
      <c r="I1271" s="64">
        <f t="shared" si="367"/>
        <v>1</v>
      </c>
      <c r="J1271" s="71" t="str">
        <f t="shared" si="367"/>
        <v xml:space="preserve">Tolpis </v>
      </c>
      <c r="K1271" s="71" t="str">
        <f t="shared" si="367"/>
        <v>umbellata</v>
      </c>
      <c r="L1271" s="72">
        <f t="shared" si="367"/>
        <v>1</v>
      </c>
      <c r="M1271" s="72">
        <f t="shared" si="367"/>
        <v>0</v>
      </c>
      <c r="N1271" s="66">
        <f t="shared" si="367"/>
        <v>1</v>
      </c>
      <c r="O1271" s="41"/>
      <c r="P1271" s="42" t="str">
        <f t="shared" si="355"/>
        <v/>
      </c>
      <c r="Q1271" s="43" t="str">
        <f t="shared" si="356"/>
        <v/>
      </c>
      <c r="R1271" s="44" t="e">
        <f t="shared" si="357"/>
        <v>#VALUE!</v>
      </c>
      <c r="S1271" s="45" t="e">
        <f t="shared" si="350"/>
        <v>#VALUE!</v>
      </c>
      <c r="T1271" s="44" t="str">
        <f t="shared" si="358"/>
        <v/>
      </c>
      <c r="U1271" s="46"/>
      <c r="V1271" s="47"/>
      <c r="W1271" s="48" t="e">
        <f t="shared" si="359"/>
        <v>#VALUE!</v>
      </c>
      <c r="X1271" s="49"/>
      <c r="Y1271" s="44" t="e">
        <f>INDEX(VISITORS[INSECT ORDER], MATCH(X1271,VISITORS[NAME USED],0))</f>
        <v>#N/A</v>
      </c>
      <c r="Z1271" s="44" t="e">
        <f t="shared" si="360"/>
        <v>#N/A</v>
      </c>
      <c r="AA1271" s="50" t="e">
        <f>IF(SUM(#REF!,#REF!,#REF!,#REF!,#REF!,#REF!)=S1271,,"")</f>
        <v>#REF!</v>
      </c>
      <c r="AB1271" s="51" t="str">
        <f t="shared" si="361"/>
        <v/>
      </c>
      <c r="AC1271" s="51"/>
      <c r="AD1271" s="51"/>
      <c r="AE1271" s="51"/>
      <c r="AF1271" s="51"/>
      <c r="AG1271" s="51"/>
      <c r="AH1271" s="51"/>
      <c r="AI1271" s="52"/>
      <c r="AJ1271" s="52"/>
      <c r="AK1271" s="52"/>
      <c r="AL1271" s="53"/>
      <c r="AM1271" s="54"/>
      <c r="AN1271" s="55" t="str">
        <f>IF(P1271=1,0,"")</f>
        <v/>
      </c>
      <c r="AO1271" s="56" t="str">
        <f>IF(AN1271=1,AB1271,"")</f>
        <v/>
      </c>
      <c r="AP1271" s="55" t="str">
        <f>IF(P1271=1,0,"")</f>
        <v/>
      </c>
      <c r="AQ1271" s="56" t="str">
        <f>IF(AP1271=1,AB1271,"")</f>
        <v/>
      </c>
    </row>
    <row r="1272" spans="1:43" s="3" customFormat="1" x14ac:dyDescent="0.25">
      <c r="A1272" s="67">
        <f t="shared" si="351"/>
        <v>2022</v>
      </c>
      <c r="B1272" s="67" t="e">
        <f t="shared" si="352"/>
        <v>#VALUE!</v>
      </c>
      <c r="C1272" s="68" t="e">
        <f t="shared" si="362"/>
        <v>#VALUE!</v>
      </c>
      <c r="D1272" s="69">
        <f t="shared" si="353"/>
        <v>6</v>
      </c>
      <c r="E1272" s="70">
        <f t="shared" si="354"/>
        <v>4</v>
      </c>
      <c r="F1272" s="74"/>
      <c r="G1272" s="77"/>
      <c r="H1272" s="63" t="e">
        <f t="shared" si="363"/>
        <v>#VALUE!</v>
      </c>
      <c r="I1272" s="64">
        <f t="shared" si="367"/>
        <v>1</v>
      </c>
      <c r="J1272" s="71" t="str">
        <f t="shared" si="367"/>
        <v xml:space="preserve">Tolpis </v>
      </c>
      <c r="K1272" s="71" t="str">
        <f t="shared" si="367"/>
        <v>umbellata</v>
      </c>
      <c r="L1272" s="72">
        <f t="shared" si="367"/>
        <v>1</v>
      </c>
      <c r="M1272" s="72">
        <f t="shared" si="367"/>
        <v>0</v>
      </c>
      <c r="N1272" s="66">
        <f t="shared" si="367"/>
        <v>1</v>
      </c>
      <c r="O1272" s="41"/>
      <c r="P1272" s="42" t="str">
        <f t="shared" si="355"/>
        <v/>
      </c>
      <c r="Q1272" s="43" t="str">
        <f t="shared" si="356"/>
        <v/>
      </c>
      <c r="R1272" s="44" t="e">
        <f t="shared" si="357"/>
        <v>#VALUE!</v>
      </c>
      <c r="S1272" s="45" t="e">
        <f t="shared" si="350"/>
        <v>#VALUE!</v>
      </c>
      <c r="T1272" s="44" t="str">
        <f t="shared" si="358"/>
        <v/>
      </c>
      <c r="U1272" s="46"/>
      <c r="V1272" s="47"/>
      <c r="W1272" s="48" t="e">
        <f t="shared" si="359"/>
        <v>#VALUE!</v>
      </c>
      <c r="X1272" s="49"/>
      <c r="Y1272" s="44" t="e">
        <f>INDEX(VISITORS[INSECT ORDER], MATCH(X1272,VISITORS[NAME USED],0))</f>
        <v>#N/A</v>
      </c>
      <c r="Z1272" s="44" t="e">
        <f t="shared" si="360"/>
        <v>#N/A</v>
      </c>
      <c r="AA1272" s="50" t="e">
        <f>IF(SUM(#REF!,#REF!,#REF!,#REF!,#REF!,#REF!)=S1272,,"")</f>
        <v>#REF!</v>
      </c>
      <c r="AB1272" s="51" t="str">
        <f t="shared" si="361"/>
        <v/>
      </c>
      <c r="AC1272" s="51"/>
      <c r="AD1272" s="51"/>
      <c r="AE1272" s="51"/>
      <c r="AF1272" s="51"/>
      <c r="AG1272" s="51"/>
      <c r="AH1272" s="51"/>
      <c r="AI1272" s="52"/>
      <c r="AJ1272" s="52"/>
      <c r="AK1272" s="52"/>
      <c r="AL1272" s="53"/>
      <c r="AM1272" s="54"/>
      <c r="AN1272" s="55" t="str">
        <f>IF(P1272=1,0,"")</f>
        <v/>
      </c>
      <c r="AO1272" s="56" t="str">
        <f>IF(AN1272=1,AB1272,"")</f>
        <v/>
      </c>
      <c r="AP1272" s="55" t="str">
        <f>IF(P1272=1,0,"")</f>
        <v/>
      </c>
      <c r="AQ1272" s="56" t="str">
        <f>IF(AP1272=1,AB1272,"")</f>
        <v/>
      </c>
    </row>
    <row r="1273" spans="1:43" s="3" customFormat="1" x14ac:dyDescent="0.25">
      <c r="A1273" s="67">
        <f t="shared" si="351"/>
        <v>2022</v>
      </c>
      <c r="B1273" s="67" t="e">
        <f t="shared" si="352"/>
        <v>#VALUE!</v>
      </c>
      <c r="C1273" s="68" t="e">
        <f t="shared" si="362"/>
        <v>#VALUE!</v>
      </c>
      <c r="D1273" s="69">
        <f t="shared" si="353"/>
        <v>6</v>
      </c>
      <c r="E1273" s="70">
        <f t="shared" si="354"/>
        <v>5</v>
      </c>
      <c r="F1273" s="74"/>
      <c r="G1273" s="77"/>
      <c r="H1273" s="63" t="e">
        <f t="shared" si="363"/>
        <v>#VALUE!</v>
      </c>
      <c r="I1273" s="64">
        <f t="shared" si="367"/>
        <v>1</v>
      </c>
      <c r="J1273" s="71" t="str">
        <f t="shared" si="367"/>
        <v xml:space="preserve">Tolpis </v>
      </c>
      <c r="K1273" s="71" t="str">
        <f t="shared" si="367"/>
        <v>umbellata</v>
      </c>
      <c r="L1273" s="72">
        <f t="shared" si="367"/>
        <v>1</v>
      </c>
      <c r="M1273" s="72">
        <f t="shared" si="367"/>
        <v>0</v>
      </c>
      <c r="N1273" s="66">
        <f t="shared" si="367"/>
        <v>1</v>
      </c>
      <c r="O1273" s="41"/>
      <c r="P1273" s="42" t="str">
        <f t="shared" si="355"/>
        <v/>
      </c>
      <c r="Q1273" s="43" t="str">
        <f t="shared" si="356"/>
        <v/>
      </c>
      <c r="R1273" s="44" t="e">
        <f t="shared" si="357"/>
        <v>#VALUE!</v>
      </c>
      <c r="S1273" s="45" t="e">
        <f t="shared" si="350"/>
        <v>#VALUE!</v>
      </c>
      <c r="T1273" s="44" t="str">
        <f t="shared" si="358"/>
        <v/>
      </c>
      <c r="U1273" s="46"/>
      <c r="V1273" s="47"/>
      <c r="W1273" s="48" t="e">
        <f t="shared" si="359"/>
        <v>#VALUE!</v>
      </c>
      <c r="X1273" s="49"/>
      <c r="Y1273" s="44" t="e">
        <f>INDEX(VISITORS[INSECT ORDER], MATCH(X1273,VISITORS[NAME USED],0))</f>
        <v>#N/A</v>
      </c>
      <c r="Z1273" s="44" t="e">
        <f t="shared" si="360"/>
        <v>#N/A</v>
      </c>
      <c r="AA1273" s="50" t="e">
        <f>IF(SUM(#REF!,#REF!,#REF!,#REF!,#REF!,#REF!)=S1273,,"")</f>
        <v>#REF!</v>
      </c>
      <c r="AB1273" s="51" t="str">
        <f t="shared" si="361"/>
        <v/>
      </c>
      <c r="AC1273" s="51"/>
      <c r="AD1273" s="51"/>
      <c r="AE1273" s="51"/>
      <c r="AF1273" s="51"/>
      <c r="AG1273" s="51"/>
      <c r="AH1273" s="51"/>
      <c r="AI1273" s="52"/>
      <c r="AJ1273" s="52"/>
      <c r="AK1273" s="52"/>
      <c r="AL1273" s="53"/>
      <c r="AM1273" s="54"/>
      <c r="AN1273" s="55" t="str">
        <f>IF(P1273=1,0,"")</f>
        <v/>
      </c>
      <c r="AO1273" s="56" t="str">
        <f>IF(AN1273=1,AB1273,"")</f>
        <v/>
      </c>
      <c r="AP1273" s="55" t="str">
        <f>IF(P1273=1,0,"")</f>
        <v/>
      </c>
      <c r="AQ1273" s="56" t="str">
        <f>IF(AP1273=1,AB1273,"")</f>
        <v/>
      </c>
    </row>
    <row r="1274" spans="1:43" s="3" customFormat="1" x14ac:dyDescent="0.25">
      <c r="A1274" s="67">
        <f t="shared" si="351"/>
        <v>2022</v>
      </c>
      <c r="B1274" s="67" t="e">
        <f t="shared" si="352"/>
        <v>#VALUE!</v>
      </c>
      <c r="C1274" s="68" t="e">
        <f t="shared" si="362"/>
        <v>#VALUE!</v>
      </c>
      <c r="D1274" s="69">
        <f t="shared" si="353"/>
        <v>6</v>
      </c>
      <c r="E1274" s="70">
        <f t="shared" si="354"/>
        <v>6</v>
      </c>
      <c r="F1274" s="74"/>
      <c r="G1274" s="77"/>
      <c r="H1274" s="63" t="e">
        <f t="shared" si="363"/>
        <v>#VALUE!</v>
      </c>
      <c r="I1274" s="64">
        <f t="shared" si="367"/>
        <v>1</v>
      </c>
      <c r="J1274" s="71" t="str">
        <f t="shared" si="367"/>
        <v xml:space="preserve">Tolpis </v>
      </c>
      <c r="K1274" s="71" t="str">
        <f t="shared" si="367"/>
        <v>umbellata</v>
      </c>
      <c r="L1274" s="72">
        <f t="shared" si="367"/>
        <v>1</v>
      </c>
      <c r="M1274" s="72">
        <f t="shared" si="367"/>
        <v>0</v>
      </c>
      <c r="N1274" s="66">
        <f t="shared" si="367"/>
        <v>1</v>
      </c>
      <c r="O1274" s="41"/>
      <c r="P1274" s="42" t="str">
        <f t="shared" si="355"/>
        <v/>
      </c>
      <c r="Q1274" s="43" t="str">
        <f t="shared" si="356"/>
        <v/>
      </c>
      <c r="R1274" s="44" t="e">
        <f t="shared" si="357"/>
        <v>#VALUE!</v>
      </c>
      <c r="S1274" s="45" t="e">
        <f t="shared" si="350"/>
        <v>#VALUE!</v>
      </c>
      <c r="T1274" s="44" t="str">
        <f t="shared" si="358"/>
        <v/>
      </c>
      <c r="U1274" s="46"/>
      <c r="V1274" s="47"/>
      <c r="W1274" s="48" t="e">
        <f t="shared" si="359"/>
        <v>#VALUE!</v>
      </c>
      <c r="X1274" s="49"/>
      <c r="Y1274" s="44" t="e">
        <f>INDEX(VISITORS[INSECT ORDER], MATCH(X1274,VISITORS[NAME USED],0))</f>
        <v>#N/A</v>
      </c>
      <c r="Z1274" s="44" t="e">
        <f t="shared" si="360"/>
        <v>#N/A</v>
      </c>
      <c r="AA1274" s="50" t="e">
        <f>IF(SUM(#REF!,#REF!,#REF!,#REF!,#REF!,#REF!)=S1274,,"")</f>
        <v>#REF!</v>
      </c>
      <c r="AB1274" s="51" t="str">
        <f t="shared" si="361"/>
        <v/>
      </c>
      <c r="AC1274" s="51"/>
      <c r="AD1274" s="51"/>
      <c r="AE1274" s="51"/>
      <c r="AF1274" s="51"/>
      <c r="AG1274" s="51"/>
      <c r="AH1274" s="51"/>
      <c r="AI1274" s="52"/>
      <c r="AJ1274" s="52"/>
      <c r="AK1274" s="52"/>
      <c r="AL1274" s="53"/>
      <c r="AM1274" s="54"/>
      <c r="AN1274" s="55" t="str">
        <f>IF(P1274=1,0,"")</f>
        <v/>
      </c>
      <c r="AO1274" s="56" t="str">
        <f>IF(AN1274=1,AB1274,"")</f>
        <v/>
      </c>
      <c r="AP1274" s="55" t="str">
        <f>IF(P1274=1,0,"")</f>
        <v/>
      </c>
      <c r="AQ1274" s="56" t="str">
        <f>IF(AP1274=1,AB1274,"")</f>
        <v/>
      </c>
    </row>
    <row r="1275" spans="1:43" s="3" customFormat="1" x14ac:dyDescent="0.25">
      <c r="A1275" s="67">
        <f t="shared" si="351"/>
        <v>2022</v>
      </c>
      <c r="B1275" s="67" t="e">
        <f t="shared" si="352"/>
        <v>#VALUE!</v>
      </c>
      <c r="C1275" s="68" t="e">
        <f t="shared" si="362"/>
        <v>#VALUE!</v>
      </c>
      <c r="D1275" s="69">
        <f t="shared" si="353"/>
        <v>6</v>
      </c>
      <c r="E1275" s="70">
        <f t="shared" si="354"/>
        <v>7</v>
      </c>
      <c r="F1275" s="74"/>
      <c r="G1275" s="77"/>
      <c r="H1275" s="63" t="e">
        <f t="shared" si="363"/>
        <v>#VALUE!</v>
      </c>
      <c r="I1275" s="64">
        <f t="shared" si="367"/>
        <v>1</v>
      </c>
      <c r="J1275" s="71" t="str">
        <f t="shared" si="367"/>
        <v xml:space="preserve">Tolpis </v>
      </c>
      <c r="K1275" s="71" t="str">
        <f t="shared" si="367"/>
        <v>umbellata</v>
      </c>
      <c r="L1275" s="72">
        <f t="shared" si="367"/>
        <v>1</v>
      </c>
      <c r="M1275" s="72">
        <f t="shared" si="367"/>
        <v>0</v>
      </c>
      <c r="N1275" s="66">
        <f t="shared" si="367"/>
        <v>1</v>
      </c>
      <c r="O1275" s="41"/>
      <c r="P1275" s="42" t="str">
        <f t="shared" si="355"/>
        <v/>
      </c>
      <c r="Q1275" s="43" t="str">
        <f t="shared" si="356"/>
        <v/>
      </c>
      <c r="R1275" s="44" t="e">
        <f t="shared" si="357"/>
        <v>#VALUE!</v>
      </c>
      <c r="S1275" s="45" t="e">
        <f t="shared" si="350"/>
        <v>#VALUE!</v>
      </c>
      <c r="T1275" s="44" t="str">
        <f t="shared" si="358"/>
        <v/>
      </c>
      <c r="U1275" s="46"/>
      <c r="V1275" s="47"/>
      <c r="W1275" s="48" t="e">
        <f t="shared" si="359"/>
        <v>#VALUE!</v>
      </c>
      <c r="X1275" s="49"/>
      <c r="Y1275" s="44" t="e">
        <f>INDEX(VISITORS[INSECT ORDER], MATCH(X1275,VISITORS[NAME USED],0))</f>
        <v>#N/A</v>
      </c>
      <c r="Z1275" s="44" t="e">
        <f t="shared" si="360"/>
        <v>#N/A</v>
      </c>
      <c r="AA1275" s="50" t="e">
        <f>IF(SUM(#REF!,#REF!,#REF!,#REF!,#REF!,#REF!)=S1275,,"")</f>
        <v>#REF!</v>
      </c>
      <c r="AB1275" s="51" t="str">
        <f t="shared" si="361"/>
        <v/>
      </c>
      <c r="AC1275" s="51"/>
      <c r="AD1275" s="51"/>
      <c r="AE1275" s="51"/>
      <c r="AF1275" s="51"/>
      <c r="AG1275" s="51"/>
      <c r="AH1275" s="51"/>
      <c r="AI1275" s="52"/>
      <c r="AJ1275" s="52"/>
      <c r="AK1275" s="52"/>
      <c r="AL1275" s="53"/>
      <c r="AM1275" s="54"/>
      <c r="AN1275" s="55" t="str">
        <f>IF(P1275=1,0,"")</f>
        <v/>
      </c>
      <c r="AO1275" s="56" t="str">
        <f>IF(AN1275=1,AB1275,"")</f>
        <v/>
      </c>
      <c r="AP1275" s="55" t="str">
        <f>IF(P1275=1,0,"")</f>
        <v/>
      </c>
      <c r="AQ1275" s="56" t="str">
        <f>IF(AP1275=1,AB1275,"")</f>
        <v/>
      </c>
    </row>
    <row r="1276" spans="1:43" s="3" customFormat="1" x14ac:dyDescent="0.25">
      <c r="A1276" s="67">
        <f t="shared" si="351"/>
        <v>2022</v>
      </c>
      <c r="B1276" s="67" t="e">
        <f t="shared" si="352"/>
        <v>#VALUE!</v>
      </c>
      <c r="C1276" s="68" t="e">
        <f t="shared" si="362"/>
        <v>#VALUE!</v>
      </c>
      <c r="D1276" s="69">
        <f t="shared" si="353"/>
        <v>6</v>
      </c>
      <c r="E1276" s="70">
        <f t="shared" si="354"/>
        <v>8</v>
      </c>
      <c r="F1276" s="74"/>
      <c r="G1276" s="77"/>
      <c r="H1276" s="63" t="e">
        <f t="shared" si="363"/>
        <v>#VALUE!</v>
      </c>
      <c r="I1276" s="64">
        <f t="shared" si="367"/>
        <v>1</v>
      </c>
      <c r="J1276" s="71" t="str">
        <f t="shared" si="367"/>
        <v xml:space="preserve">Tolpis </v>
      </c>
      <c r="K1276" s="71" t="str">
        <f t="shared" si="367"/>
        <v>umbellata</v>
      </c>
      <c r="L1276" s="72">
        <f t="shared" si="367"/>
        <v>1</v>
      </c>
      <c r="M1276" s="72">
        <f t="shared" si="367"/>
        <v>0</v>
      </c>
      <c r="N1276" s="66">
        <f t="shared" si="367"/>
        <v>1</v>
      </c>
      <c r="O1276" s="41"/>
      <c r="P1276" s="42" t="str">
        <f t="shared" si="355"/>
        <v/>
      </c>
      <c r="Q1276" s="43" t="str">
        <f t="shared" si="356"/>
        <v/>
      </c>
      <c r="R1276" s="44" t="e">
        <f t="shared" si="357"/>
        <v>#VALUE!</v>
      </c>
      <c r="S1276" s="45" t="e">
        <f t="shared" si="350"/>
        <v>#VALUE!</v>
      </c>
      <c r="T1276" s="44" t="str">
        <f t="shared" si="358"/>
        <v/>
      </c>
      <c r="U1276" s="46"/>
      <c r="V1276" s="47"/>
      <c r="W1276" s="48" t="e">
        <f t="shared" si="359"/>
        <v>#VALUE!</v>
      </c>
      <c r="X1276" s="49"/>
      <c r="Y1276" s="44" t="e">
        <f>INDEX(VISITORS[INSECT ORDER], MATCH(X1276,VISITORS[NAME USED],0))</f>
        <v>#N/A</v>
      </c>
      <c r="Z1276" s="44" t="e">
        <f t="shared" si="360"/>
        <v>#N/A</v>
      </c>
      <c r="AA1276" s="50" t="e">
        <f>IF(SUM(#REF!,#REF!,#REF!,#REF!,#REF!,#REF!)=S1276,,"")</f>
        <v>#REF!</v>
      </c>
      <c r="AB1276" s="51" t="str">
        <f t="shared" si="361"/>
        <v/>
      </c>
      <c r="AC1276" s="51"/>
      <c r="AD1276" s="51"/>
      <c r="AE1276" s="51"/>
      <c r="AF1276" s="51"/>
      <c r="AG1276" s="51"/>
      <c r="AH1276" s="51"/>
      <c r="AI1276" s="52"/>
      <c r="AJ1276" s="52"/>
      <c r="AK1276" s="52"/>
      <c r="AL1276" s="53"/>
      <c r="AM1276" s="54"/>
      <c r="AN1276" s="55" t="str">
        <f>IF(P1276=1,0,"")</f>
        <v/>
      </c>
      <c r="AO1276" s="56" t="str">
        <f>IF(AN1276=1,AB1276,"")</f>
        <v/>
      </c>
      <c r="AP1276" s="55" t="str">
        <f>IF(P1276=1,0,"")</f>
        <v/>
      </c>
      <c r="AQ1276" s="56" t="str">
        <f>IF(AP1276=1,AB1276,"")</f>
        <v/>
      </c>
    </row>
    <row r="1277" spans="1:43" s="3" customFormat="1" x14ac:dyDescent="0.25">
      <c r="A1277" s="67">
        <f t="shared" si="351"/>
        <v>2022</v>
      </c>
      <c r="B1277" s="67" t="e">
        <f t="shared" si="352"/>
        <v>#VALUE!</v>
      </c>
      <c r="C1277" s="68" t="e">
        <f t="shared" si="362"/>
        <v>#VALUE!</v>
      </c>
      <c r="D1277" s="69">
        <f t="shared" si="353"/>
        <v>6</v>
      </c>
      <c r="E1277" s="70">
        <f t="shared" si="354"/>
        <v>9</v>
      </c>
      <c r="F1277" s="74"/>
      <c r="G1277" s="77"/>
      <c r="H1277" s="63" t="e">
        <f t="shared" si="363"/>
        <v>#VALUE!</v>
      </c>
      <c r="I1277" s="64">
        <f t="shared" si="367"/>
        <v>1</v>
      </c>
      <c r="J1277" s="71" t="str">
        <f t="shared" si="367"/>
        <v xml:space="preserve">Tolpis </v>
      </c>
      <c r="K1277" s="71" t="str">
        <f t="shared" si="367"/>
        <v>umbellata</v>
      </c>
      <c r="L1277" s="72">
        <f t="shared" si="367"/>
        <v>1</v>
      </c>
      <c r="M1277" s="72">
        <f t="shared" si="367"/>
        <v>0</v>
      </c>
      <c r="N1277" s="66">
        <f t="shared" si="367"/>
        <v>1</v>
      </c>
      <c r="O1277" s="41"/>
      <c r="P1277" s="42" t="str">
        <f t="shared" si="355"/>
        <v/>
      </c>
      <c r="Q1277" s="43" t="str">
        <f t="shared" si="356"/>
        <v/>
      </c>
      <c r="R1277" s="44" t="e">
        <f t="shared" si="357"/>
        <v>#VALUE!</v>
      </c>
      <c r="S1277" s="45" t="e">
        <f t="shared" si="350"/>
        <v>#VALUE!</v>
      </c>
      <c r="T1277" s="44" t="str">
        <f t="shared" si="358"/>
        <v/>
      </c>
      <c r="U1277" s="46"/>
      <c r="V1277" s="47"/>
      <c r="W1277" s="48" t="e">
        <f t="shared" si="359"/>
        <v>#VALUE!</v>
      </c>
      <c r="X1277" s="49"/>
      <c r="Y1277" s="44" t="e">
        <f>INDEX(VISITORS[INSECT ORDER], MATCH(X1277,VISITORS[NAME USED],0))</f>
        <v>#N/A</v>
      </c>
      <c r="Z1277" s="44" t="e">
        <f t="shared" si="360"/>
        <v>#N/A</v>
      </c>
      <c r="AA1277" s="50" t="e">
        <f>IF(SUM(#REF!,#REF!,#REF!,#REF!,#REF!,#REF!)=S1277,,"")</f>
        <v>#REF!</v>
      </c>
      <c r="AB1277" s="51" t="str">
        <f t="shared" si="361"/>
        <v/>
      </c>
      <c r="AC1277" s="51"/>
      <c r="AD1277" s="51"/>
      <c r="AE1277" s="51"/>
      <c r="AF1277" s="51"/>
      <c r="AG1277" s="51"/>
      <c r="AH1277" s="51"/>
      <c r="AI1277" s="52"/>
      <c r="AJ1277" s="52"/>
      <c r="AK1277" s="52"/>
      <c r="AL1277" s="53"/>
      <c r="AM1277" s="54"/>
      <c r="AN1277" s="55" t="str">
        <f>IF(P1277=1,0,"")</f>
        <v/>
      </c>
      <c r="AO1277" s="56" t="str">
        <f>IF(AN1277=1,AB1277,"")</f>
        <v/>
      </c>
      <c r="AP1277" s="55" t="str">
        <f>IF(P1277=1,0,"")</f>
        <v/>
      </c>
      <c r="AQ1277" s="56" t="str">
        <f>IF(AP1277=1,AB1277,"")</f>
        <v/>
      </c>
    </row>
    <row r="1278" spans="1:43" s="3" customFormat="1" x14ac:dyDescent="0.25">
      <c r="A1278" s="67">
        <f t="shared" si="351"/>
        <v>2022</v>
      </c>
      <c r="B1278" s="67" t="e">
        <f t="shared" si="352"/>
        <v>#VALUE!</v>
      </c>
      <c r="C1278" s="68" t="e">
        <f t="shared" si="362"/>
        <v>#VALUE!</v>
      </c>
      <c r="D1278" s="69">
        <f t="shared" si="353"/>
        <v>6</v>
      </c>
      <c r="E1278" s="70">
        <f t="shared" si="354"/>
        <v>10</v>
      </c>
      <c r="F1278" s="74"/>
      <c r="G1278" s="77"/>
      <c r="H1278" s="63" t="e">
        <f t="shared" si="363"/>
        <v>#VALUE!</v>
      </c>
      <c r="I1278" s="64">
        <f t="shared" si="367"/>
        <v>1</v>
      </c>
      <c r="J1278" s="71" t="str">
        <f t="shared" si="367"/>
        <v xml:space="preserve">Tolpis </v>
      </c>
      <c r="K1278" s="71" t="str">
        <f t="shared" si="367"/>
        <v>umbellata</v>
      </c>
      <c r="L1278" s="72">
        <f t="shared" si="367"/>
        <v>1</v>
      </c>
      <c r="M1278" s="72">
        <f t="shared" si="367"/>
        <v>0</v>
      </c>
      <c r="N1278" s="66">
        <f t="shared" si="367"/>
        <v>1</v>
      </c>
      <c r="O1278" s="41"/>
      <c r="P1278" s="42" t="str">
        <f t="shared" si="355"/>
        <v/>
      </c>
      <c r="Q1278" s="43" t="str">
        <f t="shared" si="356"/>
        <v/>
      </c>
      <c r="R1278" s="44" t="e">
        <f t="shared" si="357"/>
        <v>#VALUE!</v>
      </c>
      <c r="S1278" s="45" t="e">
        <f t="shared" si="350"/>
        <v>#VALUE!</v>
      </c>
      <c r="T1278" s="44" t="str">
        <f t="shared" si="358"/>
        <v/>
      </c>
      <c r="U1278" s="46"/>
      <c r="V1278" s="47"/>
      <c r="W1278" s="48" t="e">
        <f t="shared" si="359"/>
        <v>#VALUE!</v>
      </c>
      <c r="X1278" s="49"/>
      <c r="Y1278" s="44" t="e">
        <f>INDEX(VISITORS[INSECT ORDER], MATCH(X1278,VISITORS[NAME USED],0))</f>
        <v>#N/A</v>
      </c>
      <c r="Z1278" s="44" t="e">
        <f t="shared" si="360"/>
        <v>#N/A</v>
      </c>
      <c r="AA1278" s="50" t="e">
        <f>IF(SUM(#REF!,#REF!,#REF!,#REF!,#REF!,#REF!)=S1278,,"")</f>
        <v>#REF!</v>
      </c>
      <c r="AB1278" s="51" t="str">
        <f t="shared" si="361"/>
        <v/>
      </c>
      <c r="AC1278" s="51"/>
      <c r="AD1278" s="51"/>
      <c r="AE1278" s="51"/>
      <c r="AF1278" s="51"/>
      <c r="AG1278" s="51"/>
      <c r="AH1278" s="51"/>
      <c r="AI1278" s="52"/>
      <c r="AJ1278" s="52"/>
      <c r="AK1278" s="52"/>
      <c r="AL1278" s="53"/>
      <c r="AM1278" s="54"/>
      <c r="AN1278" s="55" t="str">
        <f>IF(P1278=1,0,"")</f>
        <v/>
      </c>
      <c r="AO1278" s="56" t="str">
        <f>IF(AN1278=1,AB1278,"")</f>
        <v/>
      </c>
      <c r="AP1278" s="55" t="str">
        <f>IF(P1278=1,0,"")</f>
        <v/>
      </c>
      <c r="AQ1278" s="56" t="str">
        <f>IF(AP1278=1,AB1278,"")</f>
        <v/>
      </c>
    </row>
    <row r="1279" spans="1:43" s="3" customFormat="1" x14ac:dyDescent="0.25">
      <c r="A1279" s="67">
        <f t="shared" si="351"/>
        <v>2022</v>
      </c>
      <c r="B1279" s="67" t="e">
        <f t="shared" si="352"/>
        <v>#VALUE!</v>
      </c>
      <c r="C1279" s="68" t="e">
        <f t="shared" si="362"/>
        <v>#VALUE!</v>
      </c>
      <c r="D1279" s="69">
        <f t="shared" si="353"/>
        <v>6</v>
      </c>
      <c r="E1279" s="70">
        <f t="shared" si="354"/>
        <v>11</v>
      </c>
      <c r="F1279" s="74"/>
      <c r="G1279" s="77"/>
      <c r="H1279" s="63" t="e">
        <f t="shared" si="363"/>
        <v>#VALUE!</v>
      </c>
      <c r="I1279" s="64">
        <f t="shared" si="367"/>
        <v>1</v>
      </c>
      <c r="J1279" s="71" t="str">
        <f t="shared" si="367"/>
        <v xml:space="preserve">Tolpis </v>
      </c>
      <c r="K1279" s="71" t="str">
        <f t="shared" si="367"/>
        <v>umbellata</v>
      </c>
      <c r="L1279" s="72">
        <f t="shared" si="367"/>
        <v>1</v>
      </c>
      <c r="M1279" s="72">
        <f t="shared" si="367"/>
        <v>0</v>
      </c>
      <c r="N1279" s="66">
        <f t="shared" si="367"/>
        <v>1</v>
      </c>
      <c r="O1279" s="41"/>
      <c r="P1279" s="42" t="str">
        <f t="shared" si="355"/>
        <v/>
      </c>
      <c r="Q1279" s="43" t="str">
        <f t="shared" si="356"/>
        <v/>
      </c>
      <c r="R1279" s="44" t="e">
        <f t="shared" si="357"/>
        <v>#VALUE!</v>
      </c>
      <c r="S1279" s="45" t="e">
        <f t="shared" si="350"/>
        <v>#VALUE!</v>
      </c>
      <c r="T1279" s="44" t="str">
        <f t="shared" si="358"/>
        <v/>
      </c>
      <c r="U1279" s="46"/>
      <c r="V1279" s="47"/>
      <c r="W1279" s="48" t="e">
        <f t="shared" si="359"/>
        <v>#VALUE!</v>
      </c>
      <c r="X1279" s="49"/>
      <c r="Y1279" s="44" t="e">
        <f>INDEX(VISITORS[INSECT ORDER], MATCH(X1279,VISITORS[NAME USED],0))</f>
        <v>#N/A</v>
      </c>
      <c r="Z1279" s="44" t="e">
        <f t="shared" si="360"/>
        <v>#N/A</v>
      </c>
      <c r="AA1279" s="50" t="e">
        <f>IF(SUM(#REF!,#REF!,#REF!,#REF!,#REF!,#REF!)=S1279,,"")</f>
        <v>#REF!</v>
      </c>
      <c r="AB1279" s="51" t="str">
        <f t="shared" si="361"/>
        <v/>
      </c>
      <c r="AC1279" s="51"/>
      <c r="AD1279" s="51"/>
      <c r="AE1279" s="51"/>
      <c r="AF1279" s="51"/>
      <c r="AG1279" s="51"/>
      <c r="AH1279" s="51"/>
      <c r="AI1279" s="52"/>
      <c r="AJ1279" s="52"/>
      <c r="AK1279" s="52"/>
      <c r="AL1279" s="53"/>
      <c r="AM1279" s="54"/>
      <c r="AN1279" s="55" t="str">
        <f>IF(P1279=1,0,"")</f>
        <v/>
      </c>
      <c r="AO1279" s="56" t="str">
        <f>IF(AN1279=1,AB1279,"")</f>
        <v/>
      </c>
      <c r="AP1279" s="55" t="str">
        <f>IF(P1279=1,0,"")</f>
        <v/>
      </c>
      <c r="AQ1279" s="56" t="str">
        <f>IF(AP1279=1,AB1279,"")</f>
        <v/>
      </c>
    </row>
    <row r="1280" spans="1:43" s="3" customFormat="1" x14ac:dyDescent="0.25">
      <c r="A1280" s="67">
        <f t="shared" si="351"/>
        <v>2022</v>
      </c>
      <c r="B1280" s="67" t="e">
        <f t="shared" si="352"/>
        <v>#VALUE!</v>
      </c>
      <c r="C1280" s="68" t="e">
        <f t="shared" si="362"/>
        <v>#VALUE!</v>
      </c>
      <c r="D1280" s="69">
        <f t="shared" si="353"/>
        <v>6</v>
      </c>
      <c r="E1280" s="70">
        <f t="shared" si="354"/>
        <v>12</v>
      </c>
      <c r="F1280" s="74"/>
      <c r="G1280" s="77"/>
      <c r="H1280" s="63" t="e">
        <f t="shared" si="363"/>
        <v>#VALUE!</v>
      </c>
      <c r="I1280" s="64">
        <f t="shared" si="367"/>
        <v>1</v>
      </c>
      <c r="J1280" s="71" t="str">
        <f t="shared" si="367"/>
        <v xml:space="preserve">Tolpis </v>
      </c>
      <c r="K1280" s="71" t="str">
        <f t="shared" si="367"/>
        <v>umbellata</v>
      </c>
      <c r="L1280" s="72">
        <f t="shared" si="367"/>
        <v>1</v>
      </c>
      <c r="M1280" s="72">
        <f t="shared" si="367"/>
        <v>0</v>
      </c>
      <c r="N1280" s="66">
        <f t="shared" si="367"/>
        <v>1</v>
      </c>
      <c r="O1280" s="41"/>
      <c r="P1280" s="42" t="str">
        <f t="shared" si="355"/>
        <v/>
      </c>
      <c r="Q1280" s="43" t="str">
        <f t="shared" si="356"/>
        <v/>
      </c>
      <c r="R1280" s="44" t="e">
        <f t="shared" si="357"/>
        <v>#VALUE!</v>
      </c>
      <c r="S1280" s="45" t="e">
        <f t="shared" si="350"/>
        <v>#VALUE!</v>
      </c>
      <c r="T1280" s="44" t="str">
        <f t="shared" si="358"/>
        <v/>
      </c>
      <c r="U1280" s="46"/>
      <c r="V1280" s="47"/>
      <c r="W1280" s="48" t="e">
        <f t="shared" si="359"/>
        <v>#VALUE!</v>
      </c>
      <c r="X1280" s="49"/>
      <c r="Y1280" s="44" t="e">
        <f>INDEX(VISITORS[INSECT ORDER], MATCH(X1280,VISITORS[NAME USED],0))</f>
        <v>#N/A</v>
      </c>
      <c r="Z1280" s="44" t="e">
        <f t="shared" si="360"/>
        <v>#N/A</v>
      </c>
      <c r="AA1280" s="50" t="e">
        <f>IF(SUM(#REF!,#REF!,#REF!,#REF!,#REF!,#REF!)=S1280,,"")</f>
        <v>#REF!</v>
      </c>
      <c r="AB1280" s="51" t="str">
        <f t="shared" si="361"/>
        <v/>
      </c>
      <c r="AC1280" s="51"/>
      <c r="AD1280" s="51"/>
      <c r="AE1280" s="51"/>
      <c r="AF1280" s="51"/>
      <c r="AG1280" s="51"/>
      <c r="AH1280" s="51"/>
      <c r="AI1280" s="52"/>
      <c r="AJ1280" s="52"/>
      <c r="AK1280" s="52"/>
      <c r="AL1280" s="53"/>
      <c r="AM1280" s="54"/>
      <c r="AN1280" s="55" t="str">
        <f>IF(P1280=1,0,"")</f>
        <v/>
      </c>
      <c r="AO1280" s="56" t="str">
        <f>IF(AN1280=1,AB1280,"")</f>
        <v/>
      </c>
      <c r="AP1280" s="55" t="str">
        <f>IF(P1280=1,0,"")</f>
        <v/>
      </c>
      <c r="AQ1280" s="56" t="str">
        <f>IF(AP1280=1,AB1280,"")</f>
        <v/>
      </c>
    </row>
    <row r="1281" spans="1:43" s="3" customFormat="1" x14ac:dyDescent="0.25">
      <c r="A1281" s="67">
        <f t="shared" si="351"/>
        <v>2022</v>
      </c>
      <c r="B1281" s="67" t="e">
        <f t="shared" si="352"/>
        <v>#VALUE!</v>
      </c>
      <c r="C1281" s="68" t="e">
        <f t="shared" si="362"/>
        <v>#VALUE!</v>
      </c>
      <c r="D1281" s="69">
        <f t="shared" si="353"/>
        <v>6</v>
      </c>
      <c r="E1281" s="70">
        <f t="shared" si="354"/>
        <v>13</v>
      </c>
      <c r="F1281" s="74"/>
      <c r="G1281" s="77"/>
      <c r="H1281" s="63" t="e">
        <f t="shared" si="363"/>
        <v>#VALUE!</v>
      </c>
      <c r="I1281" s="64">
        <f t="shared" si="367"/>
        <v>1</v>
      </c>
      <c r="J1281" s="71" t="str">
        <f t="shared" si="367"/>
        <v xml:space="preserve">Tolpis </v>
      </c>
      <c r="K1281" s="71" t="str">
        <f t="shared" si="367"/>
        <v>umbellata</v>
      </c>
      <c r="L1281" s="72">
        <f t="shared" si="367"/>
        <v>1</v>
      </c>
      <c r="M1281" s="72">
        <f t="shared" si="367"/>
        <v>0</v>
      </c>
      <c r="N1281" s="66">
        <f t="shared" si="367"/>
        <v>1</v>
      </c>
      <c r="O1281" s="41"/>
      <c r="P1281" s="42" t="str">
        <f t="shared" si="355"/>
        <v/>
      </c>
      <c r="Q1281" s="43" t="str">
        <f t="shared" si="356"/>
        <v/>
      </c>
      <c r="R1281" s="44" t="e">
        <f t="shared" si="357"/>
        <v>#VALUE!</v>
      </c>
      <c r="S1281" s="45" t="e">
        <f t="shared" si="350"/>
        <v>#VALUE!</v>
      </c>
      <c r="T1281" s="44" t="str">
        <f t="shared" si="358"/>
        <v/>
      </c>
      <c r="U1281" s="46"/>
      <c r="V1281" s="47"/>
      <c r="W1281" s="48" t="e">
        <f t="shared" si="359"/>
        <v>#VALUE!</v>
      </c>
      <c r="X1281" s="49"/>
      <c r="Y1281" s="44" t="e">
        <f>INDEX(VISITORS[INSECT ORDER], MATCH(X1281,VISITORS[NAME USED],0))</f>
        <v>#N/A</v>
      </c>
      <c r="Z1281" s="44" t="e">
        <f t="shared" si="360"/>
        <v>#N/A</v>
      </c>
      <c r="AA1281" s="50" t="e">
        <f>IF(SUM(#REF!,#REF!,#REF!,#REF!,#REF!,#REF!)=S1281,,"")</f>
        <v>#REF!</v>
      </c>
      <c r="AB1281" s="51" t="str">
        <f t="shared" si="361"/>
        <v/>
      </c>
      <c r="AC1281" s="51"/>
      <c r="AD1281" s="51"/>
      <c r="AE1281" s="51"/>
      <c r="AF1281" s="51"/>
      <c r="AG1281" s="51"/>
      <c r="AH1281" s="51"/>
      <c r="AI1281" s="52"/>
      <c r="AJ1281" s="52"/>
      <c r="AK1281" s="52"/>
      <c r="AL1281" s="53"/>
      <c r="AM1281" s="54"/>
      <c r="AN1281" s="55" t="str">
        <f>IF(P1281=1,0,"")</f>
        <v/>
      </c>
      <c r="AO1281" s="56" t="str">
        <f>IF(AN1281=1,AB1281,"")</f>
        <v/>
      </c>
      <c r="AP1281" s="55" t="str">
        <f>IF(P1281=1,0,"")</f>
        <v/>
      </c>
      <c r="AQ1281" s="56" t="str">
        <f>IF(AP1281=1,AB1281,"")</f>
        <v/>
      </c>
    </row>
    <row r="1282" spans="1:43" s="3" customFormat="1" x14ac:dyDescent="0.25">
      <c r="A1282" s="67">
        <f t="shared" si="351"/>
        <v>2022</v>
      </c>
      <c r="B1282" s="67" t="e">
        <f t="shared" si="352"/>
        <v>#VALUE!</v>
      </c>
      <c r="C1282" s="68" t="e">
        <f t="shared" si="362"/>
        <v>#VALUE!</v>
      </c>
      <c r="D1282" s="69">
        <f t="shared" si="353"/>
        <v>6</v>
      </c>
      <c r="E1282" s="70">
        <f t="shared" si="354"/>
        <v>14</v>
      </c>
      <c r="F1282" s="74"/>
      <c r="G1282" s="77"/>
      <c r="H1282" s="63" t="e">
        <f t="shared" si="363"/>
        <v>#VALUE!</v>
      </c>
      <c r="I1282" s="64">
        <f t="shared" si="367"/>
        <v>1</v>
      </c>
      <c r="J1282" s="71" t="str">
        <f t="shared" si="367"/>
        <v xml:space="preserve">Tolpis </v>
      </c>
      <c r="K1282" s="71" t="str">
        <f t="shared" si="367"/>
        <v>umbellata</v>
      </c>
      <c r="L1282" s="72">
        <f t="shared" si="367"/>
        <v>1</v>
      </c>
      <c r="M1282" s="72">
        <f t="shared" si="367"/>
        <v>0</v>
      </c>
      <c r="N1282" s="66">
        <f t="shared" si="367"/>
        <v>1</v>
      </c>
      <c r="O1282" s="41"/>
      <c r="P1282" s="42" t="str">
        <f t="shared" si="355"/>
        <v/>
      </c>
      <c r="Q1282" s="43" t="str">
        <f t="shared" si="356"/>
        <v/>
      </c>
      <c r="R1282" s="44" t="e">
        <f t="shared" si="357"/>
        <v>#VALUE!</v>
      </c>
      <c r="S1282" s="45" t="e">
        <f t="shared" si="350"/>
        <v>#VALUE!</v>
      </c>
      <c r="T1282" s="44" t="str">
        <f t="shared" si="358"/>
        <v/>
      </c>
      <c r="U1282" s="46"/>
      <c r="V1282" s="47"/>
      <c r="W1282" s="48" t="e">
        <f t="shared" si="359"/>
        <v>#VALUE!</v>
      </c>
      <c r="X1282" s="49"/>
      <c r="Y1282" s="44" t="e">
        <f>INDEX(VISITORS[INSECT ORDER], MATCH(X1282,VISITORS[NAME USED],0))</f>
        <v>#N/A</v>
      </c>
      <c r="Z1282" s="44" t="e">
        <f t="shared" si="360"/>
        <v>#N/A</v>
      </c>
      <c r="AA1282" s="50" t="e">
        <f>IF(SUM(#REF!,#REF!,#REF!,#REF!,#REF!,#REF!)=S1282,,"")</f>
        <v>#REF!</v>
      </c>
      <c r="AB1282" s="51" t="str">
        <f t="shared" si="361"/>
        <v/>
      </c>
      <c r="AC1282" s="51"/>
      <c r="AD1282" s="51"/>
      <c r="AE1282" s="51"/>
      <c r="AF1282" s="51"/>
      <c r="AG1282" s="51"/>
      <c r="AH1282" s="51"/>
      <c r="AI1282" s="52"/>
      <c r="AJ1282" s="52"/>
      <c r="AK1282" s="52"/>
      <c r="AL1282" s="53"/>
      <c r="AM1282" s="54"/>
      <c r="AN1282" s="55" t="str">
        <f>IF(P1282=1,0,"")</f>
        <v/>
      </c>
      <c r="AO1282" s="56" t="str">
        <f>IF(AN1282=1,AB1282,"")</f>
        <v/>
      </c>
      <c r="AP1282" s="55" t="str">
        <f>IF(P1282=1,0,"")</f>
        <v/>
      </c>
      <c r="AQ1282" s="56" t="str">
        <f>IF(AP1282=1,AB1282,"")</f>
        <v/>
      </c>
    </row>
    <row r="1283" spans="1:43" s="3" customFormat="1" x14ac:dyDescent="0.25">
      <c r="A1283" s="67">
        <f t="shared" si="351"/>
        <v>2022</v>
      </c>
      <c r="B1283" s="67" t="e">
        <f t="shared" si="352"/>
        <v>#VALUE!</v>
      </c>
      <c r="C1283" s="68" t="e">
        <f t="shared" si="362"/>
        <v>#VALUE!</v>
      </c>
      <c r="D1283" s="69">
        <f t="shared" si="353"/>
        <v>6</v>
      </c>
      <c r="E1283" s="70">
        <f t="shared" si="354"/>
        <v>15</v>
      </c>
      <c r="F1283" s="74"/>
      <c r="G1283" s="77"/>
      <c r="H1283" s="63" t="e">
        <f t="shared" si="363"/>
        <v>#VALUE!</v>
      </c>
      <c r="I1283" s="64">
        <f t="shared" si="367"/>
        <v>1</v>
      </c>
      <c r="J1283" s="71" t="str">
        <f t="shared" si="367"/>
        <v xml:space="preserve">Tolpis </v>
      </c>
      <c r="K1283" s="71" t="str">
        <f t="shared" si="367"/>
        <v>umbellata</v>
      </c>
      <c r="L1283" s="72">
        <f t="shared" si="367"/>
        <v>1</v>
      </c>
      <c r="M1283" s="72">
        <f t="shared" si="367"/>
        <v>0</v>
      </c>
      <c r="N1283" s="66">
        <f t="shared" si="367"/>
        <v>1</v>
      </c>
      <c r="O1283" s="41"/>
      <c r="P1283" s="42" t="str">
        <f t="shared" si="355"/>
        <v/>
      </c>
      <c r="Q1283" s="43" t="str">
        <f t="shared" si="356"/>
        <v/>
      </c>
      <c r="R1283" s="44" t="e">
        <f t="shared" si="357"/>
        <v>#VALUE!</v>
      </c>
      <c r="S1283" s="45" t="e">
        <f t="shared" ref="S1283:S1346" si="368">IF(T1283&lt;D1283, (T1283*3600+U1283*60+V1283)+((23*3600+59*60+60)-(D1283*3600+E1283*60+LEFT(F1283,2))), (T1283*3600+U1283*60+V1283)-(D1283*3600+E1283*60+LEFT(F1283,2)))</f>
        <v>#VALUE!</v>
      </c>
      <c r="T1283" s="44" t="str">
        <f t="shared" si="358"/>
        <v/>
      </c>
      <c r="U1283" s="46"/>
      <c r="V1283" s="47"/>
      <c r="W1283" s="48" t="e">
        <f t="shared" si="359"/>
        <v>#VALUE!</v>
      </c>
      <c r="X1283" s="49"/>
      <c r="Y1283" s="44" t="e">
        <f>INDEX(VISITORS[INSECT ORDER], MATCH(X1283,VISITORS[NAME USED],0))</f>
        <v>#N/A</v>
      </c>
      <c r="Z1283" s="44" t="e">
        <f t="shared" si="360"/>
        <v>#N/A</v>
      </c>
      <c r="AA1283" s="50" t="e">
        <f>IF(SUM(#REF!,#REF!,#REF!,#REF!,#REF!,#REF!)=S1283,,"")</f>
        <v>#REF!</v>
      </c>
      <c r="AB1283" s="51" t="str">
        <f t="shared" si="361"/>
        <v/>
      </c>
      <c r="AC1283" s="51"/>
      <c r="AD1283" s="51"/>
      <c r="AE1283" s="51"/>
      <c r="AF1283" s="51"/>
      <c r="AG1283" s="51"/>
      <c r="AH1283" s="51"/>
      <c r="AI1283" s="52"/>
      <c r="AJ1283" s="52"/>
      <c r="AK1283" s="52"/>
      <c r="AL1283" s="53"/>
      <c r="AM1283" s="54"/>
      <c r="AN1283" s="55" t="str">
        <f>IF(P1283=1,0,"")</f>
        <v/>
      </c>
      <c r="AO1283" s="56" t="str">
        <f>IF(AN1283=1,AB1283,"")</f>
        <v/>
      </c>
      <c r="AP1283" s="55" t="str">
        <f>IF(P1283=1,0,"")</f>
        <v/>
      </c>
      <c r="AQ1283" s="56" t="str">
        <f>IF(AP1283=1,AB1283,"")</f>
        <v/>
      </c>
    </row>
    <row r="1284" spans="1:43" s="3" customFormat="1" x14ac:dyDescent="0.25">
      <c r="A1284" s="67">
        <f t="shared" ref="A1284:A1347" si="369">A1283</f>
        <v>2022</v>
      </c>
      <c r="B1284" s="67" t="e">
        <f t="shared" ref="B1284:B1347" si="370">IF(C1283-C1284&gt;0, TEXT(DATE(2016,(MONTH(DATEVALUE(B1283&amp;"1"))+1),1),"mmm"), B1283)</f>
        <v>#VALUE!</v>
      </c>
      <c r="C1284" s="68" t="e">
        <f t="shared" si="362"/>
        <v>#VALUE!</v>
      </c>
      <c r="D1284" s="69">
        <f t="shared" ref="D1284:D1347" si="371">IF(IF(E1283=59,D1283+1,D1283)=24,0,IF(E1283=59,D1283+1,D1283))</f>
        <v>6</v>
      </c>
      <c r="E1284" s="70">
        <f t="shared" ref="E1284:E1347" si="372">IF(E1283&lt;59,E1283+1,0)</f>
        <v>16</v>
      </c>
      <c r="F1284" s="74"/>
      <c r="G1284" s="77"/>
      <c r="H1284" s="63" t="e">
        <f t="shared" si="363"/>
        <v>#VALUE!</v>
      </c>
      <c r="I1284" s="64">
        <f t="shared" si="367"/>
        <v>1</v>
      </c>
      <c r="J1284" s="71" t="str">
        <f t="shared" si="367"/>
        <v xml:space="preserve">Tolpis </v>
      </c>
      <c r="K1284" s="71" t="str">
        <f t="shared" si="367"/>
        <v>umbellata</v>
      </c>
      <c r="L1284" s="72">
        <f t="shared" si="367"/>
        <v>1</v>
      </c>
      <c r="M1284" s="72">
        <f t="shared" si="367"/>
        <v>0</v>
      </c>
      <c r="N1284" s="66">
        <f t="shared" si="367"/>
        <v>1</v>
      </c>
      <c r="O1284" s="41"/>
      <c r="P1284" s="42" t="str">
        <f t="shared" ref="P1284:P1347" si="373">IF(F1284="","",1)</f>
        <v/>
      </c>
      <c r="Q1284" s="43" t="str">
        <f t="shared" ref="Q1284:Q1347" si="374">TEXT(IF(P1284=1,CONCATENATE($D1284,":",$E1284,":",(LEFT($F1284,2))),""),"hh:mm:ss")</f>
        <v/>
      </c>
      <c r="R1284" s="44" t="e">
        <f t="shared" ref="R1284:R1347" si="375">TEXT(Q1284-TIME(0,RIGHT($H1284,2),$G$9)+(Q1284&gt;TIME(0,RIGHT($H1284,2),$G$9)),"mm:ss")</f>
        <v>#VALUE!</v>
      </c>
      <c r="S1284" s="45" t="e">
        <f t="shared" si="368"/>
        <v>#VALUE!</v>
      </c>
      <c r="T1284" s="44" t="str">
        <f t="shared" ref="T1284:T1347" si="376">TEXT(IF(P1284=1,D1284,""),"00")</f>
        <v/>
      </c>
      <c r="U1284" s="46"/>
      <c r="V1284" s="47"/>
      <c r="W1284" s="48" t="e">
        <f t="shared" ref="W1284:W1347" si="377">IF(O1284=0,TEXT(TIME(T1284,U1284,V1284)-TIME(D1284,E1284,RIGHT(F1284,2))+TIME(0,LEFT(R1284,2),RIGHT(R1284,2)),"mm:ss"),TEXT(TIME(T1284,U1284,V1284)-TIME(D1284,E1284,RIGHT(F1284,2))+TIME(0,LEFT(R1284,2),RIGHT(R1284,2))-TIME(0,($G$10*O1284),0),"mm:ss"))</f>
        <v>#VALUE!</v>
      </c>
      <c r="X1284" s="49"/>
      <c r="Y1284" s="44" t="e">
        <f>INDEX(VISITORS[INSECT ORDER], MATCH(X1284,VISITORS[NAME USED],0))</f>
        <v>#N/A</v>
      </c>
      <c r="Z1284" s="44" t="e">
        <f t="shared" ref="Z1284:Z1347" si="378">IF(Y1284&lt;&gt;0,"NA","")</f>
        <v>#N/A</v>
      </c>
      <c r="AA1284" s="50" t="e">
        <f>IF(SUM(#REF!,#REF!,#REF!,#REF!,#REF!,#REF!)=S1284,,"")</f>
        <v>#REF!</v>
      </c>
      <c r="AB1284" s="51" t="str">
        <f t="shared" ref="AB1284:AB1347" si="379">IF(P1284=1,1,"")</f>
        <v/>
      </c>
      <c r="AC1284" s="51"/>
      <c r="AD1284" s="51"/>
      <c r="AE1284" s="51"/>
      <c r="AF1284" s="51"/>
      <c r="AG1284" s="51"/>
      <c r="AH1284" s="51"/>
      <c r="AI1284" s="52"/>
      <c r="AJ1284" s="52"/>
      <c r="AK1284" s="52"/>
      <c r="AL1284" s="53"/>
      <c r="AM1284" s="54"/>
      <c r="AN1284" s="55" t="str">
        <f>IF(P1284=1,0,"")</f>
        <v/>
      </c>
      <c r="AO1284" s="56" t="str">
        <f>IF(AN1284=1,AB1284,"")</f>
        <v/>
      </c>
      <c r="AP1284" s="55" t="str">
        <f>IF(P1284=1,0,"")</f>
        <v/>
      </c>
      <c r="AQ1284" s="56" t="str">
        <f>IF(AP1284=1,AB1284,"")</f>
        <v/>
      </c>
    </row>
    <row r="1285" spans="1:43" s="3" customFormat="1" x14ac:dyDescent="0.25">
      <c r="A1285" s="67">
        <f t="shared" si="369"/>
        <v>2022</v>
      </c>
      <c r="B1285" s="67" t="e">
        <f t="shared" si="370"/>
        <v>#VALUE!</v>
      </c>
      <c r="C1285" s="68" t="e">
        <f t="shared" ref="C1285:C1348" si="380">IF(AND(D1285=0, E1285=0), IF(TEXT(C1284,"dd")=TEXT(EOMONTH(DATE(A1284,MONTH(DATEVALUE(B1284&amp;"1")),C1284),0), "dd"), 1, C1284+1), C1284)</f>
        <v>#VALUE!</v>
      </c>
      <c r="D1285" s="69">
        <f t="shared" si="371"/>
        <v>6</v>
      </c>
      <c r="E1285" s="70">
        <f t="shared" si="372"/>
        <v>17</v>
      </c>
      <c r="F1285" s="74"/>
      <c r="G1285" s="77"/>
      <c r="H1285" s="63" t="e">
        <f t="shared" ref="H1285:H1348" si="381">IF(AND(OR(E1284=$G$3,E1284=$G$4,E1284=$G$5,E1284=$G$6,E1284=$G$7,E1284=$G$8),E1284&lt;&gt;RIGHT(H1284,2)),CONCATENATE(LEFT(J1285,3),LEFT(K1285,3),L1285,"_",A1285,TEXT(MONTH(DATEVALUE(B1285&amp;"1")),"00"),TEXT(C1285,"00"),"_",TEXT(D1285,"00"),"_",TEXT(E1284,"00")),IF(AND(OR(E1285=$G$3,E1285=$G$4,E1285=$G$5,E1285=$G$6,E1285=$G$7,E1285=$G$8),OR(F1285="",F1285&gt;$G$9-1)),CONCATENATE(LEFT(J1285,3),LEFT(K1285,3),L1285,"_",A1285,TEXT(MONTH(DATEVALUE(B1285&amp;"1")),"00"),TEXT(C1285,"00"),"_",TEXT(D1285,"00"),"_",TEXT(E1285,"00")),H1284))</f>
        <v>#VALUE!</v>
      </c>
      <c r="I1285" s="64">
        <f t="shared" ref="I1285:N1300" si="382">I1284</f>
        <v>1</v>
      </c>
      <c r="J1285" s="71" t="str">
        <f t="shared" si="382"/>
        <v xml:space="preserve">Tolpis </v>
      </c>
      <c r="K1285" s="71" t="str">
        <f t="shared" si="382"/>
        <v>umbellata</v>
      </c>
      <c r="L1285" s="72">
        <f t="shared" si="382"/>
        <v>1</v>
      </c>
      <c r="M1285" s="72">
        <f t="shared" si="382"/>
        <v>0</v>
      </c>
      <c r="N1285" s="66">
        <f t="shared" si="382"/>
        <v>1</v>
      </c>
      <c r="O1285" s="41"/>
      <c r="P1285" s="42" t="str">
        <f t="shared" si="373"/>
        <v/>
      </c>
      <c r="Q1285" s="43" t="str">
        <f t="shared" si="374"/>
        <v/>
      </c>
      <c r="R1285" s="44" t="e">
        <f t="shared" si="375"/>
        <v>#VALUE!</v>
      </c>
      <c r="S1285" s="45" t="e">
        <f t="shared" si="368"/>
        <v>#VALUE!</v>
      </c>
      <c r="T1285" s="44" t="str">
        <f t="shared" si="376"/>
        <v/>
      </c>
      <c r="U1285" s="46"/>
      <c r="V1285" s="47"/>
      <c r="W1285" s="48" t="e">
        <f t="shared" si="377"/>
        <v>#VALUE!</v>
      </c>
      <c r="X1285" s="49"/>
      <c r="Y1285" s="44" t="e">
        <f>INDEX(VISITORS[INSECT ORDER], MATCH(X1285,VISITORS[NAME USED],0))</f>
        <v>#N/A</v>
      </c>
      <c r="Z1285" s="44" t="e">
        <f t="shared" si="378"/>
        <v>#N/A</v>
      </c>
      <c r="AA1285" s="50" t="e">
        <f>IF(SUM(#REF!,#REF!,#REF!,#REF!,#REF!,#REF!)=S1285,,"")</f>
        <v>#REF!</v>
      </c>
      <c r="AB1285" s="51" t="str">
        <f t="shared" si="379"/>
        <v/>
      </c>
      <c r="AC1285" s="51"/>
      <c r="AD1285" s="51"/>
      <c r="AE1285" s="51"/>
      <c r="AF1285" s="51"/>
      <c r="AG1285" s="51"/>
      <c r="AH1285" s="51"/>
      <c r="AI1285" s="52"/>
      <c r="AJ1285" s="52"/>
      <c r="AK1285" s="52"/>
      <c r="AL1285" s="53"/>
      <c r="AM1285" s="54"/>
      <c r="AN1285" s="55" t="str">
        <f>IF(P1285=1,0,"")</f>
        <v/>
      </c>
      <c r="AO1285" s="56" t="str">
        <f>IF(AN1285=1,AB1285,"")</f>
        <v/>
      </c>
      <c r="AP1285" s="55" t="str">
        <f>IF(P1285=1,0,"")</f>
        <v/>
      </c>
      <c r="AQ1285" s="56" t="str">
        <f>IF(AP1285=1,AB1285,"")</f>
        <v/>
      </c>
    </row>
    <row r="1286" spans="1:43" s="3" customFormat="1" x14ac:dyDescent="0.25">
      <c r="A1286" s="67">
        <f t="shared" si="369"/>
        <v>2022</v>
      </c>
      <c r="B1286" s="67" t="e">
        <f t="shared" si="370"/>
        <v>#VALUE!</v>
      </c>
      <c r="C1286" s="68" t="e">
        <f t="shared" si="380"/>
        <v>#VALUE!</v>
      </c>
      <c r="D1286" s="69">
        <f t="shared" si="371"/>
        <v>6</v>
      </c>
      <c r="E1286" s="70">
        <f t="shared" si="372"/>
        <v>18</v>
      </c>
      <c r="F1286" s="74"/>
      <c r="G1286" s="77"/>
      <c r="H1286" s="63" t="e">
        <f t="shared" si="381"/>
        <v>#VALUE!</v>
      </c>
      <c r="I1286" s="64">
        <f t="shared" si="382"/>
        <v>1</v>
      </c>
      <c r="J1286" s="71" t="str">
        <f t="shared" si="382"/>
        <v xml:space="preserve">Tolpis </v>
      </c>
      <c r="K1286" s="71" t="str">
        <f t="shared" si="382"/>
        <v>umbellata</v>
      </c>
      <c r="L1286" s="72">
        <f t="shared" si="382"/>
        <v>1</v>
      </c>
      <c r="M1286" s="72">
        <f t="shared" si="382"/>
        <v>0</v>
      </c>
      <c r="N1286" s="66">
        <f t="shared" si="382"/>
        <v>1</v>
      </c>
      <c r="O1286" s="41"/>
      <c r="P1286" s="42" t="str">
        <f t="shared" si="373"/>
        <v/>
      </c>
      <c r="Q1286" s="43" t="str">
        <f t="shared" si="374"/>
        <v/>
      </c>
      <c r="R1286" s="44" t="e">
        <f t="shared" si="375"/>
        <v>#VALUE!</v>
      </c>
      <c r="S1286" s="45" t="e">
        <f t="shared" si="368"/>
        <v>#VALUE!</v>
      </c>
      <c r="T1286" s="44" t="str">
        <f t="shared" si="376"/>
        <v/>
      </c>
      <c r="U1286" s="46"/>
      <c r="V1286" s="47"/>
      <c r="W1286" s="48" t="e">
        <f t="shared" si="377"/>
        <v>#VALUE!</v>
      </c>
      <c r="X1286" s="49"/>
      <c r="Y1286" s="44" t="e">
        <f>INDEX(VISITORS[INSECT ORDER], MATCH(X1286,VISITORS[NAME USED],0))</f>
        <v>#N/A</v>
      </c>
      <c r="Z1286" s="44" t="e">
        <f t="shared" si="378"/>
        <v>#N/A</v>
      </c>
      <c r="AA1286" s="50" t="e">
        <f>IF(SUM(#REF!,#REF!,#REF!,#REF!,#REF!,#REF!)=S1286,,"")</f>
        <v>#REF!</v>
      </c>
      <c r="AB1286" s="51" t="str">
        <f t="shared" si="379"/>
        <v/>
      </c>
      <c r="AC1286" s="51"/>
      <c r="AD1286" s="51"/>
      <c r="AE1286" s="51"/>
      <c r="AF1286" s="51"/>
      <c r="AG1286" s="51"/>
      <c r="AH1286" s="51"/>
      <c r="AI1286" s="52"/>
      <c r="AJ1286" s="52"/>
      <c r="AK1286" s="52"/>
      <c r="AL1286" s="53"/>
      <c r="AM1286" s="54"/>
      <c r="AN1286" s="55" t="str">
        <f>IF(P1286=1,0,"")</f>
        <v/>
      </c>
      <c r="AO1286" s="56" t="str">
        <f>IF(AN1286=1,AB1286,"")</f>
        <v/>
      </c>
      <c r="AP1286" s="55" t="str">
        <f>IF(P1286=1,0,"")</f>
        <v/>
      </c>
      <c r="AQ1286" s="56" t="str">
        <f>IF(AP1286=1,AB1286,"")</f>
        <v/>
      </c>
    </row>
    <row r="1287" spans="1:43" s="3" customFormat="1" x14ac:dyDescent="0.25">
      <c r="A1287" s="67">
        <f t="shared" si="369"/>
        <v>2022</v>
      </c>
      <c r="B1287" s="67" t="e">
        <f t="shared" si="370"/>
        <v>#VALUE!</v>
      </c>
      <c r="C1287" s="68" t="e">
        <f t="shared" si="380"/>
        <v>#VALUE!</v>
      </c>
      <c r="D1287" s="69">
        <f t="shared" si="371"/>
        <v>6</v>
      </c>
      <c r="E1287" s="70">
        <f t="shared" si="372"/>
        <v>19</v>
      </c>
      <c r="F1287" s="74"/>
      <c r="G1287" s="77"/>
      <c r="H1287" s="63" t="e">
        <f t="shared" si="381"/>
        <v>#VALUE!</v>
      </c>
      <c r="I1287" s="64">
        <f t="shared" si="382"/>
        <v>1</v>
      </c>
      <c r="J1287" s="71" t="str">
        <f t="shared" si="382"/>
        <v xml:space="preserve">Tolpis </v>
      </c>
      <c r="K1287" s="71" t="str">
        <f t="shared" si="382"/>
        <v>umbellata</v>
      </c>
      <c r="L1287" s="72">
        <f t="shared" si="382"/>
        <v>1</v>
      </c>
      <c r="M1287" s="72">
        <f t="shared" si="382"/>
        <v>0</v>
      </c>
      <c r="N1287" s="66">
        <f t="shared" si="382"/>
        <v>1</v>
      </c>
      <c r="O1287" s="41"/>
      <c r="P1287" s="42" t="str">
        <f t="shared" si="373"/>
        <v/>
      </c>
      <c r="Q1287" s="43" t="str">
        <f t="shared" si="374"/>
        <v/>
      </c>
      <c r="R1287" s="44" t="e">
        <f t="shared" si="375"/>
        <v>#VALUE!</v>
      </c>
      <c r="S1287" s="45" t="e">
        <f t="shared" si="368"/>
        <v>#VALUE!</v>
      </c>
      <c r="T1287" s="44" t="str">
        <f t="shared" si="376"/>
        <v/>
      </c>
      <c r="U1287" s="46"/>
      <c r="V1287" s="47"/>
      <c r="W1287" s="48" t="e">
        <f t="shared" si="377"/>
        <v>#VALUE!</v>
      </c>
      <c r="X1287" s="49"/>
      <c r="Y1287" s="44" t="e">
        <f>INDEX(VISITORS[INSECT ORDER], MATCH(X1287,VISITORS[NAME USED],0))</f>
        <v>#N/A</v>
      </c>
      <c r="Z1287" s="44" t="e">
        <f t="shared" si="378"/>
        <v>#N/A</v>
      </c>
      <c r="AA1287" s="50" t="e">
        <f>IF(SUM(#REF!,#REF!,#REF!,#REF!,#REF!,#REF!)=S1287,,"")</f>
        <v>#REF!</v>
      </c>
      <c r="AB1287" s="51" t="str">
        <f t="shared" si="379"/>
        <v/>
      </c>
      <c r="AC1287" s="51"/>
      <c r="AD1287" s="51"/>
      <c r="AE1287" s="51"/>
      <c r="AF1287" s="51"/>
      <c r="AG1287" s="51"/>
      <c r="AH1287" s="51"/>
      <c r="AI1287" s="52"/>
      <c r="AJ1287" s="52"/>
      <c r="AK1287" s="52"/>
      <c r="AL1287" s="53"/>
      <c r="AM1287" s="54"/>
      <c r="AN1287" s="55" t="str">
        <f>IF(P1287=1,0,"")</f>
        <v/>
      </c>
      <c r="AO1287" s="56" t="str">
        <f>IF(AN1287=1,AB1287,"")</f>
        <v/>
      </c>
      <c r="AP1287" s="55" t="str">
        <f>IF(P1287=1,0,"")</f>
        <v/>
      </c>
      <c r="AQ1287" s="56" t="str">
        <f>IF(AP1287=1,AB1287,"")</f>
        <v/>
      </c>
    </row>
    <row r="1288" spans="1:43" s="3" customFormat="1" x14ac:dyDescent="0.25">
      <c r="A1288" s="67">
        <f t="shared" si="369"/>
        <v>2022</v>
      </c>
      <c r="B1288" s="67" t="e">
        <f t="shared" si="370"/>
        <v>#VALUE!</v>
      </c>
      <c r="C1288" s="68" t="e">
        <f t="shared" si="380"/>
        <v>#VALUE!</v>
      </c>
      <c r="D1288" s="69">
        <f t="shared" si="371"/>
        <v>6</v>
      </c>
      <c r="E1288" s="70">
        <f t="shared" si="372"/>
        <v>20</v>
      </c>
      <c r="F1288" s="74"/>
      <c r="G1288" s="77"/>
      <c r="H1288" s="63" t="e">
        <f t="shared" si="381"/>
        <v>#VALUE!</v>
      </c>
      <c r="I1288" s="64">
        <f t="shared" si="382"/>
        <v>1</v>
      </c>
      <c r="J1288" s="71" t="str">
        <f t="shared" si="382"/>
        <v xml:space="preserve">Tolpis </v>
      </c>
      <c r="K1288" s="71" t="str">
        <f t="shared" si="382"/>
        <v>umbellata</v>
      </c>
      <c r="L1288" s="72">
        <f t="shared" si="382"/>
        <v>1</v>
      </c>
      <c r="M1288" s="72">
        <f t="shared" si="382"/>
        <v>0</v>
      </c>
      <c r="N1288" s="66">
        <f t="shared" si="382"/>
        <v>1</v>
      </c>
      <c r="O1288" s="41"/>
      <c r="P1288" s="42" t="str">
        <f t="shared" si="373"/>
        <v/>
      </c>
      <c r="Q1288" s="43" t="str">
        <f t="shared" si="374"/>
        <v/>
      </c>
      <c r="R1288" s="44" t="e">
        <f t="shared" si="375"/>
        <v>#VALUE!</v>
      </c>
      <c r="S1288" s="45" t="e">
        <f t="shared" si="368"/>
        <v>#VALUE!</v>
      </c>
      <c r="T1288" s="44" t="str">
        <f t="shared" si="376"/>
        <v/>
      </c>
      <c r="U1288" s="46"/>
      <c r="V1288" s="47"/>
      <c r="W1288" s="48" t="e">
        <f t="shared" si="377"/>
        <v>#VALUE!</v>
      </c>
      <c r="X1288" s="49"/>
      <c r="Y1288" s="44" t="e">
        <f>INDEX(VISITORS[INSECT ORDER], MATCH(X1288,VISITORS[NAME USED],0))</f>
        <v>#N/A</v>
      </c>
      <c r="Z1288" s="44" t="e">
        <f t="shared" si="378"/>
        <v>#N/A</v>
      </c>
      <c r="AA1288" s="50" t="e">
        <f>IF(SUM(#REF!,#REF!,#REF!,#REF!,#REF!,#REF!)=S1288,,"")</f>
        <v>#REF!</v>
      </c>
      <c r="AB1288" s="51" t="str">
        <f t="shared" si="379"/>
        <v/>
      </c>
      <c r="AC1288" s="51"/>
      <c r="AD1288" s="51"/>
      <c r="AE1288" s="51"/>
      <c r="AF1288" s="51"/>
      <c r="AG1288" s="51"/>
      <c r="AH1288" s="51"/>
      <c r="AI1288" s="52"/>
      <c r="AJ1288" s="52"/>
      <c r="AK1288" s="52"/>
      <c r="AL1288" s="53"/>
      <c r="AM1288" s="54"/>
      <c r="AN1288" s="55" t="str">
        <f>IF(P1288=1,0,"")</f>
        <v/>
      </c>
      <c r="AO1288" s="56" t="str">
        <f>IF(AN1288=1,AB1288,"")</f>
        <v/>
      </c>
      <c r="AP1288" s="55" t="str">
        <f>IF(P1288=1,0,"")</f>
        <v/>
      </c>
      <c r="AQ1288" s="56" t="str">
        <f>IF(AP1288=1,AB1288,"")</f>
        <v/>
      </c>
    </row>
    <row r="1289" spans="1:43" s="3" customFormat="1" x14ac:dyDescent="0.25">
      <c r="A1289" s="67">
        <f t="shared" si="369"/>
        <v>2022</v>
      </c>
      <c r="B1289" s="67" t="e">
        <f t="shared" si="370"/>
        <v>#VALUE!</v>
      </c>
      <c r="C1289" s="68" t="e">
        <f t="shared" si="380"/>
        <v>#VALUE!</v>
      </c>
      <c r="D1289" s="69">
        <f t="shared" si="371"/>
        <v>6</v>
      </c>
      <c r="E1289" s="70">
        <f t="shared" si="372"/>
        <v>21</v>
      </c>
      <c r="F1289" s="74"/>
      <c r="G1289" s="77"/>
      <c r="H1289" s="63" t="e">
        <f t="shared" si="381"/>
        <v>#VALUE!</v>
      </c>
      <c r="I1289" s="64">
        <f t="shared" si="382"/>
        <v>1</v>
      </c>
      <c r="J1289" s="71" t="str">
        <f t="shared" si="382"/>
        <v xml:space="preserve">Tolpis </v>
      </c>
      <c r="K1289" s="71" t="str">
        <f t="shared" si="382"/>
        <v>umbellata</v>
      </c>
      <c r="L1289" s="72">
        <f t="shared" si="382"/>
        <v>1</v>
      </c>
      <c r="M1289" s="72">
        <f t="shared" si="382"/>
        <v>0</v>
      </c>
      <c r="N1289" s="66">
        <f t="shared" si="382"/>
        <v>1</v>
      </c>
      <c r="O1289" s="41"/>
      <c r="P1289" s="42" t="str">
        <f t="shared" si="373"/>
        <v/>
      </c>
      <c r="Q1289" s="43" t="str">
        <f t="shared" si="374"/>
        <v/>
      </c>
      <c r="R1289" s="44" t="e">
        <f t="shared" si="375"/>
        <v>#VALUE!</v>
      </c>
      <c r="S1289" s="45" t="e">
        <f t="shared" si="368"/>
        <v>#VALUE!</v>
      </c>
      <c r="T1289" s="44" t="str">
        <f t="shared" si="376"/>
        <v/>
      </c>
      <c r="U1289" s="46"/>
      <c r="V1289" s="47"/>
      <c r="W1289" s="48" t="e">
        <f t="shared" si="377"/>
        <v>#VALUE!</v>
      </c>
      <c r="X1289" s="49"/>
      <c r="Y1289" s="44" t="e">
        <f>INDEX(VISITORS[INSECT ORDER], MATCH(X1289,VISITORS[NAME USED],0))</f>
        <v>#N/A</v>
      </c>
      <c r="Z1289" s="44" t="e">
        <f t="shared" si="378"/>
        <v>#N/A</v>
      </c>
      <c r="AA1289" s="50" t="e">
        <f>IF(SUM(#REF!,#REF!,#REF!,#REF!,#REF!,#REF!)=S1289,,"")</f>
        <v>#REF!</v>
      </c>
      <c r="AB1289" s="51" t="str">
        <f t="shared" si="379"/>
        <v/>
      </c>
      <c r="AC1289" s="51"/>
      <c r="AD1289" s="51"/>
      <c r="AE1289" s="51"/>
      <c r="AF1289" s="51"/>
      <c r="AG1289" s="51"/>
      <c r="AH1289" s="51"/>
      <c r="AI1289" s="52"/>
      <c r="AJ1289" s="52"/>
      <c r="AK1289" s="52"/>
      <c r="AL1289" s="53"/>
      <c r="AM1289" s="54"/>
      <c r="AN1289" s="55" t="str">
        <f>IF(P1289=1,0,"")</f>
        <v/>
      </c>
      <c r="AO1289" s="56" t="str">
        <f>IF(AN1289=1,AB1289,"")</f>
        <v/>
      </c>
      <c r="AP1289" s="55" t="str">
        <f>IF(P1289=1,0,"")</f>
        <v/>
      </c>
      <c r="AQ1289" s="56" t="str">
        <f>IF(AP1289=1,AB1289,"")</f>
        <v/>
      </c>
    </row>
    <row r="1290" spans="1:43" s="3" customFormat="1" x14ac:dyDescent="0.25">
      <c r="A1290" s="67">
        <f t="shared" si="369"/>
        <v>2022</v>
      </c>
      <c r="B1290" s="67" t="e">
        <f t="shared" si="370"/>
        <v>#VALUE!</v>
      </c>
      <c r="C1290" s="68" t="e">
        <f t="shared" si="380"/>
        <v>#VALUE!</v>
      </c>
      <c r="D1290" s="69">
        <f t="shared" si="371"/>
        <v>6</v>
      </c>
      <c r="E1290" s="70">
        <f t="shared" si="372"/>
        <v>22</v>
      </c>
      <c r="F1290" s="74"/>
      <c r="G1290" s="77"/>
      <c r="H1290" s="63" t="e">
        <f t="shared" si="381"/>
        <v>#VALUE!</v>
      </c>
      <c r="I1290" s="64">
        <f t="shared" si="382"/>
        <v>1</v>
      </c>
      <c r="J1290" s="71" t="str">
        <f t="shared" si="382"/>
        <v xml:space="preserve">Tolpis </v>
      </c>
      <c r="K1290" s="71" t="str">
        <f t="shared" si="382"/>
        <v>umbellata</v>
      </c>
      <c r="L1290" s="72">
        <f t="shared" si="382"/>
        <v>1</v>
      </c>
      <c r="M1290" s="72">
        <f t="shared" si="382"/>
        <v>0</v>
      </c>
      <c r="N1290" s="66">
        <f t="shared" si="382"/>
        <v>1</v>
      </c>
      <c r="O1290" s="41"/>
      <c r="P1290" s="42" t="str">
        <f t="shared" si="373"/>
        <v/>
      </c>
      <c r="Q1290" s="43" t="str">
        <f t="shared" si="374"/>
        <v/>
      </c>
      <c r="R1290" s="44" t="e">
        <f t="shared" si="375"/>
        <v>#VALUE!</v>
      </c>
      <c r="S1290" s="45" t="e">
        <f t="shared" si="368"/>
        <v>#VALUE!</v>
      </c>
      <c r="T1290" s="44" t="str">
        <f t="shared" si="376"/>
        <v/>
      </c>
      <c r="U1290" s="46"/>
      <c r="V1290" s="47"/>
      <c r="W1290" s="48" t="e">
        <f t="shared" si="377"/>
        <v>#VALUE!</v>
      </c>
      <c r="X1290" s="49"/>
      <c r="Y1290" s="44" t="e">
        <f>INDEX(VISITORS[INSECT ORDER], MATCH(X1290,VISITORS[NAME USED],0))</f>
        <v>#N/A</v>
      </c>
      <c r="Z1290" s="44" t="e">
        <f t="shared" si="378"/>
        <v>#N/A</v>
      </c>
      <c r="AA1290" s="50" t="e">
        <f>IF(SUM(#REF!,#REF!,#REF!,#REF!,#REF!,#REF!)=S1290,,"")</f>
        <v>#REF!</v>
      </c>
      <c r="AB1290" s="51" t="str">
        <f t="shared" si="379"/>
        <v/>
      </c>
      <c r="AC1290" s="51"/>
      <c r="AD1290" s="51"/>
      <c r="AE1290" s="51"/>
      <c r="AF1290" s="51"/>
      <c r="AG1290" s="51"/>
      <c r="AH1290" s="51"/>
      <c r="AI1290" s="52"/>
      <c r="AJ1290" s="52"/>
      <c r="AK1290" s="52"/>
      <c r="AL1290" s="53"/>
      <c r="AM1290" s="54"/>
      <c r="AN1290" s="55" t="str">
        <f>IF(P1290=1,0,"")</f>
        <v/>
      </c>
      <c r="AO1290" s="56" t="str">
        <f>IF(AN1290=1,AB1290,"")</f>
        <v/>
      </c>
      <c r="AP1290" s="55" t="str">
        <f>IF(P1290=1,0,"")</f>
        <v/>
      </c>
      <c r="AQ1290" s="56" t="str">
        <f>IF(AP1290=1,AB1290,"")</f>
        <v/>
      </c>
    </row>
    <row r="1291" spans="1:43" s="3" customFormat="1" x14ac:dyDescent="0.25">
      <c r="A1291" s="67">
        <f t="shared" si="369"/>
        <v>2022</v>
      </c>
      <c r="B1291" s="67" t="e">
        <f t="shared" si="370"/>
        <v>#VALUE!</v>
      </c>
      <c r="C1291" s="68" t="e">
        <f t="shared" si="380"/>
        <v>#VALUE!</v>
      </c>
      <c r="D1291" s="69">
        <f t="shared" si="371"/>
        <v>6</v>
      </c>
      <c r="E1291" s="70">
        <f t="shared" si="372"/>
        <v>23</v>
      </c>
      <c r="F1291" s="74"/>
      <c r="G1291" s="77"/>
      <c r="H1291" s="63" t="e">
        <f t="shared" si="381"/>
        <v>#VALUE!</v>
      </c>
      <c r="I1291" s="64">
        <f t="shared" si="382"/>
        <v>1</v>
      </c>
      <c r="J1291" s="71" t="str">
        <f t="shared" si="382"/>
        <v xml:space="preserve">Tolpis </v>
      </c>
      <c r="K1291" s="71" t="str">
        <f t="shared" si="382"/>
        <v>umbellata</v>
      </c>
      <c r="L1291" s="72">
        <f t="shared" si="382"/>
        <v>1</v>
      </c>
      <c r="M1291" s="72">
        <f t="shared" si="382"/>
        <v>0</v>
      </c>
      <c r="N1291" s="66">
        <f t="shared" si="382"/>
        <v>1</v>
      </c>
      <c r="O1291" s="41"/>
      <c r="P1291" s="42" t="str">
        <f t="shared" si="373"/>
        <v/>
      </c>
      <c r="Q1291" s="43" t="str">
        <f t="shared" si="374"/>
        <v/>
      </c>
      <c r="R1291" s="44" t="e">
        <f t="shared" si="375"/>
        <v>#VALUE!</v>
      </c>
      <c r="S1291" s="45" t="e">
        <f t="shared" si="368"/>
        <v>#VALUE!</v>
      </c>
      <c r="T1291" s="44" t="str">
        <f t="shared" si="376"/>
        <v/>
      </c>
      <c r="U1291" s="46"/>
      <c r="V1291" s="47"/>
      <c r="W1291" s="48" t="e">
        <f t="shared" si="377"/>
        <v>#VALUE!</v>
      </c>
      <c r="X1291" s="49"/>
      <c r="Y1291" s="44" t="e">
        <f>INDEX(VISITORS[INSECT ORDER], MATCH(X1291,VISITORS[NAME USED],0))</f>
        <v>#N/A</v>
      </c>
      <c r="Z1291" s="44" t="e">
        <f t="shared" si="378"/>
        <v>#N/A</v>
      </c>
      <c r="AA1291" s="50" t="e">
        <f>IF(SUM(#REF!,#REF!,#REF!,#REF!,#REF!,#REF!)=S1291,,"")</f>
        <v>#REF!</v>
      </c>
      <c r="AB1291" s="51" t="str">
        <f t="shared" si="379"/>
        <v/>
      </c>
      <c r="AC1291" s="51"/>
      <c r="AD1291" s="51"/>
      <c r="AE1291" s="51"/>
      <c r="AF1291" s="51"/>
      <c r="AG1291" s="51"/>
      <c r="AH1291" s="51"/>
      <c r="AI1291" s="52"/>
      <c r="AJ1291" s="52"/>
      <c r="AK1291" s="52"/>
      <c r="AL1291" s="53"/>
      <c r="AM1291" s="54"/>
      <c r="AN1291" s="55" t="str">
        <f>IF(P1291=1,0,"")</f>
        <v/>
      </c>
      <c r="AO1291" s="56" t="str">
        <f>IF(AN1291=1,AB1291,"")</f>
        <v/>
      </c>
      <c r="AP1291" s="55" t="str">
        <f>IF(P1291=1,0,"")</f>
        <v/>
      </c>
      <c r="AQ1291" s="56" t="str">
        <f>IF(AP1291=1,AB1291,"")</f>
        <v/>
      </c>
    </row>
    <row r="1292" spans="1:43" s="3" customFormat="1" x14ac:dyDescent="0.25">
      <c r="A1292" s="67">
        <f t="shared" si="369"/>
        <v>2022</v>
      </c>
      <c r="B1292" s="67" t="e">
        <f t="shared" si="370"/>
        <v>#VALUE!</v>
      </c>
      <c r="C1292" s="68" t="e">
        <f t="shared" si="380"/>
        <v>#VALUE!</v>
      </c>
      <c r="D1292" s="69">
        <f t="shared" si="371"/>
        <v>6</v>
      </c>
      <c r="E1292" s="70">
        <f t="shared" si="372"/>
        <v>24</v>
      </c>
      <c r="F1292" s="74"/>
      <c r="G1292" s="77"/>
      <c r="H1292" s="63" t="e">
        <f t="shared" si="381"/>
        <v>#VALUE!</v>
      </c>
      <c r="I1292" s="64">
        <f t="shared" si="382"/>
        <v>1</v>
      </c>
      <c r="J1292" s="71" t="str">
        <f t="shared" si="382"/>
        <v xml:space="preserve">Tolpis </v>
      </c>
      <c r="K1292" s="71" t="str">
        <f t="shared" si="382"/>
        <v>umbellata</v>
      </c>
      <c r="L1292" s="72">
        <f t="shared" si="382"/>
        <v>1</v>
      </c>
      <c r="M1292" s="72">
        <f t="shared" si="382"/>
        <v>0</v>
      </c>
      <c r="N1292" s="66">
        <f t="shared" si="382"/>
        <v>1</v>
      </c>
      <c r="O1292" s="41"/>
      <c r="P1292" s="42" t="str">
        <f t="shared" si="373"/>
        <v/>
      </c>
      <c r="Q1292" s="43" t="str">
        <f t="shared" si="374"/>
        <v/>
      </c>
      <c r="R1292" s="44" t="e">
        <f t="shared" si="375"/>
        <v>#VALUE!</v>
      </c>
      <c r="S1292" s="45" t="e">
        <f t="shared" si="368"/>
        <v>#VALUE!</v>
      </c>
      <c r="T1292" s="44" t="str">
        <f t="shared" si="376"/>
        <v/>
      </c>
      <c r="U1292" s="46"/>
      <c r="V1292" s="47"/>
      <c r="W1292" s="48" t="e">
        <f t="shared" si="377"/>
        <v>#VALUE!</v>
      </c>
      <c r="X1292" s="49"/>
      <c r="Y1292" s="44" t="e">
        <f>INDEX(VISITORS[INSECT ORDER], MATCH(X1292,VISITORS[NAME USED],0))</f>
        <v>#N/A</v>
      </c>
      <c r="Z1292" s="44" t="e">
        <f t="shared" si="378"/>
        <v>#N/A</v>
      </c>
      <c r="AA1292" s="50" t="e">
        <f>IF(SUM(#REF!,#REF!,#REF!,#REF!,#REF!,#REF!)=S1292,,"")</f>
        <v>#REF!</v>
      </c>
      <c r="AB1292" s="51" t="str">
        <f t="shared" si="379"/>
        <v/>
      </c>
      <c r="AC1292" s="51"/>
      <c r="AD1292" s="51"/>
      <c r="AE1292" s="51"/>
      <c r="AF1292" s="51"/>
      <c r="AG1292" s="51"/>
      <c r="AH1292" s="51"/>
      <c r="AI1292" s="52"/>
      <c r="AJ1292" s="52"/>
      <c r="AK1292" s="52"/>
      <c r="AL1292" s="53"/>
      <c r="AM1292" s="54"/>
      <c r="AN1292" s="55" t="str">
        <f>IF(P1292=1,0,"")</f>
        <v/>
      </c>
      <c r="AO1292" s="56" t="str">
        <f>IF(AN1292=1,AB1292,"")</f>
        <v/>
      </c>
      <c r="AP1292" s="55" t="str">
        <f>IF(P1292=1,0,"")</f>
        <v/>
      </c>
      <c r="AQ1292" s="56" t="str">
        <f>IF(AP1292=1,AB1292,"")</f>
        <v/>
      </c>
    </row>
    <row r="1293" spans="1:43" s="3" customFormat="1" x14ac:dyDescent="0.25">
      <c r="A1293" s="67">
        <f t="shared" si="369"/>
        <v>2022</v>
      </c>
      <c r="B1293" s="67" t="e">
        <f t="shared" si="370"/>
        <v>#VALUE!</v>
      </c>
      <c r="C1293" s="68" t="e">
        <f t="shared" si="380"/>
        <v>#VALUE!</v>
      </c>
      <c r="D1293" s="69">
        <f t="shared" si="371"/>
        <v>6</v>
      </c>
      <c r="E1293" s="70">
        <f t="shared" si="372"/>
        <v>25</v>
      </c>
      <c r="F1293" s="74"/>
      <c r="G1293" s="77"/>
      <c r="H1293" s="63" t="e">
        <f t="shared" si="381"/>
        <v>#VALUE!</v>
      </c>
      <c r="I1293" s="64">
        <f t="shared" si="382"/>
        <v>1</v>
      </c>
      <c r="J1293" s="71" t="str">
        <f t="shared" si="382"/>
        <v xml:space="preserve">Tolpis </v>
      </c>
      <c r="K1293" s="71" t="str">
        <f t="shared" si="382"/>
        <v>umbellata</v>
      </c>
      <c r="L1293" s="72">
        <f t="shared" si="382"/>
        <v>1</v>
      </c>
      <c r="M1293" s="72">
        <f t="shared" si="382"/>
        <v>0</v>
      </c>
      <c r="N1293" s="66">
        <f t="shared" si="382"/>
        <v>1</v>
      </c>
      <c r="O1293" s="41"/>
      <c r="P1293" s="42" t="str">
        <f t="shared" si="373"/>
        <v/>
      </c>
      <c r="Q1293" s="43" t="str">
        <f t="shared" si="374"/>
        <v/>
      </c>
      <c r="R1293" s="44" t="e">
        <f t="shared" si="375"/>
        <v>#VALUE!</v>
      </c>
      <c r="S1293" s="45" t="e">
        <f t="shared" si="368"/>
        <v>#VALUE!</v>
      </c>
      <c r="T1293" s="44" t="str">
        <f t="shared" si="376"/>
        <v/>
      </c>
      <c r="U1293" s="46"/>
      <c r="V1293" s="47"/>
      <c r="W1293" s="48" t="e">
        <f t="shared" si="377"/>
        <v>#VALUE!</v>
      </c>
      <c r="X1293" s="49"/>
      <c r="Y1293" s="44" t="e">
        <f>INDEX(VISITORS[INSECT ORDER], MATCH(X1293,VISITORS[NAME USED],0))</f>
        <v>#N/A</v>
      </c>
      <c r="Z1293" s="44" t="e">
        <f t="shared" si="378"/>
        <v>#N/A</v>
      </c>
      <c r="AA1293" s="50" t="e">
        <f>IF(SUM(#REF!,#REF!,#REF!,#REF!,#REF!,#REF!)=S1293,,"")</f>
        <v>#REF!</v>
      </c>
      <c r="AB1293" s="51" t="str">
        <f t="shared" si="379"/>
        <v/>
      </c>
      <c r="AC1293" s="51"/>
      <c r="AD1293" s="51"/>
      <c r="AE1293" s="51"/>
      <c r="AF1293" s="51"/>
      <c r="AG1293" s="51"/>
      <c r="AH1293" s="51"/>
      <c r="AI1293" s="52"/>
      <c r="AJ1293" s="52"/>
      <c r="AK1293" s="52"/>
      <c r="AL1293" s="53"/>
      <c r="AM1293" s="54"/>
      <c r="AN1293" s="55" t="str">
        <f>IF(P1293=1,0,"")</f>
        <v/>
      </c>
      <c r="AO1293" s="56" t="str">
        <f>IF(AN1293=1,AB1293,"")</f>
        <v/>
      </c>
      <c r="AP1293" s="55" t="str">
        <f>IF(P1293=1,0,"")</f>
        <v/>
      </c>
      <c r="AQ1293" s="56" t="str">
        <f>IF(AP1293=1,AB1293,"")</f>
        <v/>
      </c>
    </row>
    <row r="1294" spans="1:43" s="3" customFormat="1" x14ac:dyDescent="0.25">
      <c r="A1294" s="67">
        <f t="shared" si="369"/>
        <v>2022</v>
      </c>
      <c r="B1294" s="67" t="e">
        <f t="shared" si="370"/>
        <v>#VALUE!</v>
      </c>
      <c r="C1294" s="68" t="e">
        <f t="shared" si="380"/>
        <v>#VALUE!</v>
      </c>
      <c r="D1294" s="69">
        <f t="shared" si="371"/>
        <v>6</v>
      </c>
      <c r="E1294" s="70">
        <f t="shared" si="372"/>
        <v>26</v>
      </c>
      <c r="F1294" s="74"/>
      <c r="G1294" s="77"/>
      <c r="H1294" s="63" t="e">
        <f t="shared" si="381"/>
        <v>#VALUE!</v>
      </c>
      <c r="I1294" s="64">
        <f t="shared" si="382"/>
        <v>1</v>
      </c>
      <c r="J1294" s="71" t="str">
        <f t="shared" si="382"/>
        <v xml:space="preserve">Tolpis </v>
      </c>
      <c r="K1294" s="71" t="str">
        <f t="shared" si="382"/>
        <v>umbellata</v>
      </c>
      <c r="L1294" s="72">
        <f t="shared" si="382"/>
        <v>1</v>
      </c>
      <c r="M1294" s="72">
        <f t="shared" si="382"/>
        <v>0</v>
      </c>
      <c r="N1294" s="66">
        <f t="shared" si="382"/>
        <v>1</v>
      </c>
      <c r="O1294" s="41"/>
      <c r="P1294" s="42" t="str">
        <f t="shared" si="373"/>
        <v/>
      </c>
      <c r="Q1294" s="43" t="str">
        <f t="shared" si="374"/>
        <v/>
      </c>
      <c r="R1294" s="44" t="e">
        <f t="shared" si="375"/>
        <v>#VALUE!</v>
      </c>
      <c r="S1294" s="45" t="e">
        <f t="shared" si="368"/>
        <v>#VALUE!</v>
      </c>
      <c r="T1294" s="44" t="str">
        <f t="shared" si="376"/>
        <v/>
      </c>
      <c r="U1294" s="46"/>
      <c r="V1294" s="47"/>
      <c r="W1294" s="48" t="e">
        <f t="shared" si="377"/>
        <v>#VALUE!</v>
      </c>
      <c r="X1294" s="49"/>
      <c r="Y1294" s="44" t="e">
        <f>INDEX(VISITORS[INSECT ORDER], MATCH(X1294,VISITORS[NAME USED],0))</f>
        <v>#N/A</v>
      </c>
      <c r="Z1294" s="44" t="e">
        <f t="shared" si="378"/>
        <v>#N/A</v>
      </c>
      <c r="AA1294" s="50" t="e">
        <f>IF(SUM(#REF!,#REF!,#REF!,#REF!,#REF!,#REF!)=S1294,,"")</f>
        <v>#REF!</v>
      </c>
      <c r="AB1294" s="51" t="str">
        <f t="shared" si="379"/>
        <v/>
      </c>
      <c r="AC1294" s="51"/>
      <c r="AD1294" s="51"/>
      <c r="AE1294" s="51"/>
      <c r="AF1294" s="51"/>
      <c r="AG1294" s="51"/>
      <c r="AH1294" s="51"/>
      <c r="AI1294" s="52"/>
      <c r="AJ1294" s="52"/>
      <c r="AK1294" s="52"/>
      <c r="AL1294" s="53"/>
      <c r="AM1294" s="54"/>
      <c r="AN1294" s="55" t="str">
        <f>IF(P1294=1,0,"")</f>
        <v/>
      </c>
      <c r="AO1294" s="56" t="str">
        <f>IF(AN1294=1,AB1294,"")</f>
        <v/>
      </c>
      <c r="AP1294" s="55" t="str">
        <f>IF(P1294=1,0,"")</f>
        <v/>
      </c>
      <c r="AQ1294" s="56" t="str">
        <f>IF(AP1294=1,AB1294,"")</f>
        <v/>
      </c>
    </row>
    <row r="1295" spans="1:43" s="3" customFormat="1" x14ac:dyDescent="0.25">
      <c r="A1295" s="67">
        <f t="shared" si="369"/>
        <v>2022</v>
      </c>
      <c r="B1295" s="67" t="e">
        <f t="shared" si="370"/>
        <v>#VALUE!</v>
      </c>
      <c r="C1295" s="68" t="e">
        <f t="shared" si="380"/>
        <v>#VALUE!</v>
      </c>
      <c r="D1295" s="69">
        <f t="shared" si="371"/>
        <v>6</v>
      </c>
      <c r="E1295" s="70">
        <f t="shared" si="372"/>
        <v>27</v>
      </c>
      <c r="F1295" s="74"/>
      <c r="G1295" s="77"/>
      <c r="H1295" s="63" t="e">
        <f t="shared" si="381"/>
        <v>#VALUE!</v>
      </c>
      <c r="I1295" s="64">
        <f t="shared" si="382"/>
        <v>1</v>
      </c>
      <c r="J1295" s="71" t="str">
        <f t="shared" si="382"/>
        <v xml:space="preserve">Tolpis </v>
      </c>
      <c r="K1295" s="71" t="str">
        <f t="shared" si="382"/>
        <v>umbellata</v>
      </c>
      <c r="L1295" s="72">
        <f t="shared" si="382"/>
        <v>1</v>
      </c>
      <c r="M1295" s="72">
        <f t="shared" si="382"/>
        <v>0</v>
      </c>
      <c r="N1295" s="66">
        <f t="shared" si="382"/>
        <v>1</v>
      </c>
      <c r="O1295" s="41"/>
      <c r="P1295" s="42" t="str">
        <f t="shared" si="373"/>
        <v/>
      </c>
      <c r="Q1295" s="43" t="str">
        <f t="shared" si="374"/>
        <v/>
      </c>
      <c r="R1295" s="44" t="e">
        <f t="shared" si="375"/>
        <v>#VALUE!</v>
      </c>
      <c r="S1295" s="45" t="e">
        <f t="shared" si="368"/>
        <v>#VALUE!</v>
      </c>
      <c r="T1295" s="44" t="str">
        <f t="shared" si="376"/>
        <v/>
      </c>
      <c r="U1295" s="46"/>
      <c r="V1295" s="47"/>
      <c r="W1295" s="48" t="e">
        <f t="shared" si="377"/>
        <v>#VALUE!</v>
      </c>
      <c r="X1295" s="49"/>
      <c r="Y1295" s="44" t="e">
        <f>INDEX(VISITORS[INSECT ORDER], MATCH(X1295,VISITORS[NAME USED],0))</f>
        <v>#N/A</v>
      </c>
      <c r="Z1295" s="44" t="e">
        <f t="shared" si="378"/>
        <v>#N/A</v>
      </c>
      <c r="AA1295" s="50" t="e">
        <f>IF(SUM(#REF!,#REF!,#REF!,#REF!,#REF!,#REF!)=S1295,,"")</f>
        <v>#REF!</v>
      </c>
      <c r="AB1295" s="51" t="str">
        <f t="shared" si="379"/>
        <v/>
      </c>
      <c r="AC1295" s="51"/>
      <c r="AD1295" s="51"/>
      <c r="AE1295" s="51"/>
      <c r="AF1295" s="51"/>
      <c r="AG1295" s="51"/>
      <c r="AH1295" s="51"/>
      <c r="AI1295" s="52"/>
      <c r="AJ1295" s="52"/>
      <c r="AK1295" s="52"/>
      <c r="AL1295" s="53"/>
      <c r="AM1295" s="54"/>
      <c r="AN1295" s="55" t="str">
        <f>IF(P1295=1,0,"")</f>
        <v/>
      </c>
      <c r="AO1295" s="56" t="str">
        <f>IF(AN1295=1,AB1295,"")</f>
        <v/>
      </c>
      <c r="AP1295" s="55" t="str">
        <f>IF(P1295=1,0,"")</f>
        <v/>
      </c>
      <c r="AQ1295" s="56" t="str">
        <f>IF(AP1295=1,AB1295,"")</f>
        <v/>
      </c>
    </row>
    <row r="1296" spans="1:43" s="3" customFormat="1" x14ac:dyDescent="0.25">
      <c r="A1296" s="67">
        <f t="shared" si="369"/>
        <v>2022</v>
      </c>
      <c r="B1296" s="67" t="e">
        <f t="shared" si="370"/>
        <v>#VALUE!</v>
      </c>
      <c r="C1296" s="68" t="e">
        <f t="shared" si="380"/>
        <v>#VALUE!</v>
      </c>
      <c r="D1296" s="69">
        <f t="shared" si="371"/>
        <v>6</v>
      </c>
      <c r="E1296" s="70">
        <f t="shared" si="372"/>
        <v>28</v>
      </c>
      <c r="F1296" s="74"/>
      <c r="G1296" s="77"/>
      <c r="H1296" s="63" t="e">
        <f t="shared" si="381"/>
        <v>#VALUE!</v>
      </c>
      <c r="I1296" s="64">
        <f t="shared" si="382"/>
        <v>1</v>
      </c>
      <c r="J1296" s="71" t="str">
        <f t="shared" si="382"/>
        <v xml:space="preserve">Tolpis </v>
      </c>
      <c r="K1296" s="71" t="str">
        <f t="shared" si="382"/>
        <v>umbellata</v>
      </c>
      <c r="L1296" s="72">
        <f t="shared" si="382"/>
        <v>1</v>
      </c>
      <c r="M1296" s="72">
        <f t="shared" si="382"/>
        <v>0</v>
      </c>
      <c r="N1296" s="66">
        <f t="shared" si="382"/>
        <v>1</v>
      </c>
      <c r="O1296" s="41"/>
      <c r="P1296" s="42" t="str">
        <f t="shared" si="373"/>
        <v/>
      </c>
      <c r="Q1296" s="43" t="str">
        <f t="shared" si="374"/>
        <v/>
      </c>
      <c r="R1296" s="44" t="e">
        <f t="shared" si="375"/>
        <v>#VALUE!</v>
      </c>
      <c r="S1296" s="45" t="e">
        <f t="shared" si="368"/>
        <v>#VALUE!</v>
      </c>
      <c r="T1296" s="44" t="str">
        <f t="shared" si="376"/>
        <v/>
      </c>
      <c r="U1296" s="46"/>
      <c r="V1296" s="47"/>
      <c r="W1296" s="48" t="e">
        <f t="shared" si="377"/>
        <v>#VALUE!</v>
      </c>
      <c r="X1296" s="49"/>
      <c r="Y1296" s="44" t="e">
        <f>INDEX(VISITORS[INSECT ORDER], MATCH(X1296,VISITORS[NAME USED],0))</f>
        <v>#N/A</v>
      </c>
      <c r="Z1296" s="44" t="e">
        <f t="shared" si="378"/>
        <v>#N/A</v>
      </c>
      <c r="AA1296" s="50" t="e">
        <f>IF(SUM(#REF!,#REF!,#REF!,#REF!,#REF!,#REF!)=S1296,,"")</f>
        <v>#REF!</v>
      </c>
      <c r="AB1296" s="51" t="str">
        <f t="shared" si="379"/>
        <v/>
      </c>
      <c r="AC1296" s="51"/>
      <c r="AD1296" s="51"/>
      <c r="AE1296" s="51"/>
      <c r="AF1296" s="51"/>
      <c r="AG1296" s="51"/>
      <c r="AH1296" s="51"/>
      <c r="AI1296" s="52"/>
      <c r="AJ1296" s="52"/>
      <c r="AK1296" s="52"/>
      <c r="AL1296" s="53"/>
      <c r="AM1296" s="54"/>
      <c r="AN1296" s="55" t="str">
        <f>IF(P1296=1,0,"")</f>
        <v/>
      </c>
      <c r="AO1296" s="56" t="str">
        <f>IF(AN1296=1,AB1296,"")</f>
        <v/>
      </c>
      <c r="AP1296" s="55" t="str">
        <f>IF(P1296=1,0,"")</f>
        <v/>
      </c>
      <c r="AQ1296" s="56" t="str">
        <f>IF(AP1296=1,AB1296,"")</f>
        <v/>
      </c>
    </row>
    <row r="1297" spans="1:43" s="3" customFormat="1" x14ac:dyDescent="0.25">
      <c r="A1297" s="67">
        <f t="shared" si="369"/>
        <v>2022</v>
      </c>
      <c r="B1297" s="67" t="e">
        <f t="shared" si="370"/>
        <v>#VALUE!</v>
      </c>
      <c r="C1297" s="68" t="e">
        <f t="shared" si="380"/>
        <v>#VALUE!</v>
      </c>
      <c r="D1297" s="69">
        <f t="shared" si="371"/>
        <v>6</v>
      </c>
      <c r="E1297" s="70">
        <f t="shared" si="372"/>
        <v>29</v>
      </c>
      <c r="F1297" s="74"/>
      <c r="G1297" s="77"/>
      <c r="H1297" s="63" t="e">
        <f t="shared" si="381"/>
        <v>#VALUE!</v>
      </c>
      <c r="I1297" s="64">
        <f t="shared" si="382"/>
        <v>1</v>
      </c>
      <c r="J1297" s="71" t="str">
        <f t="shared" si="382"/>
        <v xml:space="preserve">Tolpis </v>
      </c>
      <c r="K1297" s="71" t="str">
        <f t="shared" si="382"/>
        <v>umbellata</v>
      </c>
      <c r="L1297" s="72">
        <f t="shared" si="382"/>
        <v>1</v>
      </c>
      <c r="M1297" s="72">
        <f t="shared" si="382"/>
        <v>0</v>
      </c>
      <c r="N1297" s="66">
        <f t="shared" si="382"/>
        <v>1</v>
      </c>
      <c r="O1297" s="41"/>
      <c r="P1297" s="42" t="str">
        <f t="shared" si="373"/>
        <v/>
      </c>
      <c r="Q1297" s="43" t="str">
        <f t="shared" si="374"/>
        <v/>
      </c>
      <c r="R1297" s="44" t="e">
        <f t="shared" si="375"/>
        <v>#VALUE!</v>
      </c>
      <c r="S1297" s="45" t="e">
        <f t="shared" si="368"/>
        <v>#VALUE!</v>
      </c>
      <c r="T1297" s="44" t="str">
        <f t="shared" si="376"/>
        <v/>
      </c>
      <c r="U1297" s="46"/>
      <c r="V1297" s="47"/>
      <c r="W1297" s="48" t="e">
        <f t="shared" si="377"/>
        <v>#VALUE!</v>
      </c>
      <c r="X1297" s="49"/>
      <c r="Y1297" s="44" t="e">
        <f>INDEX(VISITORS[INSECT ORDER], MATCH(X1297,VISITORS[NAME USED],0))</f>
        <v>#N/A</v>
      </c>
      <c r="Z1297" s="44" t="e">
        <f t="shared" si="378"/>
        <v>#N/A</v>
      </c>
      <c r="AA1297" s="50" t="e">
        <f>IF(SUM(#REF!,#REF!,#REF!,#REF!,#REF!,#REF!)=S1297,,"")</f>
        <v>#REF!</v>
      </c>
      <c r="AB1297" s="51" t="str">
        <f t="shared" si="379"/>
        <v/>
      </c>
      <c r="AC1297" s="51"/>
      <c r="AD1297" s="51"/>
      <c r="AE1297" s="51"/>
      <c r="AF1297" s="51"/>
      <c r="AG1297" s="51"/>
      <c r="AH1297" s="51"/>
      <c r="AI1297" s="52"/>
      <c r="AJ1297" s="52"/>
      <c r="AK1297" s="52"/>
      <c r="AL1297" s="53"/>
      <c r="AM1297" s="54"/>
      <c r="AN1297" s="55" t="str">
        <f>IF(P1297=1,0,"")</f>
        <v/>
      </c>
      <c r="AO1297" s="56" t="str">
        <f>IF(AN1297=1,AB1297,"")</f>
        <v/>
      </c>
      <c r="AP1297" s="55" t="str">
        <f>IF(P1297=1,0,"")</f>
        <v/>
      </c>
      <c r="AQ1297" s="56" t="str">
        <f>IF(AP1297=1,AB1297,"")</f>
        <v/>
      </c>
    </row>
    <row r="1298" spans="1:43" s="3" customFormat="1" x14ac:dyDescent="0.25">
      <c r="A1298" s="67">
        <f t="shared" si="369"/>
        <v>2022</v>
      </c>
      <c r="B1298" s="67" t="e">
        <f t="shared" si="370"/>
        <v>#VALUE!</v>
      </c>
      <c r="C1298" s="68" t="e">
        <f t="shared" si="380"/>
        <v>#VALUE!</v>
      </c>
      <c r="D1298" s="69">
        <f t="shared" si="371"/>
        <v>6</v>
      </c>
      <c r="E1298" s="70">
        <f t="shared" si="372"/>
        <v>30</v>
      </c>
      <c r="F1298" s="74"/>
      <c r="G1298" s="77"/>
      <c r="H1298" s="63" t="e">
        <f t="shared" si="381"/>
        <v>#VALUE!</v>
      </c>
      <c r="I1298" s="64">
        <f t="shared" si="382"/>
        <v>1</v>
      </c>
      <c r="J1298" s="71" t="str">
        <f t="shared" si="382"/>
        <v xml:space="preserve">Tolpis </v>
      </c>
      <c r="K1298" s="71" t="str">
        <f t="shared" si="382"/>
        <v>umbellata</v>
      </c>
      <c r="L1298" s="72">
        <f t="shared" si="382"/>
        <v>1</v>
      </c>
      <c r="M1298" s="72">
        <f t="shared" si="382"/>
        <v>0</v>
      </c>
      <c r="N1298" s="66">
        <f t="shared" si="382"/>
        <v>1</v>
      </c>
      <c r="O1298" s="41"/>
      <c r="P1298" s="42" t="str">
        <f t="shared" si="373"/>
        <v/>
      </c>
      <c r="Q1298" s="43" t="str">
        <f t="shared" si="374"/>
        <v/>
      </c>
      <c r="R1298" s="44" t="e">
        <f t="shared" si="375"/>
        <v>#VALUE!</v>
      </c>
      <c r="S1298" s="45" t="e">
        <f t="shared" si="368"/>
        <v>#VALUE!</v>
      </c>
      <c r="T1298" s="44" t="str">
        <f t="shared" si="376"/>
        <v/>
      </c>
      <c r="U1298" s="46"/>
      <c r="V1298" s="47"/>
      <c r="W1298" s="48" t="e">
        <f t="shared" si="377"/>
        <v>#VALUE!</v>
      </c>
      <c r="X1298" s="49"/>
      <c r="Y1298" s="44" t="e">
        <f>INDEX(VISITORS[INSECT ORDER], MATCH(X1298,VISITORS[NAME USED],0))</f>
        <v>#N/A</v>
      </c>
      <c r="Z1298" s="44" t="e">
        <f t="shared" si="378"/>
        <v>#N/A</v>
      </c>
      <c r="AA1298" s="50" t="e">
        <f>IF(SUM(#REF!,#REF!,#REF!,#REF!,#REF!,#REF!)=S1298,,"")</f>
        <v>#REF!</v>
      </c>
      <c r="AB1298" s="51" t="str">
        <f t="shared" si="379"/>
        <v/>
      </c>
      <c r="AC1298" s="51"/>
      <c r="AD1298" s="51"/>
      <c r="AE1298" s="51"/>
      <c r="AF1298" s="51"/>
      <c r="AG1298" s="51"/>
      <c r="AH1298" s="51"/>
      <c r="AI1298" s="52"/>
      <c r="AJ1298" s="52"/>
      <c r="AK1298" s="52"/>
      <c r="AL1298" s="53"/>
      <c r="AM1298" s="54"/>
      <c r="AN1298" s="55" t="str">
        <f>IF(P1298=1,0,"")</f>
        <v/>
      </c>
      <c r="AO1298" s="56" t="str">
        <f>IF(AN1298=1,AB1298,"")</f>
        <v/>
      </c>
      <c r="AP1298" s="55" t="str">
        <f>IF(P1298=1,0,"")</f>
        <v/>
      </c>
      <c r="AQ1298" s="56" t="str">
        <f>IF(AP1298=1,AB1298,"")</f>
        <v/>
      </c>
    </row>
    <row r="1299" spans="1:43" s="3" customFormat="1" x14ac:dyDescent="0.25">
      <c r="A1299" s="67">
        <f t="shared" si="369"/>
        <v>2022</v>
      </c>
      <c r="B1299" s="67" t="e">
        <f t="shared" si="370"/>
        <v>#VALUE!</v>
      </c>
      <c r="C1299" s="68" t="e">
        <f t="shared" si="380"/>
        <v>#VALUE!</v>
      </c>
      <c r="D1299" s="69">
        <f t="shared" si="371"/>
        <v>6</v>
      </c>
      <c r="E1299" s="70">
        <f t="shared" si="372"/>
        <v>31</v>
      </c>
      <c r="F1299" s="74"/>
      <c r="G1299" s="77"/>
      <c r="H1299" s="63" t="e">
        <f t="shared" si="381"/>
        <v>#VALUE!</v>
      </c>
      <c r="I1299" s="64">
        <f t="shared" si="382"/>
        <v>1</v>
      </c>
      <c r="J1299" s="71" t="str">
        <f t="shared" si="382"/>
        <v xml:space="preserve">Tolpis </v>
      </c>
      <c r="K1299" s="71" t="str">
        <f t="shared" si="382"/>
        <v>umbellata</v>
      </c>
      <c r="L1299" s="72">
        <f t="shared" si="382"/>
        <v>1</v>
      </c>
      <c r="M1299" s="72">
        <f t="shared" si="382"/>
        <v>0</v>
      </c>
      <c r="N1299" s="66">
        <f t="shared" si="382"/>
        <v>1</v>
      </c>
      <c r="O1299" s="41"/>
      <c r="P1299" s="42" t="str">
        <f t="shared" si="373"/>
        <v/>
      </c>
      <c r="Q1299" s="43" t="str">
        <f t="shared" si="374"/>
        <v/>
      </c>
      <c r="R1299" s="44" t="e">
        <f t="shared" si="375"/>
        <v>#VALUE!</v>
      </c>
      <c r="S1299" s="45" t="e">
        <f t="shared" si="368"/>
        <v>#VALUE!</v>
      </c>
      <c r="T1299" s="44" t="str">
        <f t="shared" si="376"/>
        <v/>
      </c>
      <c r="U1299" s="46"/>
      <c r="V1299" s="47"/>
      <c r="W1299" s="48" t="e">
        <f t="shared" si="377"/>
        <v>#VALUE!</v>
      </c>
      <c r="X1299" s="49"/>
      <c r="Y1299" s="44" t="e">
        <f>INDEX(VISITORS[INSECT ORDER], MATCH(X1299,VISITORS[NAME USED],0))</f>
        <v>#N/A</v>
      </c>
      <c r="Z1299" s="44" t="e">
        <f t="shared" si="378"/>
        <v>#N/A</v>
      </c>
      <c r="AA1299" s="50" t="e">
        <f>IF(SUM(#REF!,#REF!,#REF!,#REF!,#REF!,#REF!)=S1299,,"")</f>
        <v>#REF!</v>
      </c>
      <c r="AB1299" s="51" t="str">
        <f t="shared" si="379"/>
        <v/>
      </c>
      <c r="AC1299" s="51"/>
      <c r="AD1299" s="51"/>
      <c r="AE1299" s="51"/>
      <c r="AF1299" s="51"/>
      <c r="AG1299" s="51"/>
      <c r="AH1299" s="51"/>
      <c r="AI1299" s="52"/>
      <c r="AJ1299" s="52"/>
      <c r="AK1299" s="52"/>
      <c r="AL1299" s="53"/>
      <c r="AM1299" s="54"/>
      <c r="AN1299" s="55" t="str">
        <f>IF(P1299=1,0,"")</f>
        <v/>
      </c>
      <c r="AO1299" s="56" t="str">
        <f>IF(AN1299=1,AB1299,"")</f>
        <v/>
      </c>
      <c r="AP1299" s="55" t="str">
        <f>IF(P1299=1,0,"")</f>
        <v/>
      </c>
      <c r="AQ1299" s="56" t="str">
        <f>IF(AP1299=1,AB1299,"")</f>
        <v/>
      </c>
    </row>
    <row r="1300" spans="1:43" s="3" customFormat="1" x14ac:dyDescent="0.25">
      <c r="A1300" s="67">
        <f t="shared" si="369"/>
        <v>2022</v>
      </c>
      <c r="B1300" s="67" t="e">
        <f t="shared" si="370"/>
        <v>#VALUE!</v>
      </c>
      <c r="C1300" s="68" t="e">
        <f t="shared" si="380"/>
        <v>#VALUE!</v>
      </c>
      <c r="D1300" s="69">
        <f t="shared" si="371"/>
        <v>6</v>
      </c>
      <c r="E1300" s="70">
        <f t="shared" si="372"/>
        <v>32</v>
      </c>
      <c r="F1300" s="74"/>
      <c r="G1300" s="77"/>
      <c r="H1300" s="63" t="e">
        <f t="shared" si="381"/>
        <v>#VALUE!</v>
      </c>
      <c r="I1300" s="64">
        <f t="shared" si="382"/>
        <v>1</v>
      </c>
      <c r="J1300" s="71" t="str">
        <f t="shared" si="382"/>
        <v xml:space="preserve">Tolpis </v>
      </c>
      <c r="K1300" s="71" t="str">
        <f t="shared" si="382"/>
        <v>umbellata</v>
      </c>
      <c r="L1300" s="72">
        <f t="shared" si="382"/>
        <v>1</v>
      </c>
      <c r="M1300" s="72">
        <f t="shared" si="382"/>
        <v>0</v>
      </c>
      <c r="N1300" s="66">
        <f t="shared" si="382"/>
        <v>1</v>
      </c>
      <c r="O1300" s="41"/>
      <c r="P1300" s="42" t="str">
        <f t="shared" si="373"/>
        <v/>
      </c>
      <c r="Q1300" s="43" t="str">
        <f t="shared" si="374"/>
        <v/>
      </c>
      <c r="R1300" s="44" t="e">
        <f t="shared" si="375"/>
        <v>#VALUE!</v>
      </c>
      <c r="S1300" s="45" t="e">
        <f t="shared" si="368"/>
        <v>#VALUE!</v>
      </c>
      <c r="T1300" s="44" t="str">
        <f t="shared" si="376"/>
        <v/>
      </c>
      <c r="U1300" s="46"/>
      <c r="V1300" s="47"/>
      <c r="W1300" s="48" t="e">
        <f t="shared" si="377"/>
        <v>#VALUE!</v>
      </c>
      <c r="X1300" s="49"/>
      <c r="Y1300" s="44" t="e">
        <f>INDEX(VISITORS[INSECT ORDER], MATCH(X1300,VISITORS[NAME USED],0))</f>
        <v>#N/A</v>
      </c>
      <c r="Z1300" s="44" t="e">
        <f t="shared" si="378"/>
        <v>#N/A</v>
      </c>
      <c r="AA1300" s="50" t="e">
        <f>IF(SUM(#REF!,#REF!,#REF!,#REF!,#REF!,#REF!)=S1300,,"")</f>
        <v>#REF!</v>
      </c>
      <c r="AB1300" s="51" t="str">
        <f t="shared" si="379"/>
        <v/>
      </c>
      <c r="AC1300" s="51"/>
      <c r="AD1300" s="51"/>
      <c r="AE1300" s="51"/>
      <c r="AF1300" s="51"/>
      <c r="AG1300" s="51"/>
      <c r="AH1300" s="51"/>
      <c r="AI1300" s="52"/>
      <c r="AJ1300" s="52"/>
      <c r="AK1300" s="52"/>
      <c r="AL1300" s="53"/>
      <c r="AM1300" s="54"/>
      <c r="AN1300" s="55" t="str">
        <f>IF(P1300=1,0,"")</f>
        <v/>
      </c>
      <c r="AO1300" s="56" t="str">
        <f>IF(AN1300=1,AB1300,"")</f>
        <v/>
      </c>
      <c r="AP1300" s="55" t="str">
        <f>IF(P1300=1,0,"")</f>
        <v/>
      </c>
      <c r="AQ1300" s="56" t="str">
        <f>IF(AP1300=1,AB1300,"")</f>
        <v/>
      </c>
    </row>
    <row r="1301" spans="1:43" s="3" customFormat="1" x14ac:dyDescent="0.25">
      <c r="A1301" s="67">
        <f t="shared" si="369"/>
        <v>2022</v>
      </c>
      <c r="B1301" s="67" t="e">
        <f t="shared" si="370"/>
        <v>#VALUE!</v>
      </c>
      <c r="C1301" s="68" t="e">
        <f t="shared" si="380"/>
        <v>#VALUE!</v>
      </c>
      <c r="D1301" s="69">
        <f t="shared" si="371"/>
        <v>6</v>
      </c>
      <c r="E1301" s="70">
        <f t="shared" si="372"/>
        <v>33</v>
      </c>
      <c r="F1301" s="74"/>
      <c r="G1301" s="77"/>
      <c r="H1301" s="63" t="e">
        <f t="shared" si="381"/>
        <v>#VALUE!</v>
      </c>
      <c r="I1301" s="64">
        <f t="shared" ref="I1301:N1316" si="383">I1300</f>
        <v>1</v>
      </c>
      <c r="J1301" s="71" t="str">
        <f t="shared" si="383"/>
        <v xml:space="preserve">Tolpis </v>
      </c>
      <c r="K1301" s="71" t="str">
        <f t="shared" si="383"/>
        <v>umbellata</v>
      </c>
      <c r="L1301" s="72">
        <f t="shared" si="383"/>
        <v>1</v>
      </c>
      <c r="M1301" s="72">
        <f t="shared" si="383"/>
        <v>0</v>
      </c>
      <c r="N1301" s="66">
        <f t="shared" si="383"/>
        <v>1</v>
      </c>
      <c r="O1301" s="41"/>
      <c r="P1301" s="42" t="str">
        <f t="shared" si="373"/>
        <v/>
      </c>
      <c r="Q1301" s="43" t="str">
        <f t="shared" si="374"/>
        <v/>
      </c>
      <c r="R1301" s="44" t="e">
        <f t="shared" si="375"/>
        <v>#VALUE!</v>
      </c>
      <c r="S1301" s="45" t="e">
        <f t="shared" si="368"/>
        <v>#VALUE!</v>
      </c>
      <c r="T1301" s="44" t="str">
        <f t="shared" si="376"/>
        <v/>
      </c>
      <c r="U1301" s="46"/>
      <c r="V1301" s="47"/>
      <c r="W1301" s="48" t="e">
        <f t="shared" si="377"/>
        <v>#VALUE!</v>
      </c>
      <c r="X1301" s="49"/>
      <c r="Y1301" s="44" t="e">
        <f>INDEX(VISITORS[INSECT ORDER], MATCH(X1301,VISITORS[NAME USED],0))</f>
        <v>#N/A</v>
      </c>
      <c r="Z1301" s="44" t="e">
        <f t="shared" si="378"/>
        <v>#N/A</v>
      </c>
      <c r="AA1301" s="50" t="e">
        <f>IF(SUM(#REF!,#REF!,#REF!,#REF!,#REF!,#REF!)=S1301,,"")</f>
        <v>#REF!</v>
      </c>
      <c r="AB1301" s="51" t="str">
        <f t="shared" si="379"/>
        <v/>
      </c>
      <c r="AC1301" s="51"/>
      <c r="AD1301" s="51"/>
      <c r="AE1301" s="51"/>
      <c r="AF1301" s="51"/>
      <c r="AG1301" s="51"/>
      <c r="AH1301" s="51"/>
      <c r="AI1301" s="52"/>
      <c r="AJ1301" s="52"/>
      <c r="AK1301" s="52"/>
      <c r="AL1301" s="53"/>
      <c r="AM1301" s="54"/>
      <c r="AN1301" s="55" t="str">
        <f>IF(P1301=1,0,"")</f>
        <v/>
      </c>
      <c r="AO1301" s="56" t="str">
        <f>IF(AN1301=1,AB1301,"")</f>
        <v/>
      </c>
      <c r="AP1301" s="55" t="str">
        <f>IF(P1301=1,0,"")</f>
        <v/>
      </c>
      <c r="AQ1301" s="56" t="str">
        <f>IF(AP1301=1,AB1301,"")</f>
        <v/>
      </c>
    </row>
    <row r="1302" spans="1:43" s="3" customFormat="1" x14ac:dyDescent="0.25">
      <c r="A1302" s="67">
        <f t="shared" si="369"/>
        <v>2022</v>
      </c>
      <c r="B1302" s="67" t="e">
        <f t="shared" si="370"/>
        <v>#VALUE!</v>
      </c>
      <c r="C1302" s="68" t="e">
        <f t="shared" si="380"/>
        <v>#VALUE!</v>
      </c>
      <c r="D1302" s="69">
        <f t="shared" si="371"/>
        <v>6</v>
      </c>
      <c r="E1302" s="70">
        <f t="shared" si="372"/>
        <v>34</v>
      </c>
      <c r="F1302" s="74"/>
      <c r="G1302" s="77"/>
      <c r="H1302" s="63" t="e">
        <f t="shared" si="381"/>
        <v>#VALUE!</v>
      </c>
      <c r="I1302" s="64">
        <f t="shared" si="383"/>
        <v>1</v>
      </c>
      <c r="J1302" s="71" t="str">
        <f t="shared" si="383"/>
        <v xml:space="preserve">Tolpis </v>
      </c>
      <c r="K1302" s="71" t="str">
        <f t="shared" si="383"/>
        <v>umbellata</v>
      </c>
      <c r="L1302" s="72">
        <f t="shared" si="383"/>
        <v>1</v>
      </c>
      <c r="M1302" s="72">
        <f t="shared" si="383"/>
        <v>0</v>
      </c>
      <c r="N1302" s="66">
        <f t="shared" si="383"/>
        <v>1</v>
      </c>
      <c r="O1302" s="41"/>
      <c r="P1302" s="42" t="str">
        <f t="shared" si="373"/>
        <v/>
      </c>
      <c r="Q1302" s="43" t="str">
        <f t="shared" si="374"/>
        <v/>
      </c>
      <c r="R1302" s="44" t="e">
        <f t="shared" si="375"/>
        <v>#VALUE!</v>
      </c>
      <c r="S1302" s="45" t="e">
        <f t="shared" si="368"/>
        <v>#VALUE!</v>
      </c>
      <c r="T1302" s="44" t="str">
        <f t="shared" si="376"/>
        <v/>
      </c>
      <c r="U1302" s="46"/>
      <c r="V1302" s="47"/>
      <c r="W1302" s="48" t="e">
        <f t="shared" si="377"/>
        <v>#VALUE!</v>
      </c>
      <c r="X1302" s="49"/>
      <c r="Y1302" s="44" t="e">
        <f>INDEX(VISITORS[INSECT ORDER], MATCH(X1302,VISITORS[NAME USED],0))</f>
        <v>#N/A</v>
      </c>
      <c r="Z1302" s="44" t="e">
        <f t="shared" si="378"/>
        <v>#N/A</v>
      </c>
      <c r="AA1302" s="50" t="e">
        <f>IF(SUM(#REF!,#REF!,#REF!,#REF!,#REF!,#REF!)=S1302,,"")</f>
        <v>#REF!</v>
      </c>
      <c r="AB1302" s="51" t="str">
        <f t="shared" si="379"/>
        <v/>
      </c>
      <c r="AC1302" s="51"/>
      <c r="AD1302" s="51"/>
      <c r="AE1302" s="51"/>
      <c r="AF1302" s="51"/>
      <c r="AG1302" s="51"/>
      <c r="AH1302" s="51"/>
      <c r="AI1302" s="52"/>
      <c r="AJ1302" s="52"/>
      <c r="AK1302" s="52"/>
      <c r="AL1302" s="53"/>
      <c r="AM1302" s="54"/>
      <c r="AN1302" s="55" t="str">
        <f>IF(P1302=1,0,"")</f>
        <v/>
      </c>
      <c r="AO1302" s="56" t="str">
        <f>IF(AN1302=1,AB1302,"")</f>
        <v/>
      </c>
      <c r="AP1302" s="55" t="str">
        <f>IF(P1302=1,0,"")</f>
        <v/>
      </c>
      <c r="AQ1302" s="56" t="str">
        <f>IF(AP1302=1,AB1302,"")</f>
        <v/>
      </c>
    </row>
    <row r="1303" spans="1:43" s="3" customFormat="1" x14ac:dyDescent="0.25">
      <c r="A1303" s="67">
        <f t="shared" si="369"/>
        <v>2022</v>
      </c>
      <c r="B1303" s="67" t="e">
        <f t="shared" si="370"/>
        <v>#VALUE!</v>
      </c>
      <c r="C1303" s="68" t="e">
        <f t="shared" si="380"/>
        <v>#VALUE!</v>
      </c>
      <c r="D1303" s="69">
        <f t="shared" si="371"/>
        <v>6</v>
      </c>
      <c r="E1303" s="70">
        <f t="shared" si="372"/>
        <v>35</v>
      </c>
      <c r="F1303" s="74"/>
      <c r="G1303" s="77"/>
      <c r="H1303" s="63" t="e">
        <f t="shared" si="381"/>
        <v>#VALUE!</v>
      </c>
      <c r="I1303" s="64">
        <f t="shared" si="383"/>
        <v>1</v>
      </c>
      <c r="J1303" s="71" t="str">
        <f t="shared" si="383"/>
        <v xml:space="preserve">Tolpis </v>
      </c>
      <c r="K1303" s="71" t="str">
        <f t="shared" si="383"/>
        <v>umbellata</v>
      </c>
      <c r="L1303" s="72">
        <f t="shared" si="383"/>
        <v>1</v>
      </c>
      <c r="M1303" s="72">
        <f t="shared" si="383"/>
        <v>0</v>
      </c>
      <c r="N1303" s="66">
        <f t="shared" si="383"/>
        <v>1</v>
      </c>
      <c r="O1303" s="41"/>
      <c r="P1303" s="42" t="str">
        <f t="shared" si="373"/>
        <v/>
      </c>
      <c r="Q1303" s="43" t="str">
        <f t="shared" si="374"/>
        <v/>
      </c>
      <c r="R1303" s="44" t="e">
        <f t="shared" si="375"/>
        <v>#VALUE!</v>
      </c>
      <c r="S1303" s="45" t="e">
        <f t="shared" si="368"/>
        <v>#VALUE!</v>
      </c>
      <c r="T1303" s="44" t="str">
        <f t="shared" si="376"/>
        <v/>
      </c>
      <c r="U1303" s="46"/>
      <c r="V1303" s="47"/>
      <c r="W1303" s="48" t="e">
        <f t="shared" si="377"/>
        <v>#VALUE!</v>
      </c>
      <c r="X1303" s="49"/>
      <c r="Y1303" s="44" t="e">
        <f>INDEX(VISITORS[INSECT ORDER], MATCH(X1303,VISITORS[NAME USED],0))</f>
        <v>#N/A</v>
      </c>
      <c r="Z1303" s="44" t="e">
        <f t="shared" si="378"/>
        <v>#N/A</v>
      </c>
      <c r="AA1303" s="50" t="e">
        <f>IF(SUM(#REF!,#REF!,#REF!,#REF!,#REF!,#REF!)=S1303,,"")</f>
        <v>#REF!</v>
      </c>
      <c r="AB1303" s="51" t="str">
        <f t="shared" si="379"/>
        <v/>
      </c>
      <c r="AC1303" s="51"/>
      <c r="AD1303" s="51"/>
      <c r="AE1303" s="51"/>
      <c r="AF1303" s="51"/>
      <c r="AG1303" s="51"/>
      <c r="AH1303" s="51"/>
      <c r="AI1303" s="52"/>
      <c r="AJ1303" s="52"/>
      <c r="AK1303" s="52"/>
      <c r="AL1303" s="53"/>
      <c r="AM1303" s="54"/>
      <c r="AN1303" s="55" t="str">
        <f>IF(P1303=1,0,"")</f>
        <v/>
      </c>
      <c r="AO1303" s="56" t="str">
        <f>IF(AN1303=1,AB1303,"")</f>
        <v/>
      </c>
      <c r="AP1303" s="55" t="str">
        <f>IF(P1303=1,0,"")</f>
        <v/>
      </c>
      <c r="AQ1303" s="56" t="str">
        <f>IF(AP1303=1,AB1303,"")</f>
        <v/>
      </c>
    </row>
    <row r="1304" spans="1:43" s="3" customFormat="1" x14ac:dyDescent="0.25">
      <c r="A1304" s="67">
        <f t="shared" si="369"/>
        <v>2022</v>
      </c>
      <c r="B1304" s="67" t="e">
        <f t="shared" si="370"/>
        <v>#VALUE!</v>
      </c>
      <c r="C1304" s="68" t="e">
        <f t="shared" si="380"/>
        <v>#VALUE!</v>
      </c>
      <c r="D1304" s="69">
        <f t="shared" si="371"/>
        <v>6</v>
      </c>
      <c r="E1304" s="70">
        <f t="shared" si="372"/>
        <v>36</v>
      </c>
      <c r="F1304" s="74"/>
      <c r="G1304" s="77"/>
      <c r="H1304" s="63" t="e">
        <f t="shared" si="381"/>
        <v>#VALUE!</v>
      </c>
      <c r="I1304" s="64">
        <f t="shared" si="383"/>
        <v>1</v>
      </c>
      <c r="J1304" s="71" t="str">
        <f t="shared" si="383"/>
        <v xml:space="preserve">Tolpis </v>
      </c>
      <c r="K1304" s="71" t="str">
        <f t="shared" si="383"/>
        <v>umbellata</v>
      </c>
      <c r="L1304" s="72">
        <f t="shared" si="383"/>
        <v>1</v>
      </c>
      <c r="M1304" s="72">
        <f t="shared" si="383"/>
        <v>0</v>
      </c>
      <c r="N1304" s="66">
        <f t="shared" si="383"/>
        <v>1</v>
      </c>
      <c r="O1304" s="41"/>
      <c r="P1304" s="42" t="str">
        <f t="shared" si="373"/>
        <v/>
      </c>
      <c r="Q1304" s="43" t="str">
        <f t="shared" si="374"/>
        <v/>
      </c>
      <c r="R1304" s="44" t="e">
        <f t="shared" si="375"/>
        <v>#VALUE!</v>
      </c>
      <c r="S1304" s="45" t="e">
        <f t="shared" si="368"/>
        <v>#VALUE!</v>
      </c>
      <c r="T1304" s="44" t="str">
        <f t="shared" si="376"/>
        <v/>
      </c>
      <c r="U1304" s="46"/>
      <c r="V1304" s="47"/>
      <c r="W1304" s="48" t="e">
        <f t="shared" si="377"/>
        <v>#VALUE!</v>
      </c>
      <c r="X1304" s="49"/>
      <c r="Y1304" s="44" t="e">
        <f>INDEX(VISITORS[INSECT ORDER], MATCH(X1304,VISITORS[NAME USED],0))</f>
        <v>#N/A</v>
      </c>
      <c r="Z1304" s="44" t="e">
        <f t="shared" si="378"/>
        <v>#N/A</v>
      </c>
      <c r="AA1304" s="50" t="e">
        <f>IF(SUM(#REF!,#REF!,#REF!,#REF!,#REF!,#REF!)=S1304,,"")</f>
        <v>#REF!</v>
      </c>
      <c r="AB1304" s="51" t="str">
        <f t="shared" si="379"/>
        <v/>
      </c>
      <c r="AC1304" s="51"/>
      <c r="AD1304" s="51"/>
      <c r="AE1304" s="51"/>
      <c r="AF1304" s="51"/>
      <c r="AG1304" s="51"/>
      <c r="AH1304" s="51"/>
      <c r="AI1304" s="52"/>
      <c r="AJ1304" s="52"/>
      <c r="AK1304" s="52"/>
      <c r="AL1304" s="53"/>
      <c r="AM1304" s="54"/>
      <c r="AN1304" s="55" t="str">
        <f>IF(P1304=1,0,"")</f>
        <v/>
      </c>
      <c r="AO1304" s="56" t="str">
        <f>IF(AN1304=1,AB1304,"")</f>
        <v/>
      </c>
      <c r="AP1304" s="55" t="str">
        <f>IF(P1304=1,0,"")</f>
        <v/>
      </c>
      <c r="AQ1304" s="56" t="str">
        <f>IF(AP1304=1,AB1304,"")</f>
        <v/>
      </c>
    </row>
    <row r="1305" spans="1:43" s="3" customFormat="1" x14ac:dyDescent="0.25">
      <c r="A1305" s="67">
        <f t="shared" si="369"/>
        <v>2022</v>
      </c>
      <c r="B1305" s="67" t="e">
        <f t="shared" si="370"/>
        <v>#VALUE!</v>
      </c>
      <c r="C1305" s="68" t="e">
        <f t="shared" si="380"/>
        <v>#VALUE!</v>
      </c>
      <c r="D1305" s="69">
        <f t="shared" si="371"/>
        <v>6</v>
      </c>
      <c r="E1305" s="70">
        <f t="shared" si="372"/>
        <v>37</v>
      </c>
      <c r="F1305" s="74"/>
      <c r="G1305" s="77"/>
      <c r="H1305" s="63" t="e">
        <f t="shared" si="381"/>
        <v>#VALUE!</v>
      </c>
      <c r="I1305" s="64">
        <f t="shared" si="383"/>
        <v>1</v>
      </c>
      <c r="J1305" s="71" t="str">
        <f t="shared" si="383"/>
        <v xml:space="preserve">Tolpis </v>
      </c>
      <c r="K1305" s="71" t="str">
        <f t="shared" si="383"/>
        <v>umbellata</v>
      </c>
      <c r="L1305" s="72">
        <f t="shared" si="383"/>
        <v>1</v>
      </c>
      <c r="M1305" s="72">
        <f t="shared" si="383"/>
        <v>0</v>
      </c>
      <c r="N1305" s="66">
        <f t="shared" si="383"/>
        <v>1</v>
      </c>
      <c r="O1305" s="41"/>
      <c r="P1305" s="42" t="str">
        <f t="shared" si="373"/>
        <v/>
      </c>
      <c r="Q1305" s="43" t="str">
        <f t="shared" si="374"/>
        <v/>
      </c>
      <c r="R1305" s="44" t="e">
        <f t="shared" si="375"/>
        <v>#VALUE!</v>
      </c>
      <c r="S1305" s="45" t="e">
        <f t="shared" si="368"/>
        <v>#VALUE!</v>
      </c>
      <c r="T1305" s="44" t="str">
        <f t="shared" si="376"/>
        <v/>
      </c>
      <c r="U1305" s="46"/>
      <c r="V1305" s="47"/>
      <c r="W1305" s="48" t="e">
        <f t="shared" si="377"/>
        <v>#VALUE!</v>
      </c>
      <c r="X1305" s="49"/>
      <c r="Y1305" s="44" t="e">
        <f>INDEX(VISITORS[INSECT ORDER], MATCH(X1305,VISITORS[NAME USED],0))</f>
        <v>#N/A</v>
      </c>
      <c r="Z1305" s="44" t="e">
        <f t="shared" si="378"/>
        <v>#N/A</v>
      </c>
      <c r="AA1305" s="50" t="e">
        <f>IF(SUM(#REF!,#REF!,#REF!,#REF!,#REF!,#REF!)=S1305,,"")</f>
        <v>#REF!</v>
      </c>
      <c r="AB1305" s="51" t="str">
        <f t="shared" si="379"/>
        <v/>
      </c>
      <c r="AC1305" s="51"/>
      <c r="AD1305" s="51"/>
      <c r="AE1305" s="51"/>
      <c r="AF1305" s="51"/>
      <c r="AG1305" s="51"/>
      <c r="AH1305" s="51"/>
      <c r="AI1305" s="52"/>
      <c r="AJ1305" s="52"/>
      <c r="AK1305" s="52"/>
      <c r="AL1305" s="53"/>
      <c r="AM1305" s="54"/>
      <c r="AN1305" s="55" t="str">
        <f>IF(P1305=1,0,"")</f>
        <v/>
      </c>
      <c r="AO1305" s="56" t="str">
        <f>IF(AN1305=1,AB1305,"")</f>
        <v/>
      </c>
      <c r="AP1305" s="55" t="str">
        <f>IF(P1305=1,0,"")</f>
        <v/>
      </c>
      <c r="AQ1305" s="56" t="str">
        <f>IF(AP1305=1,AB1305,"")</f>
        <v/>
      </c>
    </row>
    <row r="1306" spans="1:43" s="3" customFormat="1" x14ac:dyDescent="0.25">
      <c r="A1306" s="67">
        <f t="shared" si="369"/>
        <v>2022</v>
      </c>
      <c r="B1306" s="67" t="e">
        <f t="shared" si="370"/>
        <v>#VALUE!</v>
      </c>
      <c r="C1306" s="68" t="e">
        <f t="shared" si="380"/>
        <v>#VALUE!</v>
      </c>
      <c r="D1306" s="69">
        <f t="shared" si="371"/>
        <v>6</v>
      </c>
      <c r="E1306" s="70">
        <f t="shared" si="372"/>
        <v>38</v>
      </c>
      <c r="F1306" s="74"/>
      <c r="G1306" s="77"/>
      <c r="H1306" s="63" t="e">
        <f t="shared" si="381"/>
        <v>#VALUE!</v>
      </c>
      <c r="I1306" s="64">
        <f t="shared" si="383"/>
        <v>1</v>
      </c>
      <c r="J1306" s="71" t="str">
        <f t="shared" si="383"/>
        <v xml:space="preserve">Tolpis </v>
      </c>
      <c r="K1306" s="71" t="str">
        <f t="shared" si="383"/>
        <v>umbellata</v>
      </c>
      <c r="L1306" s="72">
        <f t="shared" si="383"/>
        <v>1</v>
      </c>
      <c r="M1306" s="72">
        <f t="shared" si="383"/>
        <v>0</v>
      </c>
      <c r="N1306" s="66">
        <f t="shared" si="383"/>
        <v>1</v>
      </c>
      <c r="O1306" s="41"/>
      <c r="P1306" s="42" t="str">
        <f t="shared" si="373"/>
        <v/>
      </c>
      <c r="Q1306" s="43" t="str">
        <f t="shared" si="374"/>
        <v/>
      </c>
      <c r="R1306" s="44" t="e">
        <f t="shared" si="375"/>
        <v>#VALUE!</v>
      </c>
      <c r="S1306" s="45" t="e">
        <f t="shared" si="368"/>
        <v>#VALUE!</v>
      </c>
      <c r="T1306" s="44" t="str">
        <f t="shared" si="376"/>
        <v/>
      </c>
      <c r="U1306" s="46"/>
      <c r="V1306" s="47"/>
      <c r="W1306" s="48" t="e">
        <f t="shared" si="377"/>
        <v>#VALUE!</v>
      </c>
      <c r="X1306" s="49"/>
      <c r="Y1306" s="44" t="e">
        <f>INDEX(VISITORS[INSECT ORDER], MATCH(X1306,VISITORS[NAME USED],0))</f>
        <v>#N/A</v>
      </c>
      <c r="Z1306" s="44" t="e">
        <f t="shared" si="378"/>
        <v>#N/A</v>
      </c>
      <c r="AA1306" s="50" t="e">
        <f>IF(SUM(#REF!,#REF!,#REF!,#REF!,#REF!,#REF!)=S1306,,"")</f>
        <v>#REF!</v>
      </c>
      <c r="AB1306" s="51" t="str">
        <f t="shared" si="379"/>
        <v/>
      </c>
      <c r="AC1306" s="51"/>
      <c r="AD1306" s="51"/>
      <c r="AE1306" s="51"/>
      <c r="AF1306" s="51"/>
      <c r="AG1306" s="51"/>
      <c r="AH1306" s="51"/>
      <c r="AI1306" s="52"/>
      <c r="AJ1306" s="52"/>
      <c r="AK1306" s="52"/>
      <c r="AL1306" s="53"/>
      <c r="AM1306" s="54"/>
      <c r="AN1306" s="55" t="str">
        <f>IF(P1306=1,0,"")</f>
        <v/>
      </c>
      <c r="AO1306" s="56" t="str">
        <f>IF(AN1306=1,AB1306,"")</f>
        <v/>
      </c>
      <c r="AP1306" s="55" t="str">
        <f>IF(P1306=1,0,"")</f>
        <v/>
      </c>
      <c r="AQ1306" s="56" t="str">
        <f>IF(AP1306=1,AB1306,"")</f>
        <v/>
      </c>
    </row>
    <row r="1307" spans="1:43" s="3" customFormat="1" x14ac:dyDescent="0.25">
      <c r="A1307" s="67">
        <f t="shared" si="369"/>
        <v>2022</v>
      </c>
      <c r="B1307" s="67" t="e">
        <f t="shared" si="370"/>
        <v>#VALUE!</v>
      </c>
      <c r="C1307" s="68" t="e">
        <f t="shared" si="380"/>
        <v>#VALUE!</v>
      </c>
      <c r="D1307" s="69">
        <f t="shared" si="371"/>
        <v>6</v>
      </c>
      <c r="E1307" s="70">
        <f t="shared" si="372"/>
        <v>39</v>
      </c>
      <c r="F1307" s="74"/>
      <c r="G1307" s="77"/>
      <c r="H1307" s="63" t="e">
        <f t="shared" si="381"/>
        <v>#VALUE!</v>
      </c>
      <c r="I1307" s="64">
        <f t="shared" si="383"/>
        <v>1</v>
      </c>
      <c r="J1307" s="71" t="str">
        <f t="shared" si="383"/>
        <v xml:space="preserve">Tolpis </v>
      </c>
      <c r="K1307" s="71" t="str">
        <f t="shared" si="383"/>
        <v>umbellata</v>
      </c>
      <c r="L1307" s="72">
        <f t="shared" si="383"/>
        <v>1</v>
      </c>
      <c r="M1307" s="72">
        <f t="shared" si="383"/>
        <v>0</v>
      </c>
      <c r="N1307" s="66">
        <f t="shared" si="383"/>
        <v>1</v>
      </c>
      <c r="O1307" s="41"/>
      <c r="P1307" s="42" t="str">
        <f t="shared" si="373"/>
        <v/>
      </c>
      <c r="Q1307" s="43" t="str">
        <f t="shared" si="374"/>
        <v/>
      </c>
      <c r="R1307" s="44" t="e">
        <f t="shared" si="375"/>
        <v>#VALUE!</v>
      </c>
      <c r="S1307" s="45" t="e">
        <f t="shared" si="368"/>
        <v>#VALUE!</v>
      </c>
      <c r="T1307" s="44" t="str">
        <f t="shared" si="376"/>
        <v/>
      </c>
      <c r="U1307" s="46"/>
      <c r="V1307" s="47"/>
      <c r="W1307" s="48" t="e">
        <f t="shared" si="377"/>
        <v>#VALUE!</v>
      </c>
      <c r="X1307" s="49"/>
      <c r="Y1307" s="44" t="e">
        <f>INDEX(VISITORS[INSECT ORDER], MATCH(X1307,VISITORS[NAME USED],0))</f>
        <v>#N/A</v>
      </c>
      <c r="Z1307" s="44" t="e">
        <f t="shared" si="378"/>
        <v>#N/A</v>
      </c>
      <c r="AA1307" s="50" t="e">
        <f>IF(SUM(#REF!,#REF!,#REF!,#REF!,#REF!,#REF!)=S1307,,"")</f>
        <v>#REF!</v>
      </c>
      <c r="AB1307" s="51" t="str">
        <f t="shared" si="379"/>
        <v/>
      </c>
      <c r="AC1307" s="51"/>
      <c r="AD1307" s="51"/>
      <c r="AE1307" s="51"/>
      <c r="AF1307" s="51"/>
      <c r="AG1307" s="51"/>
      <c r="AH1307" s="51"/>
      <c r="AI1307" s="52"/>
      <c r="AJ1307" s="52"/>
      <c r="AK1307" s="52"/>
      <c r="AL1307" s="53"/>
      <c r="AM1307" s="54"/>
      <c r="AN1307" s="55" t="str">
        <f>IF(P1307=1,0,"")</f>
        <v/>
      </c>
      <c r="AO1307" s="56" t="str">
        <f>IF(AN1307=1,AB1307,"")</f>
        <v/>
      </c>
      <c r="AP1307" s="55" t="str">
        <f>IF(P1307=1,0,"")</f>
        <v/>
      </c>
      <c r="AQ1307" s="56" t="str">
        <f>IF(AP1307=1,AB1307,"")</f>
        <v/>
      </c>
    </row>
    <row r="1308" spans="1:43" s="3" customFormat="1" x14ac:dyDescent="0.25">
      <c r="A1308" s="67">
        <f t="shared" si="369"/>
        <v>2022</v>
      </c>
      <c r="B1308" s="67" t="e">
        <f t="shared" si="370"/>
        <v>#VALUE!</v>
      </c>
      <c r="C1308" s="68" t="e">
        <f t="shared" si="380"/>
        <v>#VALUE!</v>
      </c>
      <c r="D1308" s="69">
        <f t="shared" si="371"/>
        <v>6</v>
      </c>
      <c r="E1308" s="70">
        <f t="shared" si="372"/>
        <v>40</v>
      </c>
      <c r="F1308" s="74"/>
      <c r="G1308" s="77"/>
      <c r="H1308" s="63" t="e">
        <f t="shared" si="381"/>
        <v>#VALUE!</v>
      </c>
      <c r="I1308" s="64">
        <f t="shared" si="383"/>
        <v>1</v>
      </c>
      <c r="J1308" s="71" t="str">
        <f t="shared" si="383"/>
        <v xml:space="preserve">Tolpis </v>
      </c>
      <c r="K1308" s="71" t="str">
        <f t="shared" si="383"/>
        <v>umbellata</v>
      </c>
      <c r="L1308" s="72">
        <f t="shared" si="383"/>
        <v>1</v>
      </c>
      <c r="M1308" s="72">
        <f t="shared" si="383"/>
        <v>0</v>
      </c>
      <c r="N1308" s="66">
        <f t="shared" si="383"/>
        <v>1</v>
      </c>
      <c r="O1308" s="41"/>
      <c r="P1308" s="42" t="str">
        <f t="shared" si="373"/>
        <v/>
      </c>
      <c r="Q1308" s="43" t="str">
        <f t="shared" si="374"/>
        <v/>
      </c>
      <c r="R1308" s="44" t="e">
        <f t="shared" si="375"/>
        <v>#VALUE!</v>
      </c>
      <c r="S1308" s="45" t="e">
        <f t="shared" si="368"/>
        <v>#VALUE!</v>
      </c>
      <c r="T1308" s="44" t="str">
        <f t="shared" si="376"/>
        <v/>
      </c>
      <c r="U1308" s="46"/>
      <c r="V1308" s="47"/>
      <c r="W1308" s="48" t="e">
        <f t="shared" si="377"/>
        <v>#VALUE!</v>
      </c>
      <c r="X1308" s="49"/>
      <c r="Y1308" s="44" t="e">
        <f>INDEX(VISITORS[INSECT ORDER], MATCH(X1308,VISITORS[NAME USED],0))</f>
        <v>#N/A</v>
      </c>
      <c r="Z1308" s="44" t="e">
        <f t="shared" si="378"/>
        <v>#N/A</v>
      </c>
      <c r="AA1308" s="50" t="e">
        <f>IF(SUM(#REF!,#REF!,#REF!,#REF!,#REF!,#REF!)=S1308,,"")</f>
        <v>#REF!</v>
      </c>
      <c r="AB1308" s="51" t="str">
        <f t="shared" si="379"/>
        <v/>
      </c>
      <c r="AC1308" s="51"/>
      <c r="AD1308" s="51"/>
      <c r="AE1308" s="51"/>
      <c r="AF1308" s="51"/>
      <c r="AG1308" s="51"/>
      <c r="AH1308" s="51"/>
      <c r="AI1308" s="52"/>
      <c r="AJ1308" s="52"/>
      <c r="AK1308" s="52"/>
      <c r="AL1308" s="53"/>
      <c r="AM1308" s="54"/>
      <c r="AN1308" s="55" t="str">
        <f>IF(P1308=1,0,"")</f>
        <v/>
      </c>
      <c r="AO1308" s="56" t="str">
        <f>IF(AN1308=1,AB1308,"")</f>
        <v/>
      </c>
      <c r="AP1308" s="55" t="str">
        <f>IF(P1308=1,0,"")</f>
        <v/>
      </c>
      <c r="AQ1308" s="56" t="str">
        <f>IF(AP1308=1,AB1308,"")</f>
        <v/>
      </c>
    </row>
    <row r="1309" spans="1:43" s="3" customFormat="1" x14ac:dyDescent="0.25">
      <c r="A1309" s="67">
        <f t="shared" si="369"/>
        <v>2022</v>
      </c>
      <c r="B1309" s="67" t="e">
        <f t="shared" si="370"/>
        <v>#VALUE!</v>
      </c>
      <c r="C1309" s="68" t="e">
        <f t="shared" si="380"/>
        <v>#VALUE!</v>
      </c>
      <c r="D1309" s="69">
        <f t="shared" si="371"/>
        <v>6</v>
      </c>
      <c r="E1309" s="70">
        <f t="shared" si="372"/>
        <v>41</v>
      </c>
      <c r="F1309" s="74"/>
      <c r="G1309" s="77"/>
      <c r="H1309" s="63" t="e">
        <f t="shared" si="381"/>
        <v>#VALUE!</v>
      </c>
      <c r="I1309" s="64">
        <f t="shared" si="383"/>
        <v>1</v>
      </c>
      <c r="J1309" s="71" t="str">
        <f t="shared" si="383"/>
        <v xml:space="preserve">Tolpis </v>
      </c>
      <c r="K1309" s="71" t="str">
        <f t="shared" si="383"/>
        <v>umbellata</v>
      </c>
      <c r="L1309" s="72">
        <f t="shared" si="383"/>
        <v>1</v>
      </c>
      <c r="M1309" s="72">
        <f t="shared" si="383"/>
        <v>0</v>
      </c>
      <c r="N1309" s="66">
        <f t="shared" si="383"/>
        <v>1</v>
      </c>
      <c r="O1309" s="41"/>
      <c r="P1309" s="42" t="str">
        <f t="shared" si="373"/>
        <v/>
      </c>
      <c r="Q1309" s="43" t="str">
        <f t="shared" si="374"/>
        <v/>
      </c>
      <c r="R1309" s="44" t="e">
        <f t="shared" si="375"/>
        <v>#VALUE!</v>
      </c>
      <c r="S1309" s="45" t="e">
        <f t="shared" si="368"/>
        <v>#VALUE!</v>
      </c>
      <c r="T1309" s="44" t="str">
        <f t="shared" si="376"/>
        <v/>
      </c>
      <c r="U1309" s="46"/>
      <c r="V1309" s="47"/>
      <c r="W1309" s="48" t="e">
        <f t="shared" si="377"/>
        <v>#VALUE!</v>
      </c>
      <c r="X1309" s="49"/>
      <c r="Y1309" s="44" t="e">
        <f>INDEX(VISITORS[INSECT ORDER], MATCH(X1309,VISITORS[NAME USED],0))</f>
        <v>#N/A</v>
      </c>
      <c r="Z1309" s="44" t="e">
        <f t="shared" si="378"/>
        <v>#N/A</v>
      </c>
      <c r="AA1309" s="50" t="e">
        <f>IF(SUM(#REF!,#REF!,#REF!,#REF!,#REF!,#REF!)=S1309,,"")</f>
        <v>#REF!</v>
      </c>
      <c r="AB1309" s="51" t="str">
        <f t="shared" si="379"/>
        <v/>
      </c>
      <c r="AC1309" s="51"/>
      <c r="AD1309" s="51"/>
      <c r="AE1309" s="51"/>
      <c r="AF1309" s="51"/>
      <c r="AG1309" s="51"/>
      <c r="AH1309" s="51"/>
      <c r="AI1309" s="52"/>
      <c r="AJ1309" s="52"/>
      <c r="AK1309" s="52"/>
      <c r="AL1309" s="53"/>
      <c r="AM1309" s="54"/>
      <c r="AN1309" s="55" t="str">
        <f>IF(P1309=1,0,"")</f>
        <v/>
      </c>
      <c r="AO1309" s="56" t="str">
        <f>IF(AN1309=1,AB1309,"")</f>
        <v/>
      </c>
      <c r="AP1309" s="55" t="str">
        <f>IF(P1309=1,0,"")</f>
        <v/>
      </c>
      <c r="AQ1309" s="56" t="str">
        <f>IF(AP1309=1,AB1309,"")</f>
        <v/>
      </c>
    </row>
    <row r="1310" spans="1:43" s="3" customFormat="1" x14ac:dyDescent="0.25">
      <c r="A1310" s="67">
        <f t="shared" si="369"/>
        <v>2022</v>
      </c>
      <c r="B1310" s="67" t="e">
        <f t="shared" si="370"/>
        <v>#VALUE!</v>
      </c>
      <c r="C1310" s="68" t="e">
        <f t="shared" si="380"/>
        <v>#VALUE!</v>
      </c>
      <c r="D1310" s="69">
        <f t="shared" si="371"/>
        <v>6</v>
      </c>
      <c r="E1310" s="70">
        <f t="shared" si="372"/>
        <v>42</v>
      </c>
      <c r="F1310" s="74"/>
      <c r="G1310" s="77"/>
      <c r="H1310" s="63" t="e">
        <f t="shared" si="381"/>
        <v>#VALUE!</v>
      </c>
      <c r="I1310" s="64">
        <f t="shared" si="383"/>
        <v>1</v>
      </c>
      <c r="J1310" s="71" t="str">
        <f t="shared" si="383"/>
        <v xml:space="preserve">Tolpis </v>
      </c>
      <c r="K1310" s="71" t="str">
        <f t="shared" si="383"/>
        <v>umbellata</v>
      </c>
      <c r="L1310" s="72">
        <f t="shared" si="383"/>
        <v>1</v>
      </c>
      <c r="M1310" s="72">
        <f t="shared" si="383"/>
        <v>0</v>
      </c>
      <c r="N1310" s="66">
        <f t="shared" si="383"/>
        <v>1</v>
      </c>
      <c r="O1310" s="41"/>
      <c r="P1310" s="42" t="str">
        <f t="shared" si="373"/>
        <v/>
      </c>
      <c r="Q1310" s="43" t="str">
        <f t="shared" si="374"/>
        <v/>
      </c>
      <c r="R1310" s="44" t="e">
        <f t="shared" si="375"/>
        <v>#VALUE!</v>
      </c>
      <c r="S1310" s="45" t="e">
        <f t="shared" si="368"/>
        <v>#VALUE!</v>
      </c>
      <c r="T1310" s="44" t="str">
        <f t="shared" si="376"/>
        <v/>
      </c>
      <c r="U1310" s="46"/>
      <c r="V1310" s="47"/>
      <c r="W1310" s="48" t="e">
        <f t="shared" si="377"/>
        <v>#VALUE!</v>
      </c>
      <c r="X1310" s="49"/>
      <c r="Y1310" s="44" t="e">
        <f>INDEX(VISITORS[INSECT ORDER], MATCH(X1310,VISITORS[NAME USED],0))</f>
        <v>#N/A</v>
      </c>
      <c r="Z1310" s="44" t="e">
        <f t="shared" si="378"/>
        <v>#N/A</v>
      </c>
      <c r="AA1310" s="50" t="e">
        <f>IF(SUM(#REF!,#REF!,#REF!,#REF!,#REF!,#REF!)=S1310,,"")</f>
        <v>#REF!</v>
      </c>
      <c r="AB1310" s="51" t="str">
        <f t="shared" si="379"/>
        <v/>
      </c>
      <c r="AC1310" s="51"/>
      <c r="AD1310" s="51"/>
      <c r="AE1310" s="51"/>
      <c r="AF1310" s="51"/>
      <c r="AG1310" s="51"/>
      <c r="AH1310" s="51"/>
      <c r="AI1310" s="52"/>
      <c r="AJ1310" s="52"/>
      <c r="AK1310" s="52"/>
      <c r="AL1310" s="53"/>
      <c r="AM1310" s="54"/>
      <c r="AN1310" s="55" t="str">
        <f>IF(P1310=1,0,"")</f>
        <v/>
      </c>
      <c r="AO1310" s="56" t="str">
        <f>IF(AN1310=1,AB1310,"")</f>
        <v/>
      </c>
      <c r="AP1310" s="55" t="str">
        <f>IF(P1310=1,0,"")</f>
        <v/>
      </c>
      <c r="AQ1310" s="56" t="str">
        <f>IF(AP1310=1,AB1310,"")</f>
        <v/>
      </c>
    </row>
    <row r="1311" spans="1:43" s="3" customFormat="1" x14ac:dyDescent="0.25">
      <c r="A1311" s="67">
        <f t="shared" si="369"/>
        <v>2022</v>
      </c>
      <c r="B1311" s="67" t="e">
        <f t="shared" si="370"/>
        <v>#VALUE!</v>
      </c>
      <c r="C1311" s="68" t="e">
        <f t="shared" si="380"/>
        <v>#VALUE!</v>
      </c>
      <c r="D1311" s="69">
        <f t="shared" si="371"/>
        <v>6</v>
      </c>
      <c r="E1311" s="70">
        <f t="shared" si="372"/>
        <v>43</v>
      </c>
      <c r="F1311" s="74"/>
      <c r="G1311" s="77"/>
      <c r="H1311" s="63" t="e">
        <f t="shared" si="381"/>
        <v>#VALUE!</v>
      </c>
      <c r="I1311" s="64">
        <f t="shared" si="383"/>
        <v>1</v>
      </c>
      <c r="J1311" s="71" t="str">
        <f t="shared" si="383"/>
        <v xml:space="preserve">Tolpis </v>
      </c>
      <c r="K1311" s="71" t="str">
        <f t="shared" si="383"/>
        <v>umbellata</v>
      </c>
      <c r="L1311" s="72">
        <f t="shared" si="383"/>
        <v>1</v>
      </c>
      <c r="M1311" s="72">
        <f t="shared" si="383"/>
        <v>0</v>
      </c>
      <c r="N1311" s="66">
        <f t="shared" si="383"/>
        <v>1</v>
      </c>
      <c r="O1311" s="41"/>
      <c r="P1311" s="42" t="str">
        <f t="shared" si="373"/>
        <v/>
      </c>
      <c r="Q1311" s="43" t="str">
        <f t="shared" si="374"/>
        <v/>
      </c>
      <c r="R1311" s="44" t="e">
        <f t="shared" si="375"/>
        <v>#VALUE!</v>
      </c>
      <c r="S1311" s="45" t="e">
        <f t="shared" si="368"/>
        <v>#VALUE!</v>
      </c>
      <c r="T1311" s="44" t="str">
        <f t="shared" si="376"/>
        <v/>
      </c>
      <c r="U1311" s="46"/>
      <c r="V1311" s="47"/>
      <c r="W1311" s="48" t="e">
        <f t="shared" si="377"/>
        <v>#VALUE!</v>
      </c>
      <c r="X1311" s="49"/>
      <c r="Y1311" s="44" t="e">
        <f>INDEX(VISITORS[INSECT ORDER], MATCH(X1311,VISITORS[NAME USED],0))</f>
        <v>#N/A</v>
      </c>
      <c r="Z1311" s="44" t="e">
        <f t="shared" si="378"/>
        <v>#N/A</v>
      </c>
      <c r="AA1311" s="50" t="e">
        <f>IF(SUM(#REF!,#REF!,#REF!,#REF!,#REF!,#REF!)=S1311,,"")</f>
        <v>#REF!</v>
      </c>
      <c r="AB1311" s="51" t="str">
        <f t="shared" si="379"/>
        <v/>
      </c>
      <c r="AC1311" s="51"/>
      <c r="AD1311" s="51"/>
      <c r="AE1311" s="51"/>
      <c r="AF1311" s="51"/>
      <c r="AG1311" s="51"/>
      <c r="AH1311" s="51"/>
      <c r="AI1311" s="52"/>
      <c r="AJ1311" s="52"/>
      <c r="AK1311" s="52"/>
      <c r="AL1311" s="53"/>
      <c r="AM1311" s="54"/>
      <c r="AN1311" s="55" t="str">
        <f>IF(P1311=1,0,"")</f>
        <v/>
      </c>
      <c r="AO1311" s="56" t="str">
        <f>IF(AN1311=1,AB1311,"")</f>
        <v/>
      </c>
      <c r="AP1311" s="55" t="str">
        <f>IF(P1311=1,0,"")</f>
        <v/>
      </c>
      <c r="AQ1311" s="56" t="str">
        <f>IF(AP1311=1,AB1311,"")</f>
        <v/>
      </c>
    </row>
    <row r="1312" spans="1:43" s="3" customFormat="1" x14ac:dyDescent="0.25">
      <c r="A1312" s="67">
        <f t="shared" si="369"/>
        <v>2022</v>
      </c>
      <c r="B1312" s="67" t="e">
        <f t="shared" si="370"/>
        <v>#VALUE!</v>
      </c>
      <c r="C1312" s="68" t="e">
        <f t="shared" si="380"/>
        <v>#VALUE!</v>
      </c>
      <c r="D1312" s="69">
        <f t="shared" si="371"/>
        <v>6</v>
      </c>
      <c r="E1312" s="70">
        <f t="shared" si="372"/>
        <v>44</v>
      </c>
      <c r="F1312" s="74"/>
      <c r="G1312" s="77"/>
      <c r="H1312" s="63" t="e">
        <f t="shared" si="381"/>
        <v>#VALUE!</v>
      </c>
      <c r="I1312" s="64">
        <f t="shared" si="383"/>
        <v>1</v>
      </c>
      <c r="J1312" s="71" t="str">
        <f t="shared" si="383"/>
        <v xml:space="preserve">Tolpis </v>
      </c>
      <c r="K1312" s="71" t="str">
        <f t="shared" si="383"/>
        <v>umbellata</v>
      </c>
      <c r="L1312" s="72">
        <f t="shared" si="383"/>
        <v>1</v>
      </c>
      <c r="M1312" s="72">
        <f t="shared" si="383"/>
        <v>0</v>
      </c>
      <c r="N1312" s="66">
        <f t="shared" si="383"/>
        <v>1</v>
      </c>
      <c r="O1312" s="41"/>
      <c r="P1312" s="42" t="str">
        <f t="shared" si="373"/>
        <v/>
      </c>
      <c r="Q1312" s="43" t="str">
        <f t="shared" si="374"/>
        <v/>
      </c>
      <c r="R1312" s="44" t="e">
        <f t="shared" si="375"/>
        <v>#VALUE!</v>
      </c>
      <c r="S1312" s="45" t="e">
        <f t="shared" si="368"/>
        <v>#VALUE!</v>
      </c>
      <c r="T1312" s="44" t="str">
        <f t="shared" si="376"/>
        <v/>
      </c>
      <c r="U1312" s="46"/>
      <c r="V1312" s="47"/>
      <c r="W1312" s="48" t="e">
        <f t="shared" si="377"/>
        <v>#VALUE!</v>
      </c>
      <c r="X1312" s="49"/>
      <c r="Y1312" s="44" t="e">
        <f>INDEX(VISITORS[INSECT ORDER], MATCH(X1312,VISITORS[NAME USED],0))</f>
        <v>#N/A</v>
      </c>
      <c r="Z1312" s="44" t="e">
        <f t="shared" si="378"/>
        <v>#N/A</v>
      </c>
      <c r="AA1312" s="50" t="e">
        <f>IF(SUM(#REF!,#REF!,#REF!,#REF!,#REF!,#REF!)=S1312,,"")</f>
        <v>#REF!</v>
      </c>
      <c r="AB1312" s="51" t="str">
        <f t="shared" si="379"/>
        <v/>
      </c>
      <c r="AC1312" s="51"/>
      <c r="AD1312" s="51"/>
      <c r="AE1312" s="51"/>
      <c r="AF1312" s="51"/>
      <c r="AG1312" s="51"/>
      <c r="AH1312" s="51"/>
      <c r="AI1312" s="52"/>
      <c r="AJ1312" s="52"/>
      <c r="AK1312" s="52"/>
      <c r="AL1312" s="53"/>
      <c r="AM1312" s="54"/>
      <c r="AN1312" s="55" t="str">
        <f>IF(P1312=1,0,"")</f>
        <v/>
      </c>
      <c r="AO1312" s="56" t="str">
        <f>IF(AN1312=1,AB1312,"")</f>
        <v/>
      </c>
      <c r="AP1312" s="55" t="str">
        <f>IF(P1312=1,0,"")</f>
        <v/>
      </c>
      <c r="AQ1312" s="56" t="str">
        <f>IF(AP1312=1,AB1312,"")</f>
        <v/>
      </c>
    </row>
    <row r="1313" spans="1:43" s="3" customFormat="1" x14ac:dyDescent="0.25">
      <c r="A1313" s="67">
        <f t="shared" si="369"/>
        <v>2022</v>
      </c>
      <c r="B1313" s="67" t="e">
        <f t="shared" si="370"/>
        <v>#VALUE!</v>
      </c>
      <c r="C1313" s="68" t="e">
        <f t="shared" si="380"/>
        <v>#VALUE!</v>
      </c>
      <c r="D1313" s="69">
        <f t="shared" si="371"/>
        <v>6</v>
      </c>
      <c r="E1313" s="70">
        <f t="shared" si="372"/>
        <v>45</v>
      </c>
      <c r="F1313" s="74"/>
      <c r="G1313" s="77"/>
      <c r="H1313" s="63" t="e">
        <f t="shared" si="381"/>
        <v>#VALUE!</v>
      </c>
      <c r="I1313" s="64">
        <f t="shared" si="383"/>
        <v>1</v>
      </c>
      <c r="J1313" s="71" t="str">
        <f t="shared" si="383"/>
        <v xml:space="preserve">Tolpis </v>
      </c>
      <c r="K1313" s="71" t="str">
        <f t="shared" si="383"/>
        <v>umbellata</v>
      </c>
      <c r="L1313" s="72">
        <f t="shared" si="383"/>
        <v>1</v>
      </c>
      <c r="M1313" s="72">
        <f t="shared" si="383"/>
        <v>0</v>
      </c>
      <c r="N1313" s="66">
        <f t="shared" si="383"/>
        <v>1</v>
      </c>
      <c r="O1313" s="41"/>
      <c r="P1313" s="42" t="str">
        <f t="shared" si="373"/>
        <v/>
      </c>
      <c r="Q1313" s="43" t="str">
        <f t="shared" si="374"/>
        <v/>
      </c>
      <c r="R1313" s="44" t="e">
        <f t="shared" si="375"/>
        <v>#VALUE!</v>
      </c>
      <c r="S1313" s="45" t="e">
        <f t="shared" si="368"/>
        <v>#VALUE!</v>
      </c>
      <c r="T1313" s="44" t="str">
        <f t="shared" si="376"/>
        <v/>
      </c>
      <c r="U1313" s="46"/>
      <c r="V1313" s="47"/>
      <c r="W1313" s="48" t="e">
        <f t="shared" si="377"/>
        <v>#VALUE!</v>
      </c>
      <c r="X1313" s="49"/>
      <c r="Y1313" s="44" t="e">
        <f>INDEX(VISITORS[INSECT ORDER], MATCH(X1313,VISITORS[NAME USED],0))</f>
        <v>#N/A</v>
      </c>
      <c r="Z1313" s="44" t="e">
        <f t="shared" si="378"/>
        <v>#N/A</v>
      </c>
      <c r="AA1313" s="50" t="e">
        <f>IF(SUM(#REF!,#REF!,#REF!,#REF!,#REF!,#REF!)=S1313,,"")</f>
        <v>#REF!</v>
      </c>
      <c r="AB1313" s="51" t="str">
        <f t="shared" si="379"/>
        <v/>
      </c>
      <c r="AC1313" s="51"/>
      <c r="AD1313" s="51"/>
      <c r="AE1313" s="51"/>
      <c r="AF1313" s="51"/>
      <c r="AG1313" s="51"/>
      <c r="AH1313" s="51"/>
      <c r="AI1313" s="52"/>
      <c r="AJ1313" s="52"/>
      <c r="AK1313" s="52"/>
      <c r="AL1313" s="53"/>
      <c r="AM1313" s="54"/>
      <c r="AN1313" s="55" t="str">
        <f>IF(P1313=1,0,"")</f>
        <v/>
      </c>
      <c r="AO1313" s="56" t="str">
        <f>IF(AN1313=1,AB1313,"")</f>
        <v/>
      </c>
      <c r="AP1313" s="55" t="str">
        <f>IF(P1313=1,0,"")</f>
        <v/>
      </c>
      <c r="AQ1313" s="56" t="str">
        <f>IF(AP1313=1,AB1313,"")</f>
        <v/>
      </c>
    </row>
    <row r="1314" spans="1:43" s="3" customFormat="1" x14ac:dyDescent="0.25">
      <c r="A1314" s="67">
        <f t="shared" si="369"/>
        <v>2022</v>
      </c>
      <c r="B1314" s="67" t="e">
        <f t="shared" si="370"/>
        <v>#VALUE!</v>
      </c>
      <c r="C1314" s="68" t="e">
        <f t="shared" si="380"/>
        <v>#VALUE!</v>
      </c>
      <c r="D1314" s="69">
        <f t="shared" si="371"/>
        <v>6</v>
      </c>
      <c r="E1314" s="70">
        <f t="shared" si="372"/>
        <v>46</v>
      </c>
      <c r="F1314" s="74"/>
      <c r="G1314" s="77"/>
      <c r="H1314" s="63" t="e">
        <f t="shared" si="381"/>
        <v>#VALUE!</v>
      </c>
      <c r="I1314" s="64">
        <f t="shared" si="383"/>
        <v>1</v>
      </c>
      <c r="J1314" s="71" t="str">
        <f t="shared" si="383"/>
        <v xml:space="preserve">Tolpis </v>
      </c>
      <c r="K1314" s="71" t="str">
        <f t="shared" si="383"/>
        <v>umbellata</v>
      </c>
      <c r="L1314" s="72">
        <f t="shared" si="383"/>
        <v>1</v>
      </c>
      <c r="M1314" s="72">
        <f t="shared" si="383"/>
        <v>0</v>
      </c>
      <c r="N1314" s="66">
        <f t="shared" si="383"/>
        <v>1</v>
      </c>
      <c r="O1314" s="41"/>
      <c r="P1314" s="42" t="str">
        <f t="shared" si="373"/>
        <v/>
      </c>
      <c r="Q1314" s="43" t="str">
        <f t="shared" si="374"/>
        <v/>
      </c>
      <c r="R1314" s="44" t="e">
        <f t="shared" si="375"/>
        <v>#VALUE!</v>
      </c>
      <c r="S1314" s="45" t="e">
        <f t="shared" si="368"/>
        <v>#VALUE!</v>
      </c>
      <c r="T1314" s="44" t="str">
        <f t="shared" si="376"/>
        <v/>
      </c>
      <c r="U1314" s="46"/>
      <c r="V1314" s="47"/>
      <c r="W1314" s="48" t="e">
        <f t="shared" si="377"/>
        <v>#VALUE!</v>
      </c>
      <c r="X1314" s="49"/>
      <c r="Y1314" s="44" t="e">
        <f>INDEX(VISITORS[INSECT ORDER], MATCH(X1314,VISITORS[NAME USED],0))</f>
        <v>#N/A</v>
      </c>
      <c r="Z1314" s="44" t="e">
        <f t="shared" si="378"/>
        <v>#N/A</v>
      </c>
      <c r="AA1314" s="50" t="e">
        <f>IF(SUM(#REF!,#REF!,#REF!,#REF!,#REF!,#REF!)=S1314,,"")</f>
        <v>#REF!</v>
      </c>
      <c r="AB1314" s="51" t="str">
        <f t="shared" si="379"/>
        <v/>
      </c>
      <c r="AC1314" s="51"/>
      <c r="AD1314" s="51"/>
      <c r="AE1314" s="51"/>
      <c r="AF1314" s="51"/>
      <c r="AG1314" s="51"/>
      <c r="AH1314" s="51"/>
      <c r="AI1314" s="52"/>
      <c r="AJ1314" s="52"/>
      <c r="AK1314" s="52"/>
      <c r="AL1314" s="53"/>
      <c r="AM1314" s="54"/>
      <c r="AN1314" s="55" t="str">
        <f>IF(P1314=1,0,"")</f>
        <v/>
      </c>
      <c r="AO1314" s="56" t="str">
        <f>IF(AN1314=1,AB1314,"")</f>
        <v/>
      </c>
      <c r="AP1314" s="55" t="str">
        <f>IF(P1314=1,0,"")</f>
        <v/>
      </c>
      <c r="AQ1314" s="56" t="str">
        <f>IF(AP1314=1,AB1314,"")</f>
        <v/>
      </c>
    </row>
    <row r="1315" spans="1:43" s="3" customFormat="1" x14ac:dyDescent="0.25">
      <c r="A1315" s="67">
        <f t="shared" si="369"/>
        <v>2022</v>
      </c>
      <c r="B1315" s="67" t="e">
        <f t="shared" si="370"/>
        <v>#VALUE!</v>
      </c>
      <c r="C1315" s="68" t="e">
        <f t="shared" si="380"/>
        <v>#VALUE!</v>
      </c>
      <c r="D1315" s="69">
        <f t="shared" si="371"/>
        <v>6</v>
      </c>
      <c r="E1315" s="70">
        <f t="shared" si="372"/>
        <v>47</v>
      </c>
      <c r="F1315" s="74"/>
      <c r="G1315" s="77"/>
      <c r="H1315" s="63" t="e">
        <f t="shared" si="381"/>
        <v>#VALUE!</v>
      </c>
      <c r="I1315" s="64">
        <f t="shared" si="383"/>
        <v>1</v>
      </c>
      <c r="J1315" s="71" t="str">
        <f t="shared" si="383"/>
        <v xml:space="preserve">Tolpis </v>
      </c>
      <c r="K1315" s="71" t="str">
        <f t="shared" si="383"/>
        <v>umbellata</v>
      </c>
      <c r="L1315" s="72">
        <f t="shared" si="383"/>
        <v>1</v>
      </c>
      <c r="M1315" s="72">
        <f t="shared" si="383"/>
        <v>0</v>
      </c>
      <c r="N1315" s="66">
        <f t="shared" si="383"/>
        <v>1</v>
      </c>
      <c r="O1315" s="41"/>
      <c r="P1315" s="42" t="str">
        <f t="shared" si="373"/>
        <v/>
      </c>
      <c r="Q1315" s="43" t="str">
        <f t="shared" si="374"/>
        <v/>
      </c>
      <c r="R1315" s="44" t="e">
        <f t="shared" si="375"/>
        <v>#VALUE!</v>
      </c>
      <c r="S1315" s="45" t="e">
        <f t="shared" si="368"/>
        <v>#VALUE!</v>
      </c>
      <c r="T1315" s="44" t="str">
        <f t="shared" si="376"/>
        <v/>
      </c>
      <c r="U1315" s="46"/>
      <c r="V1315" s="47"/>
      <c r="W1315" s="48" t="e">
        <f t="shared" si="377"/>
        <v>#VALUE!</v>
      </c>
      <c r="X1315" s="49"/>
      <c r="Y1315" s="44" t="e">
        <f>INDEX(VISITORS[INSECT ORDER], MATCH(X1315,VISITORS[NAME USED],0))</f>
        <v>#N/A</v>
      </c>
      <c r="Z1315" s="44" t="e">
        <f t="shared" si="378"/>
        <v>#N/A</v>
      </c>
      <c r="AA1315" s="50" t="e">
        <f>IF(SUM(#REF!,#REF!,#REF!,#REF!,#REF!,#REF!)=S1315,,"")</f>
        <v>#REF!</v>
      </c>
      <c r="AB1315" s="51" t="str">
        <f t="shared" si="379"/>
        <v/>
      </c>
      <c r="AC1315" s="51"/>
      <c r="AD1315" s="51"/>
      <c r="AE1315" s="51"/>
      <c r="AF1315" s="51"/>
      <c r="AG1315" s="51"/>
      <c r="AH1315" s="51"/>
      <c r="AI1315" s="52"/>
      <c r="AJ1315" s="52"/>
      <c r="AK1315" s="52"/>
      <c r="AL1315" s="53"/>
      <c r="AM1315" s="54"/>
      <c r="AN1315" s="55" t="str">
        <f>IF(P1315=1,0,"")</f>
        <v/>
      </c>
      <c r="AO1315" s="56" t="str">
        <f>IF(AN1315=1,AB1315,"")</f>
        <v/>
      </c>
      <c r="AP1315" s="55" t="str">
        <f>IF(P1315=1,0,"")</f>
        <v/>
      </c>
      <c r="AQ1315" s="56" t="str">
        <f>IF(AP1315=1,AB1315,"")</f>
        <v/>
      </c>
    </row>
    <row r="1316" spans="1:43" s="3" customFormat="1" x14ac:dyDescent="0.25">
      <c r="A1316" s="67">
        <f t="shared" si="369"/>
        <v>2022</v>
      </c>
      <c r="B1316" s="67" t="e">
        <f t="shared" si="370"/>
        <v>#VALUE!</v>
      </c>
      <c r="C1316" s="68" t="e">
        <f t="shared" si="380"/>
        <v>#VALUE!</v>
      </c>
      <c r="D1316" s="69">
        <f t="shared" si="371"/>
        <v>6</v>
      </c>
      <c r="E1316" s="70">
        <f t="shared" si="372"/>
        <v>48</v>
      </c>
      <c r="F1316" s="74"/>
      <c r="G1316" s="77"/>
      <c r="H1316" s="63" t="e">
        <f t="shared" si="381"/>
        <v>#VALUE!</v>
      </c>
      <c r="I1316" s="64">
        <f t="shared" si="383"/>
        <v>1</v>
      </c>
      <c r="J1316" s="71" t="str">
        <f t="shared" si="383"/>
        <v xml:space="preserve">Tolpis </v>
      </c>
      <c r="K1316" s="71" t="str">
        <f t="shared" si="383"/>
        <v>umbellata</v>
      </c>
      <c r="L1316" s="72">
        <f t="shared" si="383"/>
        <v>1</v>
      </c>
      <c r="M1316" s="72">
        <f t="shared" si="383"/>
        <v>0</v>
      </c>
      <c r="N1316" s="66">
        <f t="shared" si="383"/>
        <v>1</v>
      </c>
      <c r="O1316" s="41"/>
      <c r="P1316" s="42" t="str">
        <f t="shared" si="373"/>
        <v/>
      </c>
      <c r="Q1316" s="43" t="str">
        <f t="shared" si="374"/>
        <v/>
      </c>
      <c r="R1316" s="44" t="e">
        <f t="shared" si="375"/>
        <v>#VALUE!</v>
      </c>
      <c r="S1316" s="45" t="e">
        <f t="shared" si="368"/>
        <v>#VALUE!</v>
      </c>
      <c r="T1316" s="44" t="str">
        <f t="shared" si="376"/>
        <v/>
      </c>
      <c r="U1316" s="46"/>
      <c r="V1316" s="47"/>
      <c r="W1316" s="48" t="e">
        <f t="shared" si="377"/>
        <v>#VALUE!</v>
      </c>
      <c r="X1316" s="49"/>
      <c r="Y1316" s="44" t="e">
        <f>INDEX(VISITORS[INSECT ORDER], MATCH(X1316,VISITORS[NAME USED],0))</f>
        <v>#N/A</v>
      </c>
      <c r="Z1316" s="44" t="e">
        <f t="shared" si="378"/>
        <v>#N/A</v>
      </c>
      <c r="AA1316" s="50" t="e">
        <f>IF(SUM(#REF!,#REF!,#REF!,#REF!,#REF!,#REF!)=S1316,,"")</f>
        <v>#REF!</v>
      </c>
      <c r="AB1316" s="51" t="str">
        <f t="shared" si="379"/>
        <v/>
      </c>
      <c r="AC1316" s="51"/>
      <c r="AD1316" s="51"/>
      <c r="AE1316" s="51"/>
      <c r="AF1316" s="51"/>
      <c r="AG1316" s="51"/>
      <c r="AH1316" s="51"/>
      <c r="AI1316" s="52"/>
      <c r="AJ1316" s="52"/>
      <c r="AK1316" s="52"/>
      <c r="AL1316" s="53"/>
      <c r="AM1316" s="54"/>
      <c r="AN1316" s="55" t="str">
        <f>IF(P1316=1,0,"")</f>
        <v/>
      </c>
      <c r="AO1316" s="56" t="str">
        <f>IF(AN1316=1,AB1316,"")</f>
        <v/>
      </c>
      <c r="AP1316" s="55" t="str">
        <f>IF(P1316=1,0,"")</f>
        <v/>
      </c>
      <c r="AQ1316" s="56" t="str">
        <f>IF(AP1316=1,AB1316,"")</f>
        <v/>
      </c>
    </row>
    <row r="1317" spans="1:43" s="3" customFormat="1" x14ac:dyDescent="0.25">
      <c r="A1317" s="67">
        <f t="shared" si="369"/>
        <v>2022</v>
      </c>
      <c r="B1317" s="67" t="e">
        <f t="shared" si="370"/>
        <v>#VALUE!</v>
      </c>
      <c r="C1317" s="68" t="e">
        <f t="shared" si="380"/>
        <v>#VALUE!</v>
      </c>
      <c r="D1317" s="69">
        <f t="shared" si="371"/>
        <v>6</v>
      </c>
      <c r="E1317" s="70">
        <f t="shared" si="372"/>
        <v>49</v>
      </c>
      <c r="F1317" s="74"/>
      <c r="G1317" s="77"/>
      <c r="H1317" s="63" t="e">
        <f t="shared" si="381"/>
        <v>#VALUE!</v>
      </c>
      <c r="I1317" s="64">
        <f t="shared" ref="I1317:N1332" si="384">I1316</f>
        <v>1</v>
      </c>
      <c r="J1317" s="71" t="str">
        <f t="shared" si="384"/>
        <v xml:space="preserve">Tolpis </v>
      </c>
      <c r="K1317" s="71" t="str">
        <f t="shared" si="384"/>
        <v>umbellata</v>
      </c>
      <c r="L1317" s="72">
        <f t="shared" si="384"/>
        <v>1</v>
      </c>
      <c r="M1317" s="72">
        <f t="shared" si="384"/>
        <v>0</v>
      </c>
      <c r="N1317" s="66">
        <f t="shared" si="384"/>
        <v>1</v>
      </c>
      <c r="O1317" s="41"/>
      <c r="P1317" s="42" t="str">
        <f t="shared" si="373"/>
        <v/>
      </c>
      <c r="Q1317" s="43" t="str">
        <f t="shared" si="374"/>
        <v/>
      </c>
      <c r="R1317" s="44" t="e">
        <f t="shared" si="375"/>
        <v>#VALUE!</v>
      </c>
      <c r="S1317" s="45" t="e">
        <f t="shared" si="368"/>
        <v>#VALUE!</v>
      </c>
      <c r="T1317" s="44" t="str">
        <f t="shared" si="376"/>
        <v/>
      </c>
      <c r="U1317" s="46"/>
      <c r="V1317" s="47"/>
      <c r="W1317" s="48" t="e">
        <f t="shared" si="377"/>
        <v>#VALUE!</v>
      </c>
      <c r="X1317" s="49"/>
      <c r="Y1317" s="44" t="e">
        <f>INDEX(VISITORS[INSECT ORDER], MATCH(X1317,VISITORS[NAME USED],0))</f>
        <v>#N/A</v>
      </c>
      <c r="Z1317" s="44" t="e">
        <f t="shared" si="378"/>
        <v>#N/A</v>
      </c>
      <c r="AA1317" s="50" t="e">
        <f>IF(SUM(#REF!,#REF!,#REF!,#REF!,#REF!,#REF!)=S1317,,"")</f>
        <v>#REF!</v>
      </c>
      <c r="AB1317" s="51" t="str">
        <f t="shared" si="379"/>
        <v/>
      </c>
      <c r="AC1317" s="51"/>
      <c r="AD1317" s="51"/>
      <c r="AE1317" s="51"/>
      <c r="AF1317" s="51"/>
      <c r="AG1317" s="51"/>
      <c r="AH1317" s="51"/>
      <c r="AI1317" s="52"/>
      <c r="AJ1317" s="52"/>
      <c r="AK1317" s="52"/>
      <c r="AL1317" s="53"/>
      <c r="AM1317" s="54"/>
      <c r="AN1317" s="55" t="str">
        <f>IF(P1317=1,0,"")</f>
        <v/>
      </c>
      <c r="AO1317" s="56" t="str">
        <f>IF(AN1317=1,AB1317,"")</f>
        <v/>
      </c>
      <c r="AP1317" s="55" t="str">
        <f>IF(P1317=1,0,"")</f>
        <v/>
      </c>
      <c r="AQ1317" s="56" t="str">
        <f>IF(AP1317=1,AB1317,"")</f>
        <v/>
      </c>
    </row>
    <row r="1318" spans="1:43" s="3" customFormat="1" x14ac:dyDescent="0.25">
      <c r="A1318" s="67">
        <f t="shared" si="369"/>
        <v>2022</v>
      </c>
      <c r="B1318" s="67" t="e">
        <f t="shared" si="370"/>
        <v>#VALUE!</v>
      </c>
      <c r="C1318" s="68" t="e">
        <f t="shared" si="380"/>
        <v>#VALUE!</v>
      </c>
      <c r="D1318" s="69">
        <f t="shared" si="371"/>
        <v>6</v>
      </c>
      <c r="E1318" s="70">
        <f t="shared" si="372"/>
        <v>50</v>
      </c>
      <c r="F1318" s="74"/>
      <c r="G1318" s="77"/>
      <c r="H1318" s="63" t="e">
        <f t="shared" si="381"/>
        <v>#VALUE!</v>
      </c>
      <c r="I1318" s="64">
        <f t="shared" si="384"/>
        <v>1</v>
      </c>
      <c r="J1318" s="71" t="str">
        <f t="shared" si="384"/>
        <v xml:space="preserve">Tolpis </v>
      </c>
      <c r="K1318" s="71" t="str">
        <f t="shared" si="384"/>
        <v>umbellata</v>
      </c>
      <c r="L1318" s="72">
        <f t="shared" si="384"/>
        <v>1</v>
      </c>
      <c r="M1318" s="72">
        <f t="shared" si="384"/>
        <v>0</v>
      </c>
      <c r="N1318" s="66">
        <f t="shared" si="384"/>
        <v>1</v>
      </c>
      <c r="O1318" s="41"/>
      <c r="P1318" s="42" t="str">
        <f t="shared" si="373"/>
        <v/>
      </c>
      <c r="Q1318" s="43" t="str">
        <f t="shared" si="374"/>
        <v/>
      </c>
      <c r="R1318" s="44" t="e">
        <f t="shared" si="375"/>
        <v>#VALUE!</v>
      </c>
      <c r="S1318" s="45" t="e">
        <f t="shared" si="368"/>
        <v>#VALUE!</v>
      </c>
      <c r="T1318" s="44" t="str">
        <f t="shared" si="376"/>
        <v/>
      </c>
      <c r="U1318" s="46"/>
      <c r="V1318" s="47"/>
      <c r="W1318" s="48" t="e">
        <f t="shared" si="377"/>
        <v>#VALUE!</v>
      </c>
      <c r="X1318" s="49"/>
      <c r="Y1318" s="44" t="e">
        <f>INDEX(VISITORS[INSECT ORDER], MATCH(X1318,VISITORS[NAME USED],0))</f>
        <v>#N/A</v>
      </c>
      <c r="Z1318" s="44" t="e">
        <f t="shared" si="378"/>
        <v>#N/A</v>
      </c>
      <c r="AA1318" s="50" t="e">
        <f>IF(SUM(#REF!,#REF!,#REF!,#REF!,#REF!,#REF!)=S1318,,"")</f>
        <v>#REF!</v>
      </c>
      <c r="AB1318" s="51" t="str">
        <f t="shared" si="379"/>
        <v/>
      </c>
      <c r="AC1318" s="51"/>
      <c r="AD1318" s="51"/>
      <c r="AE1318" s="51"/>
      <c r="AF1318" s="51"/>
      <c r="AG1318" s="51"/>
      <c r="AH1318" s="51"/>
      <c r="AI1318" s="52"/>
      <c r="AJ1318" s="52"/>
      <c r="AK1318" s="52"/>
      <c r="AL1318" s="53"/>
      <c r="AM1318" s="54"/>
      <c r="AN1318" s="55" t="str">
        <f>IF(P1318=1,0,"")</f>
        <v/>
      </c>
      <c r="AO1318" s="56" t="str">
        <f>IF(AN1318=1,AB1318,"")</f>
        <v/>
      </c>
      <c r="AP1318" s="55" t="str">
        <f>IF(P1318=1,0,"")</f>
        <v/>
      </c>
      <c r="AQ1318" s="56" t="str">
        <f>IF(AP1318=1,AB1318,"")</f>
        <v/>
      </c>
    </row>
    <row r="1319" spans="1:43" s="3" customFormat="1" x14ac:dyDescent="0.25">
      <c r="A1319" s="67">
        <f t="shared" si="369"/>
        <v>2022</v>
      </c>
      <c r="B1319" s="67" t="e">
        <f t="shared" si="370"/>
        <v>#VALUE!</v>
      </c>
      <c r="C1319" s="68" t="e">
        <f t="shared" si="380"/>
        <v>#VALUE!</v>
      </c>
      <c r="D1319" s="69">
        <f t="shared" si="371"/>
        <v>6</v>
      </c>
      <c r="E1319" s="70">
        <f t="shared" si="372"/>
        <v>51</v>
      </c>
      <c r="F1319" s="74"/>
      <c r="G1319" s="77"/>
      <c r="H1319" s="63" t="e">
        <f t="shared" si="381"/>
        <v>#VALUE!</v>
      </c>
      <c r="I1319" s="64">
        <f t="shared" si="384"/>
        <v>1</v>
      </c>
      <c r="J1319" s="71" t="str">
        <f t="shared" si="384"/>
        <v xml:space="preserve">Tolpis </v>
      </c>
      <c r="K1319" s="71" t="str">
        <f t="shared" si="384"/>
        <v>umbellata</v>
      </c>
      <c r="L1319" s="72">
        <f t="shared" si="384"/>
        <v>1</v>
      </c>
      <c r="M1319" s="72">
        <f t="shared" si="384"/>
        <v>0</v>
      </c>
      <c r="N1319" s="66">
        <f t="shared" si="384"/>
        <v>1</v>
      </c>
      <c r="O1319" s="41"/>
      <c r="P1319" s="42" t="str">
        <f t="shared" si="373"/>
        <v/>
      </c>
      <c r="Q1319" s="43" t="str">
        <f t="shared" si="374"/>
        <v/>
      </c>
      <c r="R1319" s="44" t="e">
        <f t="shared" si="375"/>
        <v>#VALUE!</v>
      </c>
      <c r="S1319" s="45" t="e">
        <f t="shared" si="368"/>
        <v>#VALUE!</v>
      </c>
      <c r="T1319" s="44" t="str">
        <f t="shared" si="376"/>
        <v/>
      </c>
      <c r="U1319" s="46"/>
      <c r="V1319" s="47"/>
      <c r="W1319" s="48" t="e">
        <f t="shared" si="377"/>
        <v>#VALUE!</v>
      </c>
      <c r="X1319" s="49"/>
      <c r="Y1319" s="44" t="e">
        <f>INDEX(VISITORS[INSECT ORDER], MATCH(X1319,VISITORS[NAME USED],0))</f>
        <v>#N/A</v>
      </c>
      <c r="Z1319" s="44" t="e">
        <f t="shared" si="378"/>
        <v>#N/A</v>
      </c>
      <c r="AA1319" s="50" t="e">
        <f>IF(SUM(#REF!,#REF!,#REF!,#REF!,#REF!,#REF!)=S1319,,"")</f>
        <v>#REF!</v>
      </c>
      <c r="AB1319" s="51" t="str">
        <f t="shared" si="379"/>
        <v/>
      </c>
      <c r="AC1319" s="51"/>
      <c r="AD1319" s="51"/>
      <c r="AE1319" s="51"/>
      <c r="AF1319" s="51"/>
      <c r="AG1319" s="51"/>
      <c r="AH1319" s="51"/>
      <c r="AI1319" s="52"/>
      <c r="AJ1319" s="52"/>
      <c r="AK1319" s="52"/>
      <c r="AL1319" s="53"/>
      <c r="AM1319" s="54"/>
      <c r="AN1319" s="55" t="str">
        <f>IF(P1319=1,0,"")</f>
        <v/>
      </c>
      <c r="AO1319" s="56" t="str">
        <f>IF(AN1319=1,AB1319,"")</f>
        <v/>
      </c>
      <c r="AP1319" s="55" t="str">
        <f>IF(P1319=1,0,"")</f>
        <v/>
      </c>
      <c r="AQ1319" s="56" t="str">
        <f>IF(AP1319=1,AB1319,"")</f>
        <v/>
      </c>
    </row>
    <row r="1320" spans="1:43" s="3" customFormat="1" x14ac:dyDescent="0.25">
      <c r="A1320" s="67">
        <f t="shared" si="369"/>
        <v>2022</v>
      </c>
      <c r="B1320" s="67" t="e">
        <f t="shared" si="370"/>
        <v>#VALUE!</v>
      </c>
      <c r="C1320" s="68" t="e">
        <f t="shared" si="380"/>
        <v>#VALUE!</v>
      </c>
      <c r="D1320" s="69">
        <f t="shared" si="371"/>
        <v>6</v>
      </c>
      <c r="E1320" s="70">
        <f t="shared" si="372"/>
        <v>52</v>
      </c>
      <c r="F1320" s="74"/>
      <c r="G1320" s="77"/>
      <c r="H1320" s="63" t="e">
        <f t="shared" si="381"/>
        <v>#VALUE!</v>
      </c>
      <c r="I1320" s="64">
        <f t="shared" si="384"/>
        <v>1</v>
      </c>
      <c r="J1320" s="71" t="str">
        <f t="shared" si="384"/>
        <v xml:space="preserve">Tolpis </v>
      </c>
      <c r="K1320" s="71" t="str">
        <f t="shared" si="384"/>
        <v>umbellata</v>
      </c>
      <c r="L1320" s="72">
        <f t="shared" si="384"/>
        <v>1</v>
      </c>
      <c r="M1320" s="72">
        <f t="shared" si="384"/>
        <v>0</v>
      </c>
      <c r="N1320" s="66">
        <f t="shared" si="384"/>
        <v>1</v>
      </c>
      <c r="O1320" s="41"/>
      <c r="P1320" s="42" t="str">
        <f t="shared" si="373"/>
        <v/>
      </c>
      <c r="Q1320" s="43" t="str">
        <f t="shared" si="374"/>
        <v/>
      </c>
      <c r="R1320" s="44" t="e">
        <f t="shared" si="375"/>
        <v>#VALUE!</v>
      </c>
      <c r="S1320" s="45" t="e">
        <f t="shared" si="368"/>
        <v>#VALUE!</v>
      </c>
      <c r="T1320" s="44" t="str">
        <f t="shared" si="376"/>
        <v/>
      </c>
      <c r="U1320" s="46"/>
      <c r="V1320" s="47"/>
      <c r="W1320" s="48" t="e">
        <f t="shared" si="377"/>
        <v>#VALUE!</v>
      </c>
      <c r="X1320" s="49"/>
      <c r="Y1320" s="44" t="e">
        <f>INDEX(VISITORS[INSECT ORDER], MATCH(X1320,VISITORS[NAME USED],0))</f>
        <v>#N/A</v>
      </c>
      <c r="Z1320" s="44" t="e">
        <f t="shared" si="378"/>
        <v>#N/A</v>
      </c>
      <c r="AA1320" s="50" t="e">
        <f>IF(SUM(#REF!,#REF!,#REF!,#REF!,#REF!,#REF!)=S1320,,"")</f>
        <v>#REF!</v>
      </c>
      <c r="AB1320" s="51" t="str">
        <f t="shared" si="379"/>
        <v/>
      </c>
      <c r="AC1320" s="51"/>
      <c r="AD1320" s="51"/>
      <c r="AE1320" s="51"/>
      <c r="AF1320" s="51"/>
      <c r="AG1320" s="51"/>
      <c r="AH1320" s="51"/>
      <c r="AI1320" s="52"/>
      <c r="AJ1320" s="52"/>
      <c r="AK1320" s="52"/>
      <c r="AL1320" s="53"/>
      <c r="AM1320" s="54"/>
      <c r="AN1320" s="55" t="str">
        <f>IF(P1320=1,0,"")</f>
        <v/>
      </c>
      <c r="AO1320" s="56" t="str">
        <f>IF(AN1320=1,AB1320,"")</f>
        <v/>
      </c>
      <c r="AP1320" s="55" t="str">
        <f>IF(P1320=1,0,"")</f>
        <v/>
      </c>
      <c r="AQ1320" s="56" t="str">
        <f>IF(AP1320=1,AB1320,"")</f>
        <v/>
      </c>
    </row>
    <row r="1321" spans="1:43" s="3" customFormat="1" x14ac:dyDescent="0.25">
      <c r="A1321" s="67">
        <f t="shared" si="369"/>
        <v>2022</v>
      </c>
      <c r="B1321" s="67" t="e">
        <f t="shared" si="370"/>
        <v>#VALUE!</v>
      </c>
      <c r="C1321" s="68" t="e">
        <f t="shared" si="380"/>
        <v>#VALUE!</v>
      </c>
      <c r="D1321" s="69">
        <f t="shared" si="371"/>
        <v>6</v>
      </c>
      <c r="E1321" s="70">
        <f t="shared" si="372"/>
        <v>53</v>
      </c>
      <c r="F1321" s="74"/>
      <c r="G1321" s="77"/>
      <c r="H1321" s="63" t="e">
        <f t="shared" si="381"/>
        <v>#VALUE!</v>
      </c>
      <c r="I1321" s="64">
        <f t="shared" si="384"/>
        <v>1</v>
      </c>
      <c r="J1321" s="71" t="str">
        <f t="shared" si="384"/>
        <v xml:space="preserve">Tolpis </v>
      </c>
      <c r="K1321" s="71" t="str">
        <f t="shared" si="384"/>
        <v>umbellata</v>
      </c>
      <c r="L1321" s="72">
        <f t="shared" si="384"/>
        <v>1</v>
      </c>
      <c r="M1321" s="72">
        <f t="shared" si="384"/>
        <v>0</v>
      </c>
      <c r="N1321" s="66">
        <f t="shared" si="384"/>
        <v>1</v>
      </c>
      <c r="O1321" s="41"/>
      <c r="P1321" s="42" t="str">
        <f t="shared" si="373"/>
        <v/>
      </c>
      <c r="Q1321" s="43" t="str">
        <f t="shared" si="374"/>
        <v/>
      </c>
      <c r="R1321" s="44" t="e">
        <f t="shared" si="375"/>
        <v>#VALUE!</v>
      </c>
      <c r="S1321" s="45" t="e">
        <f t="shared" si="368"/>
        <v>#VALUE!</v>
      </c>
      <c r="T1321" s="44" t="str">
        <f t="shared" si="376"/>
        <v/>
      </c>
      <c r="U1321" s="46"/>
      <c r="V1321" s="47"/>
      <c r="W1321" s="48" t="e">
        <f t="shared" si="377"/>
        <v>#VALUE!</v>
      </c>
      <c r="X1321" s="49"/>
      <c r="Y1321" s="44" t="e">
        <f>INDEX(VISITORS[INSECT ORDER], MATCH(X1321,VISITORS[NAME USED],0))</f>
        <v>#N/A</v>
      </c>
      <c r="Z1321" s="44" t="e">
        <f t="shared" si="378"/>
        <v>#N/A</v>
      </c>
      <c r="AA1321" s="50" t="e">
        <f>IF(SUM(#REF!,#REF!,#REF!,#REF!,#REF!,#REF!)=S1321,,"")</f>
        <v>#REF!</v>
      </c>
      <c r="AB1321" s="51" t="str">
        <f t="shared" si="379"/>
        <v/>
      </c>
      <c r="AC1321" s="51"/>
      <c r="AD1321" s="51"/>
      <c r="AE1321" s="51"/>
      <c r="AF1321" s="51"/>
      <c r="AG1321" s="51"/>
      <c r="AH1321" s="51"/>
      <c r="AI1321" s="52"/>
      <c r="AJ1321" s="52"/>
      <c r="AK1321" s="52"/>
      <c r="AL1321" s="53"/>
      <c r="AM1321" s="54"/>
      <c r="AN1321" s="55" t="str">
        <f>IF(P1321=1,0,"")</f>
        <v/>
      </c>
      <c r="AO1321" s="56" t="str">
        <f>IF(AN1321=1,AB1321,"")</f>
        <v/>
      </c>
      <c r="AP1321" s="55" t="str">
        <f>IF(P1321=1,0,"")</f>
        <v/>
      </c>
      <c r="AQ1321" s="56" t="str">
        <f>IF(AP1321=1,AB1321,"")</f>
        <v/>
      </c>
    </row>
    <row r="1322" spans="1:43" s="3" customFormat="1" x14ac:dyDescent="0.25">
      <c r="A1322" s="67">
        <f t="shared" si="369"/>
        <v>2022</v>
      </c>
      <c r="B1322" s="67" t="e">
        <f t="shared" si="370"/>
        <v>#VALUE!</v>
      </c>
      <c r="C1322" s="68" t="e">
        <f t="shared" si="380"/>
        <v>#VALUE!</v>
      </c>
      <c r="D1322" s="69">
        <f t="shared" si="371"/>
        <v>6</v>
      </c>
      <c r="E1322" s="70">
        <f t="shared" si="372"/>
        <v>54</v>
      </c>
      <c r="F1322" s="74"/>
      <c r="G1322" s="77"/>
      <c r="H1322" s="63" t="e">
        <f t="shared" si="381"/>
        <v>#VALUE!</v>
      </c>
      <c r="I1322" s="64">
        <f t="shared" si="384"/>
        <v>1</v>
      </c>
      <c r="J1322" s="71" t="str">
        <f t="shared" si="384"/>
        <v xml:space="preserve">Tolpis </v>
      </c>
      <c r="K1322" s="71" t="str">
        <f t="shared" si="384"/>
        <v>umbellata</v>
      </c>
      <c r="L1322" s="72">
        <f t="shared" si="384"/>
        <v>1</v>
      </c>
      <c r="M1322" s="72">
        <f t="shared" si="384"/>
        <v>0</v>
      </c>
      <c r="N1322" s="66">
        <f t="shared" si="384"/>
        <v>1</v>
      </c>
      <c r="O1322" s="41"/>
      <c r="P1322" s="42" t="str">
        <f t="shared" si="373"/>
        <v/>
      </c>
      <c r="Q1322" s="43" t="str">
        <f t="shared" si="374"/>
        <v/>
      </c>
      <c r="R1322" s="44" t="e">
        <f t="shared" si="375"/>
        <v>#VALUE!</v>
      </c>
      <c r="S1322" s="45" t="e">
        <f t="shared" si="368"/>
        <v>#VALUE!</v>
      </c>
      <c r="T1322" s="44" t="str">
        <f t="shared" si="376"/>
        <v/>
      </c>
      <c r="U1322" s="46"/>
      <c r="V1322" s="47"/>
      <c r="W1322" s="48" t="e">
        <f t="shared" si="377"/>
        <v>#VALUE!</v>
      </c>
      <c r="X1322" s="49"/>
      <c r="Y1322" s="44" t="e">
        <f>INDEX(VISITORS[INSECT ORDER], MATCH(X1322,VISITORS[NAME USED],0))</f>
        <v>#N/A</v>
      </c>
      <c r="Z1322" s="44" t="e">
        <f t="shared" si="378"/>
        <v>#N/A</v>
      </c>
      <c r="AA1322" s="50" t="e">
        <f>IF(SUM(#REF!,#REF!,#REF!,#REF!,#REF!,#REF!)=S1322,,"")</f>
        <v>#REF!</v>
      </c>
      <c r="AB1322" s="51" t="str">
        <f t="shared" si="379"/>
        <v/>
      </c>
      <c r="AC1322" s="51"/>
      <c r="AD1322" s="51"/>
      <c r="AE1322" s="51"/>
      <c r="AF1322" s="51"/>
      <c r="AG1322" s="51"/>
      <c r="AH1322" s="51"/>
      <c r="AI1322" s="52"/>
      <c r="AJ1322" s="52"/>
      <c r="AK1322" s="52"/>
      <c r="AL1322" s="53"/>
      <c r="AM1322" s="54"/>
      <c r="AN1322" s="55" t="str">
        <f>IF(P1322=1,0,"")</f>
        <v/>
      </c>
      <c r="AO1322" s="56" t="str">
        <f>IF(AN1322=1,AB1322,"")</f>
        <v/>
      </c>
      <c r="AP1322" s="55" t="str">
        <f>IF(P1322=1,0,"")</f>
        <v/>
      </c>
      <c r="AQ1322" s="56" t="str">
        <f>IF(AP1322=1,AB1322,"")</f>
        <v/>
      </c>
    </row>
    <row r="1323" spans="1:43" s="3" customFormat="1" x14ac:dyDescent="0.25">
      <c r="A1323" s="67">
        <f t="shared" si="369"/>
        <v>2022</v>
      </c>
      <c r="B1323" s="67" t="e">
        <f t="shared" si="370"/>
        <v>#VALUE!</v>
      </c>
      <c r="C1323" s="68" t="e">
        <f t="shared" si="380"/>
        <v>#VALUE!</v>
      </c>
      <c r="D1323" s="69">
        <f t="shared" si="371"/>
        <v>6</v>
      </c>
      <c r="E1323" s="70">
        <f t="shared" si="372"/>
        <v>55</v>
      </c>
      <c r="F1323" s="74"/>
      <c r="G1323" s="77"/>
      <c r="H1323" s="63" t="e">
        <f t="shared" si="381"/>
        <v>#VALUE!</v>
      </c>
      <c r="I1323" s="64">
        <f t="shared" si="384"/>
        <v>1</v>
      </c>
      <c r="J1323" s="71" t="str">
        <f t="shared" si="384"/>
        <v xml:space="preserve">Tolpis </v>
      </c>
      <c r="K1323" s="71" t="str">
        <f t="shared" si="384"/>
        <v>umbellata</v>
      </c>
      <c r="L1323" s="72">
        <f t="shared" si="384"/>
        <v>1</v>
      </c>
      <c r="M1323" s="72">
        <f t="shared" si="384"/>
        <v>0</v>
      </c>
      <c r="N1323" s="66">
        <f t="shared" si="384"/>
        <v>1</v>
      </c>
      <c r="O1323" s="41"/>
      <c r="P1323" s="42" t="str">
        <f t="shared" si="373"/>
        <v/>
      </c>
      <c r="Q1323" s="43" t="str">
        <f t="shared" si="374"/>
        <v/>
      </c>
      <c r="R1323" s="44" t="e">
        <f t="shared" si="375"/>
        <v>#VALUE!</v>
      </c>
      <c r="S1323" s="45" t="e">
        <f t="shared" si="368"/>
        <v>#VALUE!</v>
      </c>
      <c r="T1323" s="44" t="str">
        <f t="shared" si="376"/>
        <v/>
      </c>
      <c r="U1323" s="46"/>
      <c r="V1323" s="47"/>
      <c r="W1323" s="48" t="e">
        <f t="shared" si="377"/>
        <v>#VALUE!</v>
      </c>
      <c r="X1323" s="49"/>
      <c r="Y1323" s="44" t="e">
        <f>INDEX(VISITORS[INSECT ORDER], MATCH(X1323,VISITORS[NAME USED],0))</f>
        <v>#N/A</v>
      </c>
      <c r="Z1323" s="44" t="e">
        <f t="shared" si="378"/>
        <v>#N/A</v>
      </c>
      <c r="AA1323" s="50" t="e">
        <f>IF(SUM(#REF!,#REF!,#REF!,#REF!,#REF!,#REF!)=S1323,,"")</f>
        <v>#REF!</v>
      </c>
      <c r="AB1323" s="51" t="str">
        <f t="shared" si="379"/>
        <v/>
      </c>
      <c r="AC1323" s="51"/>
      <c r="AD1323" s="51"/>
      <c r="AE1323" s="51"/>
      <c r="AF1323" s="51"/>
      <c r="AG1323" s="51"/>
      <c r="AH1323" s="51"/>
      <c r="AI1323" s="52"/>
      <c r="AJ1323" s="52"/>
      <c r="AK1323" s="52"/>
      <c r="AL1323" s="53"/>
      <c r="AM1323" s="54"/>
      <c r="AN1323" s="55" t="str">
        <f>IF(P1323=1,0,"")</f>
        <v/>
      </c>
      <c r="AO1323" s="56" t="str">
        <f>IF(AN1323=1,AB1323,"")</f>
        <v/>
      </c>
      <c r="AP1323" s="55" t="str">
        <f>IF(P1323=1,0,"")</f>
        <v/>
      </c>
      <c r="AQ1323" s="56" t="str">
        <f>IF(AP1323=1,AB1323,"")</f>
        <v/>
      </c>
    </row>
    <row r="1324" spans="1:43" s="3" customFormat="1" x14ac:dyDescent="0.25">
      <c r="A1324" s="67">
        <f t="shared" si="369"/>
        <v>2022</v>
      </c>
      <c r="B1324" s="67" t="e">
        <f t="shared" si="370"/>
        <v>#VALUE!</v>
      </c>
      <c r="C1324" s="68" t="e">
        <f t="shared" si="380"/>
        <v>#VALUE!</v>
      </c>
      <c r="D1324" s="69">
        <f t="shared" si="371"/>
        <v>6</v>
      </c>
      <c r="E1324" s="70">
        <f t="shared" si="372"/>
        <v>56</v>
      </c>
      <c r="F1324" s="74"/>
      <c r="G1324" s="77"/>
      <c r="H1324" s="63" t="e">
        <f t="shared" si="381"/>
        <v>#VALUE!</v>
      </c>
      <c r="I1324" s="64">
        <f t="shared" si="384"/>
        <v>1</v>
      </c>
      <c r="J1324" s="71" t="str">
        <f t="shared" si="384"/>
        <v xml:space="preserve">Tolpis </v>
      </c>
      <c r="K1324" s="71" t="str">
        <f t="shared" si="384"/>
        <v>umbellata</v>
      </c>
      <c r="L1324" s="72">
        <f t="shared" si="384"/>
        <v>1</v>
      </c>
      <c r="M1324" s="72">
        <f t="shared" si="384"/>
        <v>0</v>
      </c>
      <c r="N1324" s="66">
        <f t="shared" si="384"/>
        <v>1</v>
      </c>
      <c r="O1324" s="41"/>
      <c r="P1324" s="42" t="str">
        <f t="shared" si="373"/>
        <v/>
      </c>
      <c r="Q1324" s="43" t="str">
        <f t="shared" si="374"/>
        <v/>
      </c>
      <c r="R1324" s="44" t="e">
        <f t="shared" si="375"/>
        <v>#VALUE!</v>
      </c>
      <c r="S1324" s="45" t="e">
        <f t="shared" si="368"/>
        <v>#VALUE!</v>
      </c>
      <c r="T1324" s="44" t="str">
        <f t="shared" si="376"/>
        <v/>
      </c>
      <c r="U1324" s="46"/>
      <c r="V1324" s="47"/>
      <c r="W1324" s="48" t="e">
        <f t="shared" si="377"/>
        <v>#VALUE!</v>
      </c>
      <c r="X1324" s="49"/>
      <c r="Y1324" s="44" t="e">
        <f>INDEX(VISITORS[INSECT ORDER], MATCH(X1324,VISITORS[NAME USED],0))</f>
        <v>#N/A</v>
      </c>
      <c r="Z1324" s="44" t="e">
        <f t="shared" si="378"/>
        <v>#N/A</v>
      </c>
      <c r="AA1324" s="50" t="e">
        <f>IF(SUM(#REF!,#REF!,#REF!,#REF!,#REF!,#REF!)=S1324,,"")</f>
        <v>#REF!</v>
      </c>
      <c r="AB1324" s="51" t="str">
        <f t="shared" si="379"/>
        <v/>
      </c>
      <c r="AC1324" s="51"/>
      <c r="AD1324" s="51"/>
      <c r="AE1324" s="51"/>
      <c r="AF1324" s="51"/>
      <c r="AG1324" s="51"/>
      <c r="AH1324" s="51"/>
      <c r="AI1324" s="52"/>
      <c r="AJ1324" s="52"/>
      <c r="AK1324" s="52"/>
      <c r="AL1324" s="53"/>
      <c r="AM1324" s="54"/>
      <c r="AN1324" s="55" t="str">
        <f>IF(P1324=1,0,"")</f>
        <v/>
      </c>
      <c r="AO1324" s="56" t="str">
        <f>IF(AN1324=1,AB1324,"")</f>
        <v/>
      </c>
      <c r="AP1324" s="55" t="str">
        <f>IF(P1324=1,0,"")</f>
        <v/>
      </c>
      <c r="AQ1324" s="56" t="str">
        <f>IF(AP1324=1,AB1324,"")</f>
        <v/>
      </c>
    </row>
    <row r="1325" spans="1:43" s="3" customFormat="1" x14ac:dyDescent="0.25">
      <c r="A1325" s="67">
        <f t="shared" si="369"/>
        <v>2022</v>
      </c>
      <c r="B1325" s="67" t="e">
        <f t="shared" si="370"/>
        <v>#VALUE!</v>
      </c>
      <c r="C1325" s="68" t="e">
        <f t="shared" si="380"/>
        <v>#VALUE!</v>
      </c>
      <c r="D1325" s="69">
        <f t="shared" si="371"/>
        <v>6</v>
      </c>
      <c r="E1325" s="70">
        <f t="shared" si="372"/>
        <v>57</v>
      </c>
      <c r="F1325" s="74"/>
      <c r="G1325" s="77"/>
      <c r="H1325" s="63" t="e">
        <f t="shared" si="381"/>
        <v>#VALUE!</v>
      </c>
      <c r="I1325" s="64">
        <f t="shared" si="384"/>
        <v>1</v>
      </c>
      <c r="J1325" s="71" t="str">
        <f t="shared" si="384"/>
        <v xml:space="preserve">Tolpis </v>
      </c>
      <c r="K1325" s="71" t="str">
        <f t="shared" si="384"/>
        <v>umbellata</v>
      </c>
      <c r="L1325" s="72">
        <f t="shared" si="384"/>
        <v>1</v>
      </c>
      <c r="M1325" s="72">
        <f t="shared" si="384"/>
        <v>0</v>
      </c>
      <c r="N1325" s="66">
        <f t="shared" si="384"/>
        <v>1</v>
      </c>
      <c r="O1325" s="41"/>
      <c r="P1325" s="42" t="str">
        <f t="shared" si="373"/>
        <v/>
      </c>
      <c r="Q1325" s="43" t="str">
        <f t="shared" si="374"/>
        <v/>
      </c>
      <c r="R1325" s="44" t="e">
        <f t="shared" si="375"/>
        <v>#VALUE!</v>
      </c>
      <c r="S1325" s="45" t="e">
        <f t="shared" si="368"/>
        <v>#VALUE!</v>
      </c>
      <c r="T1325" s="44" t="str">
        <f t="shared" si="376"/>
        <v/>
      </c>
      <c r="U1325" s="46"/>
      <c r="V1325" s="47"/>
      <c r="W1325" s="48" t="e">
        <f t="shared" si="377"/>
        <v>#VALUE!</v>
      </c>
      <c r="X1325" s="49"/>
      <c r="Y1325" s="44" t="e">
        <f>INDEX(VISITORS[INSECT ORDER], MATCH(X1325,VISITORS[NAME USED],0))</f>
        <v>#N/A</v>
      </c>
      <c r="Z1325" s="44" t="e">
        <f t="shared" si="378"/>
        <v>#N/A</v>
      </c>
      <c r="AA1325" s="50" t="e">
        <f>IF(SUM(#REF!,#REF!,#REF!,#REF!,#REF!,#REF!)=S1325,,"")</f>
        <v>#REF!</v>
      </c>
      <c r="AB1325" s="51" t="str">
        <f t="shared" si="379"/>
        <v/>
      </c>
      <c r="AC1325" s="51"/>
      <c r="AD1325" s="51"/>
      <c r="AE1325" s="51"/>
      <c r="AF1325" s="51"/>
      <c r="AG1325" s="51"/>
      <c r="AH1325" s="51"/>
      <c r="AI1325" s="52"/>
      <c r="AJ1325" s="52"/>
      <c r="AK1325" s="52"/>
      <c r="AL1325" s="53"/>
      <c r="AM1325" s="54"/>
      <c r="AN1325" s="55" t="str">
        <f>IF(P1325=1,0,"")</f>
        <v/>
      </c>
      <c r="AO1325" s="56" t="str">
        <f>IF(AN1325=1,AB1325,"")</f>
        <v/>
      </c>
      <c r="AP1325" s="55" t="str">
        <f>IF(P1325=1,0,"")</f>
        <v/>
      </c>
      <c r="AQ1325" s="56" t="str">
        <f>IF(AP1325=1,AB1325,"")</f>
        <v/>
      </c>
    </row>
    <row r="1326" spans="1:43" s="3" customFormat="1" x14ac:dyDescent="0.25">
      <c r="A1326" s="67">
        <f t="shared" si="369"/>
        <v>2022</v>
      </c>
      <c r="B1326" s="67" t="e">
        <f t="shared" si="370"/>
        <v>#VALUE!</v>
      </c>
      <c r="C1326" s="68" t="e">
        <f t="shared" si="380"/>
        <v>#VALUE!</v>
      </c>
      <c r="D1326" s="69">
        <f t="shared" si="371"/>
        <v>6</v>
      </c>
      <c r="E1326" s="70">
        <f t="shared" si="372"/>
        <v>58</v>
      </c>
      <c r="F1326" s="74"/>
      <c r="G1326" s="77"/>
      <c r="H1326" s="63" t="e">
        <f t="shared" si="381"/>
        <v>#VALUE!</v>
      </c>
      <c r="I1326" s="64">
        <f t="shared" si="384"/>
        <v>1</v>
      </c>
      <c r="J1326" s="71" t="str">
        <f t="shared" si="384"/>
        <v xml:space="preserve">Tolpis </v>
      </c>
      <c r="K1326" s="71" t="str">
        <f t="shared" si="384"/>
        <v>umbellata</v>
      </c>
      <c r="L1326" s="72">
        <f t="shared" si="384"/>
        <v>1</v>
      </c>
      <c r="M1326" s="72">
        <f t="shared" si="384"/>
        <v>0</v>
      </c>
      <c r="N1326" s="66">
        <f t="shared" si="384"/>
        <v>1</v>
      </c>
      <c r="O1326" s="41"/>
      <c r="P1326" s="42" t="str">
        <f t="shared" si="373"/>
        <v/>
      </c>
      <c r="Q1326" s="43" t="str">
        <f t="shared" si="374"/>
        <v/>
      </c>
      <c r="R1326" s="44" t="e">
        <f t="shared" si="375"/>
        <v>#VALUE!</v>
      </c>
      <c r="S1326" s="45" t="e">
        <f t="shared" si="368"/>
        <v>#VALUE!</v>
      </c>
      <c r="T1326" s="44" t="str">
        <f t="shared" si="376"/>
        <v/>
      </c>
      <c r="U1326" s="46"/>
      <c r="V1326" s="47"/>
      <c r="W1326" s="48" t="e">
        <f t="shared" si="377"/>
        <v>#VALUE!</v>
      </c>
      <c r="X1326" s="49"/>
      <c r="Y1326" s="44" t="e">
        <f>INDEX(VISITORS[INSECT ORDER], MATCH(X1326,VISITORS[NAME USED],0))</f>
        <v>#N/A</v>
      </c>
      <c r="Z1326" s="44" t="e">
        <f t="shared" si="378"/>
        <v>#N/A</v>
      </c>
      <c r="AA1326" s="50" t="e">
        <f>IF(SUM(#REF!,#REF!,#REF!,#REF!,#REF!,#REF!)=S1326,,"")</f>
        <v>#REF!</v>
      </c>
      <c r="AB1326" s="51" t="str">
        <f t="shared" si="379"/>
        <v/>
      </c>
      <c r="AC1326" s="51"/>
      <c r="AD1326" s="51"/>
      <c r="AE1326" s="51"/>
      <c r="AF1326" s="51"/>
      <c r="AG1326" s="51"/>
      <c r="AH1326" s="51"/>
      <c r="AI1326" s="52"/>
      <c r="AJ1326" s="52"/>
      <c r="AK1326" s="52"/>
      <c r="AL1326" s="53"/>
      <c r="AM1326" s="54"/>
      <c r="AN1326" s="55" t="str">
        <f>IF(P1326=1,0,"")</f>
        <v/>
      </c>
      <c r="AO1326" s="56" t="str">
        <f>IF(AN1326=1,AB1326,"")</f>
        <v/>
      </c>
      <c r="AP1326" s="55" t="str">
        <f>IF(P1326=1,0,"")</f>
        <v/>
      </c>
      <c r="AQ1326" s="56" t="str">
        <f>IF(AP1326=1,AB1326,"")</f>
        <v/>
      </c>
    </row>
    <row r="1327" spans="1:43" s="3" customFormat="1" x14ac:dyDescent="0.25">
      <c r="A1327" s="67">
        <f t="shared" si="369"/>
        <v>2022</v>
      </c>
      <c r="B1327" s="67" t="e">
        <f t="shared" si="370"/>
        <v>#VALUE!</v>
      </c>
      <c r="C1327" s="68" t="e">
        <f t="shared" si="380"/>
        <v>#VALUE!</v>
      </c>
      <c r="D1327" s="69">
        <f t="shared" si="371"/>
        <v>6</v>
      </c>
      <c r="E1327" s="70">
        <f t="shared" si="372"/>
        <v>59</v>
      </c>
      <c r="F1327" s="74"/>
      <c r="G1327" s="77"/>
      <c r="H1327" s="63" t="e">
        <f t="shared" si="381"/>
        <v>#VALUE!</v>
      </c>
      <c r="I1327" s="64">
        <f t="shared" si="384"/>
        <v>1</v>
      </c>
      <c r="J1327" s="71" t="str">
        <f t="shared" si="384"/>
        <v xml:space="preserve">Tolpis </v>
      </c>
      <c r="K1327" s="71" t="str">
        <f t="shared" si="384"/>
        <v>umbellata</v>
      </c>
      <c r="L1327" s="72">
        <f t="shared" si="384"/>
        <v>1</v>
      </c>
      <c r="M1327" s="72">
        <f t="shared" si="384"/>
        <v>0</v>
      </c>
      <c r="N1327" s="66">
        <f t="shared" si="384"/>
        <v>1</v>
      </c>
      <c r="O1327" s="41"/>
      <c r="P1327" s="42" t="str">
        <f t="shared" si="373"/>
        <v/>
      </c>
      <c r="Q1327" s="43" t="str">
        <f t="shared" si="374"/>
        <v/>
      </c>
      <c r="R1327" s="44" t="e">
        <f t="shared" si="375"/>
        <v>#VALUE!</v>
      </c>
      <c r="S1327" s="45" t="e">
        <f t="shared" si="368"/>
        <v>#VALUE!</v>
      </c>
      <c r="T1327" s="44" t="str">
        <f t="shared" si="376"/>
        <v/>
      </c>
      <c r="U1327" s="46"/>
      <c r="V1327" s="47"/>
      <c r="W1327" s="48" t="e">
        <f t="shared" si="377"/>
        <v>#VALUE!</v>
      </c>
      <c r="X1327" s="49"/>
      <c r="Y1327" s="44" t="e">
        <f>INDEX(VISITORS[INSECT ORDER], MATCH(X1327,VISITORS[NAME USED],0))</f>
        <v>#N/A</v>
      </c>
      <c r="Z1327" s="44" t="e">
        <f t="shared" si="378"/>
        <v>#N/A</v>
      </c>
      <c r="AA1327" s="50" t="e">
        <f>IF(SUM(#REF!,#REF!,#REF!,#REF!,#REF!,#REF!)=S1327,,"")</f>
        <v>#REF!</v>
      </c>
      <c r="AB1327" s="51" t="str">
        <f t="shared" si="379"/>
        <v/>
      </c>
      <c r="AC1327" s="51"/>
      <c r="AD1327" s="51"/>
      <c r="AE1327" s="51"/>
      <c r="AF1327" s="51"/>
      <c r="AG1327" s="51"/>
      <c r="AH1327" s="51"/>
      <c r="AI1327" s="52"/>
      <c r="AJ1327" s="52"/>
      <c r="AK1327" s="52"/>
      <c r="AL1327" s="53"/>
      <c r="AM1327" s="54"/>
      <c r="AN1327" s="55" t="str">
        <f>IF(P1327=1,0,"")</f>
        <v/>
      </c>
      <c r="AO1327" s="56" t="str">
        <f>IF(AN1327=1,AB1327,"")</f>
        <v/>
      </c>
      <c r="AP1327" s="55" t="str">
        <f>IF(P1327=1,0,"")</f>
        <v/>
      </c>
      <c r="AQ1327" s="56" t="str">
        <f>IF(AP1327=1,AB1327,"")</f>
        <v/>
      </c>
    </row>
    <row r="1328" spans="1:43" s="3" customFormat="1" x14ac:dyDescent="0.25">
      <c r="A1328" s="67">
        <f t="shared" si="369"/>
        <v>2022</v>
      </c>
      <c r="B1328" s="67" t="e">
        <f t="shared" si="370"/>
        <v>#VALUE!</v>
      </c>
      <c r="C1328" s="68" t="e">
        <f t="shared" si="380"/>
        <v>#VALUE!</v>
      </c>
      <c r="D1328" s="69">
        <f t="shared" si="371"/>
        <v>7</v>
      </c>
      <c r="E1328" s="70">
        <f t="shared" si="372"/>
        <v>0</v>
      </c>
      <c r="F1328" s="74"/>
      <c r="G1328" s="77"/>
      <c r="H1328" s="63" t="e">
        <f t="shared" si="381"/>
        <v>#VALUE!</v>
      </c>
      <c r="I1328" s="64">
        <f t="shared" si="384"/>
        <v>1</v>
      </c>
      <c r="J1328" s="71" t="str">
        <f t="shared" si="384"/>
        <v xml:space="preserve">Tolpis </v>
      </c>
      <c r="K1328" s="71" t="str">
        <f t="shared" si="384"/>
        <v>umbellata</v>
      </c>
      <c r="L1328" s="72">
        <f t="shared" si="384"/>
        <v>1</v>
      </c>
      <c r="M1328" s="72">
        <f t="shared" si="384"/>
        <v>0</v>
      </c>
      <c r="N1328" s="66">
        <f t="shared" si="384"/>
        <v>1</v>
      </c>
      <c r="O1328" s="41"/>
      <c r="P1328" s="42" t="str">
        <f t="shared" si="373"/>
        <v/>
      </c>
      <c r="Q1328" s="43" t="str">
        <f t="shared" si="374"/>
        <v/>
      </c>
      <c r="R1328" s="44" t="e">
        <f t="shared" si="375"/>
        <v>#VALUE!</v>
      </c>
      <c r="S1328" s="45" t="e">
        <f t="shared" si="368"/>
        <v>#VALUE!</v>
      </c>
      <c r="T1328" s="44" t="str">
        <f t="shared" si="376"/>
        <v/>
      </c>
      <c r="U1328" s="46"/>
      <c r="V1328" s="47"/>
      <c r="W1328" s="48" t="e">
        <f t="shared" si="377"/>
        <v>#VALUE!</v>
      </c>
      <c r="X1328" s="49"/>
      <c r="Y1328" s="44" t="e">
        <f>INDEX(VISITORS[INSECT ORDER], MATCH(X1328,VISITORS[NAME USED],0))</f>
        <v>#N/A</v>
      </c>
      <c r="Z1328" s="44" t="e">
        <f t="shared" si="378"/>
        <v>#N/A</v>
      </c>
      <c r="AA1328" s="50" t="e">
        <f>IF(SUM(#REF!,#REF!,#REF!,#REF!,#REF!,#REF!)=S1328,,"")</f>
        <v>#REF!</v>
      </c>
      <c r="AB1328" s="51" t="str">
        <f t="shared" si="379"/>
        <v/>
      </c>
      <c r="AC1328" s="51"/>
      <c r="AD1328" s="51"/>
      <c r="AE1328" s="51"/>
      <c r="AF1328" s="51"/>
      <c r="AG1328" s="51"/>
      <c r="AH1328" s="51"/>
      <c r="AI1328" s="52"/>
      <c r="AJ1328" s="52"/>
      <c r="AK1328" s="52"/>
      <c r="AL1328" s="53"/>
      <c r="AM1328" s="54"/>
      <c r="AN1328" s="55" t="str">
        <f>IF(P1328=1,0,"")</f>
        <v/>
      </c>
      <c r="AO1328" s="56" t="str">
        <f>IF(AN1328=1,AB1328,"")</f>
        <v/>
      </c>
      <c r="AP1328" s="55" t="str">
        <f>IF(P1328=1,0,"")</f>
        <v/>
      </c>
      <c r="AQ1328" s="56" t="str">
        <f>IF(AP1328=1,AB1328,"")</f>
        <v/>
      </c>
    </row>
    <row r="1329" spans="1:43" s="3" customFormat="1" x14ac:dyDescent="0.25">
      <c r="A1329" s="67">
        <f t="shared" si="369"/>
        <v>2022</v>
      </c>
      <c r="B1329" s="67" t="e">
        <f t="shared" si="370"/>
        <v>#VALUE!</v>
      </c>
      <c r="C1329" s="68" t="e">
        <f t="shared" si="380"/>
        <v>#VALUE!</v>
      </c>
      <c r="D1329" s="69">
        <f t="shared" si="371"/>
        <v>7</v>
      </c>
      <c r="E1329" s="70">
        <f t="shared" si="372"/>
        <v>1</v>
      </c>
      <c r="F1329" s="74"/>
      <c r="G1329" s="77"/>
      <c r="H1329" s="63" t="e">
        <f t="shared" si="381"/>
        <v>#VALUE!</v>
      </c>
      <c r="I1329" s="64">
        <f t="shared" si="384"/>
        <v>1</v>
      </c>
      <c r="J1329" s="71" t="str">
        <f t="shared" si="384"/>
        <v xml:space="preserve">Tolpis </v>
      </c>
      <c r="K1329" s="71" t="str">
        <f t="shared" si="384"/>
        <v>umbellata</v>
      </c>
      <c r="L1329" s="72">
        <f t="shared" si="384"/>
        <v>1</v>
      </c>
      <c r="M1329" s="72">
        <f t="shared" si="384"/>
        <v>0</v>
      </c>
      <c r="N1329" s="66">
        <f t="shared" si="384"/>
        <v>1</v>
      </c>
      <c r="O1329" s="41"/>
      <c r="P1329" s="42" t="str">
        <f t="shared" si="373"/>
        <v/>
      </c>
      <c r="Q1329" s="43" t="str">
        <f t="shared" si="374"/>
        <v/>
      </c>
      <c r="R1329" s="44" t="e">
        <f t="shared" si="375"/>
        <v>#VALUE!</v>
      </c>
      <c r="S1329" s="45" t="e">
        <f t="shared" si="368"/>
        <v>#VALUE!</v>
      </c>
      <c r="T1329" s="44" t="str">
        <f t="shared" si="376"/>
        <v/>
      </c>
      <c r="U1329" s="46"/>
      <c r="V1329" s="47"/>
      <c r="W1329" s="48" t="e">
        <f t="shared" si="377"/>
        <v>#VALUE!</v>
      </c>
      <c r="X1329" s="49"/>
      <c r="Y1329" s="44" t="e">
        <f>INDEX(VISITORS[INSECT ORDER], MATCH(X1329,VISITORS[NAME USED],0))</f>
        <v>#N/A</v>
      </c>
      <c r="Z1329" s="44" t="e">
        <f t="shared" si="378"/>
        <v>#N/A</v>
      </c>
      <c r="AA1329" s="50" t="e">
        <f>IF(SUM(#REF!,#REF!,#REF!,#REF!,#REF!,#REF!)=S1329,,"")</f>
        <v>#REF!</v>
      </c>
      <c r="AB1329" s="51" t="str">
        <f t="shared" si="379"/>
        <v/>
      </c>
      <c r="AC1329" s="51"/>
      <c r="AD1329" s="51"/>
      <c r="AE1329" s="51"/>
      <c r="AF1329" s="51"/>
      <c r="AG1329" s="51"/>
      <c r="AH1329" s="51"/>
      <c r="AI1329" s="52"/>
      <c r="AJ1329" s="52"/>
      <c r="AK1329" s="52"/>
      <c r="AL1329" s="53"/>
      <c r="AM1329" s="54"/>
      <c r="AN1329" s="55" t="str">
        <f>IF(P1329=1,0,"")</f>
        <v/>
      </c>
      <c r="AO1329" s="56" t="str">
        <f>IF(AN1329=1,AB1329,"")</f>
        <v/>
      </c>
      <c r="AP1329" s="55" t="str">
        <f>IF(P1329=1,0,"")</f>
        <v/>
      </c>
      <c r="AQ1329" s="56" t="str">
        <f>IF(AP1329=1,AB1329,"")</f>
        <v/>
      </c>
    </row>
    <row r="1330" spans="1:43" s="3" customFormat="1" x14ac:dyDescent="0.25">
      <c r="A1330" s="67">
        <f t="shared" si="369"/>
        <v>2022</v>
      </c>
      <c r="B1330" s="67" t="e">
        <f t="shared" si="370"/>
        <v>#VALUE!</v>
      </c>
      <c r="C1330" s="68" t="e">
        <f t="shared" si="380"/>
        <v>#VALUE!</v>
      </c>
      <c r="D1330" s="69">
        <f t="shared" si="371"/>
        <v>7</v>
      </c>
      <c r="E1330" s="70">
        <f t="shared" si="372"/>
        <v>2</v>
      </c>
      <c r="F1330" s="74"/>
      <c r="G1330" s="77"/>
      <c r="H1330" s="63" t="e">
        <f t="shared" si="381"/>
        <v>#VALUE!</v>
      </c>
      <c r="I1330" s="64">
        <f t="shared" si="384"/>
        <v>1</v>
      </c>
      <c r="J1330" s="71" t="str">
        <f t="shared" si="384"/>
        <v xml:space="preserve">Tolpis </v>
      </c>
      <c r="K1330" s="71" t="str">
        <f t="shared" si="384"/>
        <v>umbellata</v>
      </c>
      <c r="L1330" s="72">
        <f t="shared" si="384"/>
        <v>1</v>
      </c>
      <c r="M1330" s="72">
        <f t="shared" si="384"/>
        <v>0</v>
      </c>
      <c r="N1330" s="66">
        <f t="shared" si="384"/>
        <v>1</v>
      </c>
      <c r="O1330" s="41"/>
      <c r="P1330" s="42" t="str">
        <f t="shared" si="373"/>
        <v/>
      </c>
      <c r="Q1330" s="43" t="str">
        <f t="shared" si="374"/>
        <v/>
      </c>
      <c r="R1330" s="44" t="e">
        <f t="shared" si="375"/>
        <v>#VALUE!</v>
      </c>
      <c r="S1330" s="45" t="e">
        <f t="shared" si="368"/>
        <v>#VALUE!</v>
      </c>
      <c r="T1330" s="44" t="str">
        <f t="shared" si="376"/>
        <v/>
      </c>
      <c r="U1330" s="46"/>
      <c r="V1330" s="47"/>
      <c r="W1330" s="48" t="e">
        <f t="shared" si="377"/>
        <v>#VALUE!</v>
      </c>
      <c r="X1330" s="49"/>
      <c r="Y1330" s="44" t="e">
        <f>INDEX(VISITORS[INSECT ORDER], MATCH(X1330,VISITORS[NAME USED],0))</f>
        <v>#N/A</v>
      </c>
      <c r="Z1330" s="44" t="e">
        <f t="shared" si="378"/>
        <v>#N/A</v>
      </c>
      <c r="AA1330" s="50" t="e">
        <f>IF(SUM(#REF!,#REF!,#REF!,#REF!,#REF!,#REF!)=S1330,,"")</f>
        <v>#REF!</v>
      </c>
      <c r="AB1330" s="51" t="str">
        <f t="shared" si="379"/>
        <v/>
      </c>
      <c r="AC1330" s="51"/>
      <c r="AD1330" s="51"/>
      <c r="AE1330" s="51"/>
      <c r="AF1330" s="51"/>
      <c r="AG1330" s="51"/>
      <c r="AH1330" s="51"/>
      <c r="AI1330" s="52"/>
      <c r="AJ1330" s="52"/>
      <c r="AK1330" s="52"/>
      <c r="AL1330" s="53"/>
      <c r="AM1330" s="54"/>
      <c r="AN1330" s="55" t="str">
        <f>IF(P1330=1,0,"")</f>
        <v/>
      </c>
      <c r="AO1330" s="56" t="str">
        <f>IF(AN1330=1,AB1330,"")</f>
        <v/>
      </c>
      <c r="AP1330" s="55" t="str">
        <f>IF(P1330=1,0,"")</f>
        <v/>
      </c>
      <c r="AQ1330" s="56" t="str">
        <f>IF(AP1330=1,AB1330,"")</f>
        <v/>
      </c>
    </row>
    <row r="1331" spans="1:43" s="3" customFormat="1" x14ac:dyDescent="0.25">
      <c r="A1331" s="67">
        <f t="shared" si="369"/>
        <v>2022</v>
      </c>
      <c r="B1331" s="67" t="e">
        <f t="shared" si="370"/>
        <v>#VALUE!</v>
      </c>
      <c r="C1331" s="68" t="e">
        <f t="shared" si="380"/>
        <v>#VALUE!</v>
      </c>
      <c r="D1331" s="69">
        <f t="shared" si="371"/>
        <v>7</v>
      </c>
      <c r="E1331" s="70">
        <f t="shared" si="372"/>
        <v>3</v>
      </c>
      <c r="F1331" s="74"/>
      <c r="G1331" s="77"/>
      <c r="H1331" s="63" t="e">
        <f t="shared" si="381"/>
        <v>#VALUE!</v>
      </c>
      <c r="I1331" s="64">
        <f t="shared" si="384"/>
        <v>1</v>
      </c>
      <c r="J1331" s="71" t="str">
        <f t="shared" si="384"/>
        <v xml:space="preserve">Tolpis </v>
      </c>
      <c r="K1331" s="71" t="str">
        <f t="shared" si="384"/>
        <v>umbellata</v>
      </c>
      <c r="L1331" s="72">
        <f t="shared" si="384"/>
        <v>1</v>
      </c>
      <c r="M1331" s="72">
        <f t="shared" si="384"/>
        <v>0</v>
      </c>
      <c r="N1331" s="66">
        <f t="shared" si="384"/>
        <v>1</v>
      </c>
      <c r="O1331" s="41"/>
      <c r="P1331" s="42" t="str">
        <f t="shared" si="373"/>
        <v/>
      </c>
      <c r="Q1331" s="43" t="str">
        <f t="shared" si="374"/>
        <v/>
      </c>
      <c r="R1331" s="44" t="e">
        <f t="shared" si="375"/>
        <v>#VALUE!</v>
      </c>
      <c r="S1331" s="45" t="e">
        <f t="shared" si="368"/>
        <v>#VALUE!</v>
      </c>
      <c r="T1331" s="44" t="str">
        <f t="shared" si="376"/>
        <v/>
      </c>
      <c r="U1331" s="46"/>
      <c r="V1331" s="47"/>
      <c r="W1331" s="48" t="e">
        <f t="shared" si="377"/>
        <v>#VALUE!</v>
      </c>
      <c r="X1331" s="49"/>
      <c r="Y1331" s="44" t="e">
        <f>INDEX(VISITORS[INSECT ORDER], MATCH(X1331,VISITORS[NAME USED],0))</f>
        <v>#N/A</v>
      </c>
      <c r="Z1331" s="44" t="e">
        <f t="shared" si="378"/>
        <v>#N/A</v>
      </c>
      <c r="AA1331" s="50" t="e">
        <f>IF(SUM(#REF!,#REF!,#REF!,#REF!,#REF!,#REF!)=S1331,,"")</f>
        <v>#REF!</v>
      </c>
      <c r="AB1331" s="51" t="str">
        <f t="shared" si="379"/>
        <v/>
      </c>
      <c r="AC1331" s="51"/>
      <c r="AD1331" s="51"/>
      <c r="AE1331" s="51"/>
      <c r="AF1331" s="51"/>
      <c r="AG1331" s="51"/>
      <c r="AH1331" s="51"/>
      <c r="AI1331" s="52"/>
      <c r="AJ1331" s="52"/>
      <c r="AK1331" s="52"/>
      <c r="AL1331" s="53"/>
      <c r="AM1331" s="54"/>
      <c r="AN1331" s="55" t="str">
        <f>IF(P1331=1,0,"")</f>
        <v/>
      </c>
      <c r="AO1331" s="56" t="str">
        <f>IF(AN1331=1,AB1331,"")</f>
        <v/>
      </c>
      <c r="AP1331" s="55" t="str">
        <f>IF(P1331=1,0,"")</f>
        <v/>
      </c>
      <c r="AQ1331" s="56" t="str">
        <f>IF(AP1331=1,AB1331,"")</f>
        <v/>
      </c>
    </row>
    <row r="1332" spans="1:43" s="3" customFormat="1" x14ac:dyDescent="0.25">
      <c r="A1332" s="67">
        <f t="shared" si="369"/>
        <v>2022</v>
      </c>
      <c r="B1332" s="67" t="e">
        <f t="shared" si="370"/>
        <v>#VALUE!</v>
      </c>
      <c r="C1332" s="68" t="e">
        <f t="shared" si="380"/>
        <v>#VALUE!</v>
      </c>
      <c r="D1332" s="69">
        <f t="shared" si="371"/>
        <v>7</v>
      </c>
      <c r="E1332" s="70">
        <f t="shared" si="372"/>
        <v>4</v>
      </c>
      <c r="F1332" s="74"/>
      <c r="G1332" s="77"/>
      <c r="H1332" s="63" t="e">
        <f t="shared" si="381"/>
        <v>#VALUE!</v>
      </c>
      <c r="I1332" s="64">
        <f t="shared" si="384"/>
        <v>1</v>
      </c>
      <c r="J1332" s="71" t="str">
        <f t="shared" si="384"/>
        <v xml:space="preserve">Tolpis </v>
      </c>
      <c r="K1332" s="71" t="str">
        <f t="shared" si="384"/>
        <v>umbellata</v>
      </c>
      <c r="L1332" s="72">
        <f t="shared" si="384"/>
        <v>1</v>
      </c>
      <c r="M1332" s="72">
        <f t="shared" si="384"/>
        <v>0</v>
      </c>
      <c r="N1332" s="66">
        <f t="shared" si="384"/>
        <v>1</v>
      </c>
      <c r="O1332" s="41"/>
      <c r="P1332" s="42" t="str">
        <f t="shared" si="373"/>
        <v/>
      </c>
      <c r="Q1332" s="43" t="str">
        <f t="shared" si="374"/>
        <v/>
      </c>
      <c r="R1332" s="44" t="e">
        <f t="shared" si="375"/>
        <v>#VALUE!</v>
      </c>
      <c r="S1332" s="45" t="e">
        <f t="shared" si="368"/>
        <v>#VALUE!</v>
      </c>
      <c r="T1332" s="44" t="str">
        <f t="shared" si="376"/>
        <v/>
      </c>
      <c r="U1332" s="46"/>
      <c r="V1332" s="47"/>
      <c r="W1332" s="48" t="e">
        <f t="shared" si="377"/>
        <v>#VALUE!</v>
      </c>
      <c r="X1332" s="49"/>
      <c r="Y1332" s="44" t="e">
        <f>INDEX(VISITORS[INSECT ORDER], MATCH(X1332,VISITORS[NAME USED],0))</f>
        <v>#N/A</v>
      </c>
      <c r="Z1332" s="44" t="e">
        <f t="shared" si="378"/>
        <v>#N/A</v>
      </c>
      <c r="AA1332" s="50" t="e">
        <f>IF(SUM(#REF!,#REF!,#REF!,#REF!,#REF!,#REF!)=S1332,,"")</f>
        <v>#REF!</v>
      </c>
      <c r="AB1332" s="51" t="str">
        <f t="shared" si="379"/>
        <v/>
      </c>
      <c r="AC1332" s="51"/>
      <c r="AD1332" s="51"/>
      <c r="AE1332" s="51"/>
      <c r="AF1332" s="51"/>
      <c r="AG1332" s="51"/>
      <c r="AH1332" s="51"/>
      <c r="AI1332" s="52"/>
      <c r="AJ1332" s="52"/>
      <c r="AK1332" s="52"/>
      <c r="AL1332" s="53"/>
      <c r="AM1332" s="54"/>
      <c r="AN1332" s="55" t="str">
        <f>IF(P1332=1,0,"")</f>
        <v/>
      </c>
      <c r="AO1332" s="56" t="str">
        <f>IF(AN1332=1,AB1332,"")</f>
        <v/>
      </c>
      <c r="AP1332" s="55" t="str">
        <f>IF(P1332=1,0,"")</f>
        <v/>
      </c>
      <c r="AQ1332" s="56" t="str">
        <f>IF(AP1332=1,AB1332,"")</f>
        <v/>
      </c>
    </row>
    <row r="1333" spans="1:43" s="3" customFormat="1" x14ac:dyDescent="0.25">
      <c r="A1333" s="67">
        <f t="shared" si="369"/>
        <v>2022</v>
      </c>
      <c r="B1333" s="67" t="e">
        <f t="shared" si="370"/>
        <v>#VALUE!</v>
      </c>
      <c r="C1333" s="68" t="e">
        <f t="shared" si="380"/>
        <v>#VALUE!</v>
      </c>
      <c r="D1333" s="69">
        <f t="shared" si="371"/>
        <v>7</v>
      </c>
      <c r="E1333" s="70">
        <f t="shared" si="372"/>
        <v>5</v>
      </c>
      <c r="F1333" s="74"/>
      <c r="G1333" s="77"/>
      <c r="H1333" s="63" t="e">
        <f t="shared" si="381"/>
        <v>#VALUE!</v>
      </c>
      <c r="I1333" s="64">
        <f t="shared" ref="I1333:N1348" si="385">I1332</f>
        <v>1</v>
      </c>
      <c r="J1333" s="71" t="str">
        <f t="shared" si="385"/>
        <v xml:space="preserve">Tolpis </v>
      </c>
      <c r="K1333" s="71" t="str">
        <f t="shared" si="385"/>
        <v>umbellata</v>
      </c>
      <c r="L1333" s="72">
        <f t="shared" si="385"/>
        <v>1</v>
      </c>
      <c r="M1333" s="72">
        <f t="shared" si="385"/>
        <v>0</v>
      </c>
      <c r="N1333" s="66">
        <f t="shared" si="385"/>
        <v>1</v>
      </c>
      <c r="O1333" s="41"/>
      <c r="P1333" s="42" t="str">
        <f t="shared" si="373"/>
        <v/>
      </c>
      <c r="Q1333" s="43" t="str">
        <f t="shared" si="374"/>
        <v/>
      </c>
      <c r="R1333" s="44" t="e">
        <f t="shared" si="375"/>
        <v>#VALUE!</v>
      </c>
      <c r="S1333" s="45" t="e">
        <f t="shared" si="368"/>
        <v>#VALUE!</v>
      </c>
      <c r="T1333" s="44" t="str">
        <f t="shared" si="376"/>
        <v/>
      </c>
      <c r="U1333" s="46"/>
      <c r="V1333" s="47"/>
      <c r="W1333" s="48" t="e">
        <f t="shared" si="377"/>
        <v>#VALUE!</v>
      </c>
      <c r="X1333" s="49"/>
      <c r="Y1333" s="44" t="e">
        <f>INDEX(VISITORS[INSECT ORDER], MATCH(X1333,VISITORS[NAME USED],0))</f>
        <v>#N/A</v>
      </c>
      <c r="Z1333" s="44" t="e">
        <f t="shared" si="378"/>
        <v>#N/A</v>
      </c>
      <c r="AA1333" s="50" t="e">
        <f>IF(SUM(#REF!,#REF!,#REF!,#REF!,#REF!,#REF!)=S1333,,"")</f>
        <v>#REF!</v>
      </c>
      <c r="AB1333" s="51" t="str">
        <f t="shared" si="379"/>
        <v/>
      </c>
      <c r="AC1333" s="51"/>
      <c r="AD1333" s="51"/>
      <c r="AE1333" s="51"/>
      <c r="AF1333" s="51"/>
      <c r="AG1333" s="51"/>
      <c r="AH1333" s="51"/>
      <c r="AI1333" s="52"/>
      <c r="AJ1333" s="52"/>
      <c r="AK1333" s="52"/>
      <c r="AL1333" s="53"/>
      <c r="AM1333" s="54"/>
      <c r="AN1333" s="55" t="str">
        <f>IF(P1333=1,0,"")</f>
        <v/>
      </c>
      <c r="AO1333" s="56" t="str">
        <f>IF(AN1333=1,AB1333,"")</f>
        <v/>
      </c>
      <c r="AP1333" s="55" t="str">
        <f>IF(P1333=1,0,"")</f>
        <v/>
      </c>
      <c r="AQ1333" s="56" t="str">
        <f>IF(AP1333=1,AB1333,"")</f>
        <v/>
      </c>
    </row>
    <row r="1334" spans="1:43" s="3" customFormat="1" x14ac:dyDescent="0.25">
      <c r="A1334" s="67">
        <f t="shared" si="369"/>
        <v>2022</v>
      </c>
      <c r="B1334" s="67" t="e">
        <f t="shared" si="370"/>
        <v>#VALUE!</v>
      </c>
      <c r="C1334" s="68" t="e">
        <f t="shared" si="380"/>
        <v>#VALUE!</v>
      </c>
      <c r="D1334" s="69">
        <f t="shared" si="371"/>
        <v>7</v>
      </c>
      <c r="E1334" s="70">
        <f t="shared" si="372"/>
        <v>6</v>
      </c>
      <c r="F1334" s="74"/>
      <c r="G1334" s="77"/>
      <c r="H1334" s="63" t="e">
        <f t="shared" si="381"/>
        <v>#VALUE!</v>
      </c>
      <c r="I1334" s="64">
        <f t="shared" si="385"/>
        <v>1</v>
      </c>
      <c r="J1334" s="71" t="str">
        <f t="shared" si="385"/>
        <v xml:space="preserve">Tolpis </v>
      </c>
      <c r="K1334" s="71" t="str">
        <f t="shared" si="385"/>
        <v>umbellata</v>
      </c>
      <c r="L1334" s="72">
        <f t="shared" si="385"/>
        <v>1</v>
      </c>
      <c r="M1334" s="72">
        <f t="shared" si="385"/>
        <v>0</v>
      </c>
      <c r="N1334" s="66">
        <f t="shared" si="385"/>
        <v>1</v>
      </c>
      <c r="O1334" s="41"/>
      <c r="P1334" s="42" t="str">
        <f t="shared" si="373"/>
        <v/>
      </c>
      <c r="Q1334" s="43" t="str">
        <f t="shared" si="374"/>
        <v/>
      </c>
      <c r="R1334" s="44" t="e">
        <f t="shared" si="375"/>
        <v>#VALUE!</v>
      </c>
      <c r="S1334" s="45" t="e">
        <f t="shared" si="368"/>
        <v>#VALUE!</v>
      </c>
      <c r="T1334" s="44" t="str">
        <f t="shared" si="376"/>
        <v/>
      </c>
      <c r="U1334" s="46"/>
      <c r="V1334" s="47"/>
      <c r="W1334" s="48" t="e">
        <f t="shared" si="377"/>
        <v>#VALUE!</v>
      </c>
      <c r="X1334" s="49"/>
      <c r="Y1334" s="44" t="e">
        <f>INDEX(VISITORS[INSECT ORDER], MATCH(X1334,VISITORS[NAME USED],0))</f>
        <v>#N/A</v>
      </c>
      <c r="Z1334" s="44" t="e">
        <f t="shared" si="378"/>
        <v>#N/A</v>
      </c>
      <c r="AA1334" s="50" t="e">
        <f>IF(SUM(#REF!,#REF!,#REF!,#REF!,#REF!,#REF!)=S1334,,"")</f>
        <v>#REF!</v>
      </c>
      <c r="AB1334" s="51" t="str">
        <f t="shared" si="379"/>
        <v/>
      </c>
      <c r="AC1334" s="51"/>
      <c r="AD1334" s="51"/>
      <c r="AE1334" s="51"/>
      <c r="AF1334" s="51"/>
      <c r="AG1334" s="51"/>
      <c r="AH1334" s="51"/>
      <c r="AI1334" s="52"/>
      <c r="AJ1334" s="52"/>
      <c r="AK1334" s="52"/>
      <c r="AL1334" s="53"/>
      <c r="AM1334" s="54"/>
      <c r="AN1334" s="55" t="str">
        <f>IF(P1334=1,0,"")</f>
        <v/>
      </c>
      <c r="AO1334" s="56" t="str">
        <f>IF(AN1334=1,AB1334,"")</f>
        <v/>
      </c>
      <c r="AP1334" s="55" t="str">
        <f>IF(P1334=1,0,"")</f>
        <v/>
      </c>
      <c r="AQ1334" s="56" t="str">
        <f>IF(AP1334=1,AB1334,"")</f>
        <v/>
      </c>
    </row>
    <row r="1335" spans="1:43" s="3" customFormat="1" x14ac:dyDescent="0.25">
      <c r="A1335" s="67">
        <f t="shared" si="369"/>
        <v>2022</v>
      </c>
      <c r="B1335" s="67" t="e">
        <f t="shared" si="370"/>
        <v>#VALUE!</v>
      </c>
      <c r="C1335" s="68" t="e">
        <f t="shared" si="380"/>
        <v>#VALUE!</v>
      </c>
      <c r="D1335" s="69">
        <f t="shared" si="371"/>
        <v>7</v>
      </c>
      <c r="E1335" s="70">
        <f t="shared" si="372"/>
        <v>7</v>
      </c>
      <c r="F1335" s="74"/>
      <c r="G1335" s="77"/>
      <c r="H1335" s="63" t="e">
        <f t="shared" si="381"/>
        <v>#VALUE!</v>
      </c>
      <c r="I1335" s="64">
        <f t="shared" si="385"/>
        <v>1</v>
      </c>
      <c r="J1335" s="71" t="str">
        <f t="shared" si="385"/>
        <v xml:space="preserve">Tolpis </v>
      </c>
      <c r="K1335" s="71" t="str">
        <f t="shared" si="385"/>
        <v>umbellata</v>
      </c>
      <c r="L1335" s="72">
        <f t="shared" si="385"/>
        <v>1</v>
      </c>
      <c r="M1335" s="72">
        <f t="shared" si="385"/>
        <v>0</v>
      </c>
      <c r="N1335" s="66">
        <f t="shared" si="385"/>
        <v>1</v>
      </c>
      <c r="O1335" s="41"/>
      <c r="P1335" s="42" t="str">
        <f t="shared" si="373"/>
        <v/>
      </c>
      <c r="Q1335" s="43" t="str">
        <f t="shared" si="374"/>
        <v/>
      </c>
      <c r="R1335" s="44" t="e">
        <f t="shared" si="375"/>
        <v>#VALUE!</v>
      </c>
      <c r="S1335" s="45" t="e">
        <f t="shared" si="368"/>
        <v>#VALUE!</v>
      </c>
      <c r="T1335" s="44" t="str">
        <f t="shared" si="376"/>
        <v/>
      </c>
      <c r="U1335" s="46"/>
      <c r="V1335" s="47"/>
      <c r="W1335" s="48" t="e">
        <f t="shared" si="377"/>
        <v>#VALUE!</v>
      </c>
      <c r="X1335" s="49"/>
      <c r="Y1335" s="44" t="e">
        <f>INDEX(VISITORS[INSECT ORDER], MATCH(X1335,VISITORS[NAME USED],0))</f>
        <v>#N/A</v>
      </c>
      <c r="Z1335" s="44" t="e">
        <f t="shared" si="378"/>
        <v>#N/A</v>
      </c>
      <c r="AA1335" s="50" t="e">
        <f>IF(SUM(#REF!,#REF!,#REF!,#REF!,#REF!,#REF!)=S1335,,"")</f>
        <v>#REF!</v>
      </c>
      <c r="AB1335" s="51" t="str">
        <f t="shared" si="379"/>
        <v/>
      </c>
      <c r="AC1335" s="51"/>
      <c r="AD1335" s="51"/>
      <c r="AE1335" s="51"/>
      <c r="AF1335" s="51"/>
      <c r="AG1335" s="51"/>
      <c r="AH1335" s="51"/>
      <c r="AI1335" s="52"/>
      <c r="AJ1335" s="52"/>
      <c r="AK1335" s="52"/>
      <c r="AL1335" s="53"/>
      <c r="AM1335" s="54"/>
      <c r="AN1335" s="55" t="str">
        <f>IF(P1335=1,0,"")</f>
        <v/>
      </c>
      <c r="AO1335" s="56" t="str">
        <f>IF(AN1335=1,AB1335,"")</f>
        <v/>
      </c>
      <c r="AP1335" s="55" t="str">
        <f>IF(P1335=1,0,"")</f>
        <v/>
      </c>
      <c r="AQ1335" s="56" t="str">
        <f>IF(AP1335=1,AB1335,"")</f>
        <v/>
      </c>
    </row>
    <row r="1336" spans="1:43" s="3" customFormat="1" x14ac:dyDescent="0.25">
      <c r="A1336" s="67">
        <f t="shared" si="369"/>
        <v>2022</v>
      </c>
      <c r="B1336" s="67" t="e">
        <f t="shared" si="370"/>
        <v>#VALUE!</v>
      </c>
      <c r="C1336" s="68" t="e">
        <f t="shared" si="380"/>
        <v>#VALUE!</v>
      </c>
      <c r="D1336" s="69">
        <f t="shared" si="371"/>
        <v>7</v>
      </c>
      <c r="E1336" s="70">
        <f t="shared" si="372"/>
        <v>8</v>
      </c>
      <c r="F1336" s="74"/>
      <c r="G1336" s="77"/>
      <c r="H1336" s="63" t="e">
        <f t="shared" si="381"/>
        <v>#VALUE!</v>
      </c>
      <c r="I1336" s="64">
        <f t="shared" si="385"/>
        <v>1</v>
      </c>
      <c r="J1336" s="71" t="str">
        <f t="shared" si="385"/>
        <v xml:space="preserve">Tolpis </v>
      </c>
      <c r="K1336" s="71" t="str">
        <f t="shared" si="385"/>
        <v>umbellata</v>
      </c>
      <c r="L1336" s="72">
        <f t="shared" si="385"/>
        <v>1</v>
      </c>
      <c r="M1336" s="72">
        <f t="shared" si="385"/>
        <v>0</v>
      </c>
      <c r="N1336" s="66">
        <f t="shared" si="385"/>
        <v>1</v>
      </c>
      <c r="O1336" s="41"/>
      <c r="P1336" s="42" t="str">
        <f t="shared" si="373"/>
        <v/>
      </c>
      <c r="Q1336" s="43" t="str">
        <f t="shared" si="374"/>
        <v/>
      </c>
      <c r="R1336" s="44" t="e">
        <f t="shared" si="375"/>
        <v>#VALUE!</v>
      </c>
      <c r="S1336" s="45" t="e">
        <f t="shared" si="368"/>
        <v>#VALUE!</v>
      </c>
      <c r="T1336" s="44" t="str">
        <f t="shared" si="376"/>
        <v/>
      </c>
      <c r="U1336" s="46"/>
      <c r="V1336" s="47"/>
      <c r="W1336" s="48" t="e">
        <f t="shared" si="377"/>
        <v>#VALUE!</v>
      </c>
      <c r="X1336" s="49"/>
      <c r="Y1336" s="44" t="e">
        <f>INDEX(VISITORS[INSECT ORDER], MATCH(X1336,VISITORS[NAME USED],0))</f>
        <v>#N/A</v>
      </c>
      <c r="Z1336" s="44" t="e">
        <f t="shared" si="378"/>
        <v>#N/A</v>
      </c>
      <c r="AA1336" s="50" t="e">
        <f>IF(SUM(#REF!,#REF!,#REF!,#REF!,#REF!,#REF!)=S1336,,"")</f>
        <v>#REF!</v>
      </c>
      <c r="AB1336" s="51" t="str">
        <f t="shared" si="379"/>
        <v/>
      </c>
      <c r="AC1336" s="51"/>
      <c r="AD1336" s="51"/>
      <c r="AE1336" s="51"/>
      <c r="AF1336" s="51"/>
      <c r="AG1336" s="51"/>
      <c r="AH1336" s="51"/>
      <c r="AI1336" s="52"/>
      <c r="AJ1336" s="52"/>
      <c r="AK1336" s="52"/>
      <c r="AL1336" s="53"/>
      <c r="AM1336" s="54"/>
      <c r="AN1336" s="55" t="str">
        <f>IF(P1336=1,0,"")</f>
        <v/>
      </c>
      <c r="AO1336" s="56" t="str">
        <f>IF(AN1336=1,AB1336,"")</f>
        <v/>
      </c>
      <c r="AP1336" s="55" t="str">
        <f>IF(P1336=1,0,"")</f>
        <v/>
      </c>
      <c r="AQ1336" s="56" t="str">
        <f>IF(AP1336=1,AB1336,"")</f>
        <v/>
      </c>
    </row>
    <row r="1337" spans="1:43" s="3" customFormat="1" x14ac:dyDescent="0.25">
      <c r="A1337" s="67">
        <f t="shared" si="369"/>
        <v>2022</v>
      </c>
      <c r="B1337" s="67" t="e">
        <f t="shared" si="370"/>
        <v>#VALUE!</v>
      </c>
      <c r="C1337" s="68" t="e">
        <f t="shared" si="380"/>
        <v>#VALUE!</v>
      </c>
      <c r="D1337" s="69">
        <f t="shared" si="371"/>
        <v>7</v>
      </c>
      <c r="E1337" s="70">
        <f t="shared" si="372"/>
        <v>9</v>
      </c>
      <c r="F1337" s="74"/>
      <c r="G1337" s="77"/>
      <c r="H1337" s="63" t="e">
        <f t="shared" si="381"/>
        <v>#VALUE!</v>
      </c>
      <c r="I1337" s="64">
        <f t="shared" si="385"/>
        <v>1</v>
      </c>
      <c r="J1337" s="71" t="str">
        <f t="shared" si="385"/>
        <v xml:space="preserve">Tolpis </v>
      </c>
      <c r="K1337" s="71" t="str">
        <f t="shared" si="385"/>
        <v>umbellata</v>
      </c>
      <c r="L1337" s="72">
        <f t="shared" si="385"/>
        <v>1</v>
      </c>
      <c r="M1337" s="72">
        <f t="shared" si="385"/>
        <v>0</v>
      </c>
      <c r="N1337" s="66">
        <f t="shared" si="385"/>
        <v>1</v>
      </c>
      <c r="O1337" s="41"/>
      <c r="P1337" s="42" t="str">
        <f t="shared" si="373"/>
        <v/>
      </c>
      <c r="Q1337" s="43" t="str">
        <f t="shared" si="374"/>
        <v/>
      </c>
      <c r="R1337" s="44" t="e">
        <f t="shared" si="375"/>
        <v>#VALUE!</v>
      </c>
      <c r="S1337" s="45" t="e">
        <f t="shared" si="368"/>
        <v>#VALUE!</v>
      </c>
      <c r="T1337" s="44" t="str">
        <f t="shared" si="376"/>
        <v/>
      </c>
      <c r="U1337" s="46"/>
      <c r="V1337" s="47"/>
      <c r="W1337" s="48" t="e">
        <f t="shared" si="377"/>
        <v>#VALUE!</v>
      </c>
      <c r="X1337" s="49"/>
      <c r="Y1337" s="44" t="e">
        <f>INDEX(VISITORS[INSECT ORDER], MATCH(X1337,VISITORS[NAME USED],0))</f>
        <v>#N/A</v>
      </c>
      <c r="Z1337" s="44" t="e">
        <f t="shared" si="378"/>
        <v>#N/A</v>
      </c>
      <c r="AA1337" s="50" t="e">
        <f>IF(SUM(#REF!,#REF!,#REF!,#REF!,#REF!,#REF!)=S1337,,"")</f>
        <v>#REF!</v>
      </c>
      <c r="AB1337" s="51" t="str">
        <f t="shared" si="379"/>
        <v/>
      </c>
      <c r="AC1337" s="51"/>
      <c r="AD1337" s="51"/>
      <c r="AE1337" s="51"/>
      <c r="AF1337" s="51"/>
      <c r="AG1337" s="51"/>
      <c r="AH1337" s="51"/>
      <c r="AI1337" s="52"/>
      <c r="AJ1337" s="52"/>
      <c r="AK1337" s="52"/>
      <c r="AL1337" s="53"/>
      <c r="AM1337" s="54"/>
      <c r="AN1337" s="55" t="str">
        <f>IF(P1337=1,0,"")</f>
        <v/>
      </c>
      <c r="AO1337" s="56" t="str">
        <f>IF(AN1337=1,AB1337,"")</f>
        <v/>
      </c>
      <c r="AP1337" s="55" t="str">
        <f>IF(P1337=1,0,"")</f>
        <v/>
      </c>
      <c r="AQ1337" s="56" t="str">
        <f>IF(AP1337=1,AB1337,"")</f>
        <v/>
      </c>
    </row>
    <row r="1338" spans="1:43" s="3" customFormat="1" x14ac:dyDescent="0.25">
      <c r="A1338" s="67">
        <f t="shared" si="369"/>
        <v>2022</v>
      </c>
      <c r="B1338" s="67" t="e">
        <f t="shared" si="370"/>
        <v>#VALUE!</v>
      </c>
      <c r="C1338" s="68" t="e">
        <f t="shared" si="380"/>
        <v>#VALUE!</v>
      </c>
      <c r="D1338" s="69">
        <f t="shared" si="371"/>
        <v>7</v>
      </c>
      <c r="E1338" s="70">
        <f t="shared" si="372"/>
        <v>10</v>
      </c>
      <c r="F1338" s="74"/>
      <c r="G1338" s="77"/>
      <c r="H1338" s="63" t="e">
        <f t="shared" si="381"/>
        <v>#VALUE!</v>
      </c>
      <c r="I1338" s="64">
        <f t="shared" si="385"/>
        <v>1</v>
      </c>
      <c r="J1338" s="71" t="str">
        <f t="shared" si="385"/>
        <v xml:space="preserve">Tolpis </v>
      </c>
      <c r="K1338" s="71" t="str">
        <f t="shared" si="385"/>
        <v>umbellata</v>
      </c>
      <c r="L1338" s="72">
        <f t="shared" si="385"/>
        <v>1</v>
      </c>
      <c r="M1338" s="72">
        <f t="shared" si="385"/>
        <v>0</v>
      </c>
      <c r="N1338" s="66">
        <f t="shared" si="385"/>
        <v>1</v>
      </c>
      <c r="O1338" s="41"/>
      <c r="P1338" s="42" t="str">
        <f t="shared" si="373"/>
        <v/>
      </c>
      <c r="Q1338" s="43" t="str">
        <f t="shared" si="374"/>
        <v/>
      </c>
      <c r="R1338" s="44" t="e">
        <f t="shared" si="375"/>
        <v>#VALUE!</v>
      </c>
      <c r="S1338" s="45" t="e">
        <f t="shared" si="368"/>
        <v>#VALUE!</v>
      </c>
      <c r="T1338" s="44" t="str">
        <f t="shared" si="376"/>
        <v/>
      </c>
      <c r="U1338" s="46"/>
      <c r="V1338" s="47"/>
      <c r="W1338" s="48" t="e">
        <f t="shared" si="377"/>
        <v>#VALUE!</v>
      </c>
      <c r="X1338" s="49"/>
      <c r="Y1338" s="44" t="e">
        <f>INDEX(VISITORS[INSECT ORDER], MATCH(X1338,VISITORS[NAME USED],0))</f>
        <v>#N/A</v>
      </c>
      <c r="Z1338" s="44" t="e">
        <f t="shared" si="378"/>
        <v>#N/A</v>
      </c>
      <c r="AA1338" s="50" t="e">
        <f>IF(SUM(#REF!,#REF!,#REF!,#REF!,#REF!,#REF!)=S1338,,"")</f>
        <v>#REF!</v>
      </c>
      <c r="AB1338" s="51" t="str">
        <f t="shared" si="379"/>
        <v/>
      </c>
      <c r="AC1338" s="51"/>
      <c r="AD1338" s="51"/>
      <c r="AE1338" s="51"/>
      <c r="AF1338" s="51"/>
      <c r="AG1338" s="51"/>
      <c r="AH1338" s="51"/>
      <c r="AI1338" s="52"/>
      <c r="AJ1338" s="52"/>
      <c r="AK1338" s="52"/>
      <c r="AL1338" s="53"/>
      <c r="AM1338" s="54"/>
      <c r="AN1338" s="55" t="str">
        <f>IF(P1338=1,0,"")</f>
        <v/>
      </c>
      <c r="AO1338" s="56" t="str">
        <f>IF(AN1338=1,AB1338,"")</f>
        <v/>
      </c>
      <c r="AP1338" s="55" t="str">
        <f>IF(P1338=1,0,"")</f>
        <v/>
      </c>
      <c r="AQ1338" s="56" t="str">
        <f>IF(AP1338=1,AB1338,"")</f>
        <v/>
      </c>
    </row>
    <row r="1339" spans="1:43" s="3" customFormat="1" x14ac:dyDescent="0.25">
      <c r="A1339" s="67">
        <f t="shared" si="369"/>
        <v>2022</v>
      </c>
      <c r="B1339" s="67" t="e">
        <f t="shared" si="370"/>
        <v>#VALUE!</v>
      </c>
      <c r="C1339" s="68" t="e">
        <f t="shared" si="380"/>
        <v>#VALUE!</v>
      </c>
      <c r="D1339" s="69">
        <f t="shared" si="371"/>
        <v>7</v>
      </c>
      <c r="E1339" s="70">
        <f t="shared" si="372"/>
        <v>11</v>
      </c>
      <c r="F1339" s="74"/>
      <c r="G1339" s="77"/>
      <c r="H1339" s="63" t="e">
        <f t="shared" si="381"/>
        <v>#VALUE!</v>
      </c>
      <c r="I1339" s="64">
        <f t="shared" si="385"/>
        <v>1</v>
      </c>
      <c r="J1339" s="71" t="str">
        <f t="shared" si="385"/>
        <v xml:space="preserve">Tolpis </v>
      </c>
      <c r="K1339" s="71" t="str">
        <f t="shared" si="385"/>
        <v>umbellata</v>
      </c>
      <c r="L1339" s="72">
        <f t="shared" si="385"/>
        <v>1</v>
      </c>
      <c r="M1339" s="72">
        <f t="shared" si="385"/>
        <v>0</v>
      </c>
      <c r="N1339" s="66">
        <f t="shared" si="385"/>
        <v>1</v>
      </c>
      <c r="O1339" s="41"/>
      <c r="P1339" s="42" t="str">
        <f t="shared" si="373"/>
        <v/>
      </c>
      <c r="Q1339" s="43" t="str">
        <f t="shared" si="374"/>
        <v/>
      </c>
      <c r="R1339" s="44" t="e">
        <f t="shared" si="375"/>
        <v>#VALUE!</v>
      </c>
      <c r="S1339" s="45" t="e">
        <f t="shared" si="368"/>
        <v>#VALUE!</v>
      </c>
      <c r="T1339" s="44" t="str">
        <f t="shared" si="376"/>
        <v/>
      </c>
      <c r="U1339" s="46"/>
      <c r="V1339" s="47"/>
      <c r="W1339" s="48" t="e">
        <f t="shared" si="377"/>
        <v>#VALUE!</v>
      </c>
      <c r="X1339" s="49"/>
      <c r="Y1339" s="44" t="e">
        <f>INDEX(VISITORS[INSECT ORDER], MATCH(X1339,VISITORS[NAME USED],0))</f>
        <v>#N/A</v>
      </c>
      <c r="Z1339" s="44" t="e">
        <f t="shared" si="378"/>
        <v>#N/A</v>
      </c>
      <c r="AA1339" s="50" t="e">
        <f>IF(SUM(#REF!,#REF!,#REF!,#REF!,#REF!,#REF!)=S1339,,"")</f>
        <v>#REF!</v>
      </c>
      <c r="AB1339" s="51" t="str">
        <f t="shared" si="379"/>
        <v/>
      </c>
      <c r="AC1339" s="51"/>
      <c r="AD1339" s="51"/>
      <c r="AE1339" s="51"/>
      <c r="AF1339" s="51"/>
      <c r="AG1339" s="51"/>
      <c r="AH1339" s="51"/>
      <c r="AI1339" s="52"/>
      <c r="AJ1339" s="52"/>
      <c r="AK1339" s="52"/>
      <c r="AL1339" s="53"/>
      <c r="AM1339" s="54"/>
      <c r="AN1339" s="55" t="str">
        <f>IF(P1339=1,0,"")</f>
        <v/>
      </c>
      <c r="AO1339" s="56" t="str">
        <f>IF(AN1339=1,AB1339,"")</f>
        <v/>
      </c>
      <c r="AP1339" s="55" t="str">
        <f>IF(P1339=1,0,"")</f>
        <v/>
      </c>
      <c r="AQ1339" s="56" t="str">
        <f>IF(AP1339=1,AB1339,"")</f>
        <v/>
      </c>
    </row>
    <row r="1340" spans="1:43" s="3" customFormat="1" x14ac:dyDescent="0.25">
      <c r="A1340" s="67">
        <f t="shared" si="369"/>
        <v>2022</v>
      </c>
      <c r="B1340" s="67" t="e">
        <f t="shared" si="370"/>
        <v>#VALUE!</v>
      </c>
      <c r="C1340" s="68" t="e">
        <f t="shared" si="380"/>
        <v>#VALUE!</v>
      </c>
      <c r="D1340" s="69">
        <f t="shared" si="371"/>
        <v>7</v>
      </c>
      <c r="E1340" s="70">
        <f t="shared" si="372"/>
        <v>12</v>
      </c>
      <c r="F1340" s="74"/>
      <c r="G1340" s="77"/>
      <c r="H1340" s="63" t="e">
        <f t="shared" si="381"/>
        <v>#VALUE!</v>
      </c>
      <c r="I1340" s="64">
        <f t="shared" si="385"/>
        <v>1</v>
      </c>
      <c r="J1340" s="71" t="str">
        <f t="shared" si="385"/>
        <v xml:space="preserve">Tolpis </v>
      </c>
      <c r="K1340" s="71" t="str">
        <f t="shared" si="385"/>
        <v>umbellata</v>
      </c>
      <c r="L1340" s="72">
        <f t="shared" si="385"/>
        <v>1</v>
      </c>
      <c r="M1340" s="72">
        <f t="shared" si="385"/>
        <v>0</v>
      </c>
      <c r="N1340" s="66">
        <f t="shared" si="385"/>
        <v>1</v>
      </c>
      <c r="O1340" s="41"/>
      <c r="P1340" s="42" t="str">
        <f t="shared" si="373"/>
        <v/>
      </c>
      <c r="Q1340" s="43" t="str">
        <f t="shared" si="374"/>
        <v/>
      </c>
      <c r="R1340" s="44" t="e">
        <f t="shared" si="375"/>
        <v>#VALUE!</v>
      </c>
      <c r="S1340" s="45" t="e">
        <f t="shared" si="368"/>
        <v>#VALUE!</v>
      </c>
      <c r="T1340" s="44" t="str">
        <f t="shared" si="376"/>
        <v/>
      </c>
      <c r="U1340" s="46"/>
      <c r="V1340" s="47"/>
      <c r="W1340" s="48" t="e">
        <f t="shared" si="377"/>
        <v>#VALUE!</v>
      </c>
      <c r="X1340" s="49"/>
      <c r="Y1340" s="44" t="e">
        <f>INDEX(VISITORS[INSECT ORDER], MATCH(X1340,VISITORS[NAME USED],0))</f>
        <v>#N/A</v>
      </c>
      <c r="Z1340" s="44" t="e">
        <f t="shared" si="378"/>
        <v>#N/A</v>
      </c>
      <c r="AA1340" s="50" t="e">
        <f>IF(SUM(#REF!,#REF!,#REF!,#REF!,#REF!,#REF!)=S1340,,"")</f>
        <v>#REF!</v>
      </c>
      <c r="AB1340" s="51" t="str">
        <f t="shared" si="379"/>
        <v/>
      </c>
      <c r="AC1340" s="51"/>
      <c r="AD1340" s="51"/>
      <c r="AE1340" s="51"/>
      <c r="AF1340" s="51"/>
      <c r="AG1340" s="51"/>
      <c r="AH1340" s="51"/>
      <c r="AI1340" s="52"/>
      <c r="AJ1340" s="52"/>
      <c r="AK1340" s="52"/>
      <c r="AL1340" s="53"/>
      <c r="AM1340" s="54"/>
      <c r="AN1340" s="55" t="str">
        <f>IF(P1340=1,0,"")</f>
        <v/>
      </c>
      <c r="AO1340" s="56" t="str">
        <f>IF(AN1340=1,AB1340,"")</f>
        <v/>
      </c>
      <c r="AP1340" s="55" t="str">
        <f>IF(P1340=1,0,"")</f>
        <v/>
      </c>
      <c r="AQ1340" s="56" t="str">
        <f>IF(AP1340=1,AB1340,"")</f>
        <v/>
      </c>
    </row>
    <row r="1341" spans="1:43" s="3" customFormat="1" x14ac:dyDescent="0.25">
      <c r="A1341" s="67">
        <f t="shared" si="369"/>
        <v>2022</v>
      </c>
      <c r="B1341" s="67" t="e">
        <f t="shared" si="370"/>
        <v>#VALUE!</v>
      </c>
      <c r="C1341" s="68" t="e">
        <f t="shared" si="380"/>
        <v>#VALUE!</v>
      </c>
      <c r="D1341" s="69">
        <f t="shared" si="371"/>
        <v>7</v>
      </c>
      <c r="E1341" s="70">
        <f t="shared" si="372"/>
        <v>13</v>
      </c>
      <c r="F1341" s="74"/>
      <c r="G1341" s="77"/>
      <c r="H1341" s="63" t="e">
        <f t="shared" si="381"/>
        <v>#VALUE!</v>
      </c>
      <c r="I1341" s="64">
        <f t="shared" si="385"/>
        <v>1</v>
      </c>
      <c r="J1341" s="71" t="str">
        <f t="shared" si="385"/>
        <v xml:space="preserve">Tolpis </v>
      </c>
      <c r="K1341" s="71" t="str">
        <f t="shared" si="385"/>
        <v>umbellata</v>
      </c>
      <c r="L1341" s="72">
        <f t="shared" si="385"/>
        <v>1</v>
      </c>
      <c r="M1341" s="72">
        <f t="shared" si="385"/>
        <v>0</v>
      </c>
      <c r="N1341" s="66">
        <f t="shared" si="385"/>
        <v>1</v>
      </c>
      <c r="O1341" s="41"/>
      <c r="P1341" s="42" t="str">
        <f t="shared" si="373"/>
        <v/>
      </c>
      <c r="Q1341" s="43" t="str">
        <f t="shared" si="374"/>
        <v/>
      </c>
      <c r="R1341" s="44" t="e">
        <f t="shared" si="375"/>
        <v>#VALUE!</v>
      </c>
      <c r="S1341" s="45" t="e">
        <f t="shared" si="368"/>
        <v>#VALUE!</v>
      </c>
      <c r="T1341" s="44" t="str">
        <f t="shared" si="376"/>
        <v/>
      </c>
      <c r="U1341" s="46"/>
      <c r="V1341" s="47"/>
      <c r="W1341" s="48" t="e">
        <f t="shared" si="377"/>
        <v>#VALUE!</v>
      </c>
      <c r="X1341" s="49"/>
      <c r="Y1341" s="44" t="e">
        <f>INDEX(VISITORS[INSECT ORDER], MATCH(X1341,VISITORS[NAME USED],0))</f>
        <v>#N/A</v>
      </c>
      <c r="Z1341" s="44" t="e">
        <f t="shared" si="378"/>
        <v>#N/A</v>
      </c>
      <c r="AA1341" s="50" t="e">
        <f>IF(SUM(#REF!,#REF!,#REF!,#REF!,#REF!,#REF!)=S1341,,"")</f>
        <v>#REF!</v>
      </c>
      <c r="AB1341" s="51" t="str">
        <f t="shared" si="379"/>
        <v/>
      </c>
      <c r="AC1341" s="51"/>
      <c r="AD1341" s="51"/>
      <c r="AE1341" s="51"/>
      <c r="AF1341" s="51"/>
      <c r="AG1341" s="51"/>
      <c r="AH1341" s="51"/>
      <c r="AI1341" s="52"/>
      <c r="AJ1341" s="52"/>
      <c r="AK1341" s="52"/>
      <c r="AL1341" s="53"/>
      <c r="AM1341" s="54"/>
      <c r="AN1341" s="55" t="str">
        <f>IF(P1341=1,0,"")</f>
        <v/>
      </c>
      <c r="AO1341" s="56" t="str">
        <f>IF(AN1341=1,AB1341,"")</f>
        <v/>
      </c>
      <c r="AP1341" s="55" t="str">
        <f>IF(P1341=1,0,"")</f>
        <v/>
      </c>
      <c r="AQ1341" s="56" t="str">
        <f>IF(AP1341=1,AB1341,"")</f>
        <v/>
      </c>
    </row>
    <row r="1342" spans="1:43" s="3" customFormat="1" x14ac:dyDescent="0.25">
      <c r="A1342" s="67">
        <f t="shared" si="369"/>
        <v>2022</v>
      </c>
      <c r="B1342" s="67" t="e">
        <f t="shared" si="370"/>
        <v>#VALUE!</v>
      </c>
      <c r="C1342" s="68" t="e">
        <f t="shared" si="380"/>
        <v>#VALUE!</v>
      </c>
      <c r="D1342" s="69">
        <f t="shared" si="371"/>
        <v>7</v>
      </c>
      <c r="E1342" s="70">
        <f t="shared" si="372"/>
        <v>14</v>
      </c>
      <c r="F1342" s="74"/>
      <c r="G1342" s="77"/>
      <c r="H1342" s="63" t="e">
        <f t="shared" si="381"/>
        <v>#VALUE!</v>
      </c>
      <c r="I1342" s="64">
        <f t="shared" si="385"/>
        <v>1</v>
      </c>
      <c r="J1342" s="71" t="str">
        <f t="shared" si="385"/>
        <v xml:space="preserve">Tolpis </v>
      </c>
      <c r="K1342" s="71" t="str">
        <f t="shared" si="385"/>
        <v>umbellata</v>
      </c>
      <c r="L1342" s="72">
        <f t="shared" si="385"/>
        <v>1</v>
      </c>
      <c r="M1342" s="72">
        <f t="shared" si="385"/>
        <v>0</v>
      </c>
      <c r="N1342" s="66">
        <f t="shared" si="385"/>
        <v>1</v>
      </c>
      <c r="O1342" s="41"/>
      <c r="P1342" s="42" t="str">
        <f t="shared" si="373"/>
        <v/>
      </c>
      <c r="Q1342" s="43" t="str">
        <f t="shared" si="374"/>
        <v/>
      </c>
      <c r="R1342" s="44" t="e">
        <f t="shared" si="375"/>
        <v>#VALUE!</v>
      </c>
      <c r="S1342" s="45" t="e">
        <f t="shared" si="368"/>
        <v>#VALUE!</v>
      </c>
      <c r="T1342" s="44" t="str">
        <f t="shared" si="376"/>
        <v/>
      </c>
      <c r="U1342" s="46"/>
      <c r="V1342" s="47"/>
      <c r="W1342" s="48" t="e">
        <f t="shared" si="377"/>
        <v>#VALUE!</v>
      </c>
      <c r="X1342" s="49"/>
      <c r="Y1342" s="44" t="e">
        <f>INDEX(VISITORS[INSECT ORDER], MATCH(X1342,VISITORS[NAME USED],0))</f>
        <v>#N/A</v>
      </c>
      <c r="Z1342" s="44" t="e">
        <f t="shared" si="378"/>
        <v>#N/A</v>
      </c>
      <c r="AA1342" s="50" t="e">
        <f>IF(SUM(#REF!,#REF!,#REF!,#REF!,#REF!,#REF!)=S1342,,"")</f>
        <v>#REF!</v>
      </c>
      <c r="AB1342" s="51" t="str">
        <f t="shared" si="379"/>
        <v/>
      </c>
      <c r="AC1342" s="51"/>
      <c r="AD1342" s="51"/>
      <c r="AE1342" s="51"/>
      <c r="AF1342" s="51"/>
      <c r="AG1342" s="51"/>
      <c r="AH1342" s="51"/>
      <c r="AI1342" s="52"/>
      <c r="AJ1342" s="52"/>
      <c r="AK1342" s="52"/>
      <c r="AL1342" s="53"/>
      <c r="AM1342" s="54"/>
      <c r="AN1342" s="55" t="str">
        <f>IF(P1342=1,0,"")</f>
        <v/>
      </c>
      <c r="AO1342" s="56" t="str">
        <f>IF(AN1342=1,AB1342,"")</f>
        <v/>
      </c>
      <c r="AP1342" s="55" t="str">
        <f>IF(P1342=1,0,"")</f>
        <v/>
      </c>
      <c r="AQ1342" s="56" t="str">
        <f>IF(AP1342=1,AB1342,"")</f>
        <v/>
      </c>
    </row>
    <row r="1343" spans="1:43" s="3" customFormat="1" x14ac:dyDescent="0.25">
      <c r="A1343" s="67">
        <f t="shared" si="369"/>
        <v>2022</v>
      </c>
      <c r="B1343" s="67" t="e">
        <f t="shared" si="370"/>
        <v>#VALUE!</v>
      </c>
      <c r="C1343" s="68" t="e">
        <f t="shared" si="380"/>
        <v>#VALUE!</v>
      </c>
      <c r="D1343" s="69">
        <f t="shared" si="371"/>
        <v>7</v>
      </c>
      <c r="E1343" s="70">
        <f t="shared" si="372"/>
        <v>15</v>
      </c>
      <c r="F1343" s="74"/>
      <c r="G1343" s="77"/>
      <c r="H1343" s="63" t="e">
        <f t="shared" si="381"/>
        <v>#VALUE!</v>
      </c>
      <c r="I1343" s="64">
        <f t="shared" si="385"/>
        <v>1</v>
      </c>
      <c r="J1343" s="71" t="str">
        <f t="shared" si="385"/>
        <v xml:space="preserve">Tolpis </v>
      </c>
      <c r="K1343" s="71" t="str">
        <f t="shared" si="385"/>
        <v>umbellata</v>
      </c>
      <c r="L1343" s="72">
        <f t="shared" si="385"/>
        <v>1</v>
      </c>
      <c r="M1343" s="72">
        <f t="shared" si="385"/>
        <v>0</v>
      </c>
      <c r="N1343" s="66">
        <f t="shared" si="385"/>
        <v>1</v>
      </c>
      <c r="O1343" s="41"/>
      <c r="P1343" s="42" t="str">
        <f t="shared" si="373"/>
        <v/>
      </c>
      <c r="Q1343" s="43" t="str">
        <f t="shared" si="374"/>
        <v/>
      </c>
      <c r="R1343" s="44" t="e">
        <f t="shared" si="375"/>
        <v>#VALUE!</v>
      </c>
      <c r="S1343" s="45" t="e">
        <f t="shared" si="368"/>
        <v>#VALUE!</v>
      </c>
      <c r="T1343" s="44" t="str">
        <f t="shared" si="376"/>
        <v/>
      </c>
      <c r="U1343" s="46"/>
      <c r="V1343" s="47"/>
      <c r="W1343" s="48" t="e">
        <f t="shared" si="377"/>
        <v>#VALUE!</v>
      </c>
      <c r="X1343" s="49"/>
      <c r="Y1343" s="44" t="e">
        <f>INDEX(VISITORS[INSECT ORDER], MATCH(X1343,VISITORS[NAME USED],0))</f>
        <v>#N/A</v>
      </c>
      <c r="Z1343" s="44" t="e">
        <f t="shared" si="378"/>
        <v>#N/A</v>
      </c>
      <c r="AA1343" s="50" t="e">
        <f>IF(SUM(#REF!,#REF!,#REF!,#REF!,#REF!,#REF!)=S1343,,"")</f>
        <v>#REF!</v>
      </c>
      <c r="AB1343" s="51" t="str">
        <f t="shared" si="379"/>
        <v/>
      </c>
      <c r="AC1343" s="51"/>
      <c r="AD1343" s="51"/>
      <c r="AE1343" s="51"/>
      <c r="AF1343" s="51"/>
      <c r="AG1343" s="51"/>
      <c r="AH1343" s="51"/>
      <c r="AI1343" s="52"/>
      <c r="AJ1343" s="52"/>
      <c r="AK1343" s="52"/>
      <c r="AL1343" s="53"/>
      <c r="AM1343" s="54"/>
      <c r="AN1343" s="55" t="str">
        <f>IF(P1343=1,0,"")</f>
        <v/>
      </c>
      <c r="AO1343" s="56" t="str">
        <f>IF(AN1343=1,AB1343,"")</f>
        <v/>
      </c>
      <c r="AP1343" s="55" t="str">
        <f>IF(P1343=1,0,"")</f>
        <v/>
      </c>
      <c r="AQ1343" s="56" t="str">
        <f>IF(AP1343=1,AB1343,"")</f>
        <v/>
      </c>
    </row>
    <row r="1344" spans="1:43" s="3" customFormat="1" x14ac:dyDescent="0.25">
      <c r="A1344" s="67">
        <f t="shared" si="369"/>
        <v>2022</v>
      </c>
      <c r="B1344" s="67" t="e">
        <f t="shared" si="370"/>
        <v>#VALUE!</v>
      </c>
      <c r="C1344" s="68" t="e">
        <f t="shared" si="380"/>
        <v>#VALUE!</v>
      </c>
      <c r="D1344" s="69">
        <f t="shared" si="371"/>
        <v>7</v>
      </c>
      <c r="E1344" s="70">
        <f t="shared" si="372"/>
        <v>16</v>
      </c>
      <c r="F1344" s="74"/>
      <c r="G1344" s="77"/>
      <c r="H1344" s="63" t="e">
        <f t="shared" si="381"/>
        <v>#VALUE!</v>
      </c>
      <c r="I1344" s="64">
        <f t="shared" si="385"/>
        <v>1</v>
      </c>
      <c r="J1344" s="71" t="str">
        <f t="shared" si="385"/>
        <v xml:space="preserve">Tolpis </v>
      </c>
      <c r="K1344" s="71" t="str">
        <f t="shared" si="385"/>
        <v>umbellata</v>
      </c>
      <c r="L1344" s="72">
        <f t="shared" si="385"/>
        <v>1</v>
      </c>
      <c r="M1344" s="72">
        <f t="shared" si="385"/>
        <v>0</v>
      </c>
      <c r="N1344" s="66">
        <f t="shared" si="385"/>
        <v>1</v>
      </c>
      <c r="O1344" s="41"/>
      <c r="P1344" s="42" t="str">
        <f t="shared" si="373"/>
        <v/>
      </c>
      <c r="Q1344" s="43" t="str">
        <f t="shared" si="374"/>
        <v/>
      </c>
      <c r="R1344" s="44" t="e">
        <f t="shared" si="375"/>
        <v>#VALUE!</v>
      </c>
      <c r="S1344" s="45" t="e">
        <f t="shared" si="368"/>
        <v>#VALUE!</v>
      </c>
      <c r="T1344" s="44" t="str">
        <f t="shared" si="376"/>
        <v/>
      </c>
      <c r="U1344" s="46"/>
      <c r="V1344" s="47"/>
      <c r="W1344" s="48" t="e">
        <f t="shared" si="377"/>
        <v>#VALUE!</v>
      </c>
      <c r="X1344" s="49"/>
      <c r="Y1344" s="44" t="e">
        <f>INDEX(VISITORS[INSECT ORDER], MATCH(X1344,VISITORS[NAME USED],0))</f>
        <v>#N/A</v>
      </c>
      <c r="Z1344" s="44" t="e">
        <f t="shared" si="378"/>
        <v>#N/A</v>
      </c>
      <c r="AA1344" s="50" t="e">
        <f>IF(SUM(#REF!,#REF!,#REF!,#REF!,#REF!,#REF!)=S1344,,"")</f>
        <v>#REF!</v>
      </c>
      <c r="AB1344" s="51" t="str">
        <f t="shared" si="379"/>
        <v/>
      </c>
      <c r="AC1344" s="51"/>
      <c r="AD1344" s="51"/>
      <c r="AE1344" s="51"/>
      <c r="AF1344" s="51"/>
      <c r="AG1344" s="51"/>
      <c r="AH1344" s="51"/>
      <c r="AI1344" s="52"/>
      <c r="AJ1344" s="52"/>
      <c r="AK1344" s="52"/>
      <c r="AL1344" s="53"/>
      <c r="AM1344" s="54"/>
      <c r="AN1344" s="55" t="str">
        <f>IF(P1344=1,0,"")</f>
        <v/>
      </c>
      <c r="AO1344" s="56" t="str">
        <f>IF(AN1344=1,AB1344,"")</f>
        <v/>
      </c>
      <c r="AP1344" s="55" t="str">
        <f>IF(P1344=1,0,"")</f>
        <v/>
      </c>
      <c r="AQ1344" s="56" t="str">
        <f>IF(AP1344=1,AB1344,"")</f>
        <v/>
      </c>
    </row>
    <row r="1345" spans="1:43" s="3" customFormat="1" x14ac:dyDescent="0.25">
      <c r="A1345" s="67">
        <f t="shared" si="369"/>
        <v>2022</v>
      </c>
      <c r="B1345" s="67" t="e">
        <f t="shared" si="370"/>
        <v>#VALUE!</v>
      </c>
      <c r="C1345" s="68" t="e">
        <f t="shared" si="380"/>
        <v>#VALUE!</v>
      </c>
      <c r="D1345" s="69">
        <f t="shared" si="371"/>
        <v>7</v>
      </c>
      <c r="E1345" s="70">
        <f t="shared" si="372"/>
        <v>17</v>
      </c>
      <c r="F1345" s="74"/>
      <c r="G1345" s="77"/>
      <c r="H1345" s="63" t="e">
        <f t="shared" si="381"/>
        <v>#VALUE!</v>
      </c>
      <c r="I1345" s="64">
        <f t="shared" si="385"/>
        <v>1</v>
      </c>
      <c r="J1345" s="71" t="str">
        <f t="shared" si="385"/>
        <v xml:space="preserve">Tolpis </v>
      </c>
      <c r="K1345" s="71" t="str">
        <f t="shared" si="385"/>
        <v>umbellata</v>
      </c>
      <c r="L1345" s="72">
        <f t="shared" si="385"/>
        <v>1</v>
      </c>
      <c r="M1345" s="72">
        <f t="shared" si="385"/>
        <v>0</v>
      </c>
      <c r="N1345" s="66">
        <f t="shared" si="385"/>
        <v>1</v>
      </c>
      <c r="O1345" s="41"/>
      <c r="P1345" s="42" t="str">
        <f t="shared" si="373"/>
        <v/>
      </c>
      <c r="Q1345" s="43" t="str">
        <f t="shared" si="374"/>
        <v/>
      </c>
      <c r="R1345" s="44" t="e">
        <f t="shared" si="375"/>
        <v>#VALUE!</v>
      </c>
      <c r="S1345" s="45" t="e">
        <f t="shared" si="368"/>
        <v>#VALUE!</v>
      </c>
      <c r="T1345" s="44" t="str">
        <f t="shared" si="376"/>
        <v/>
      </c>
      <c r="U1345" s="46"/>
      <c r="V1345" s="47"/>
      <c r="W1345" s="48" t="e">
        <f t="shared" si="377"/>
        <v>#VALUE!</v>
      </c>
      <c r="X1345" s="49"/>
      <c r="Y1345" s="44" t="e">
        <f>INDEX(VISITORS[INSECT ORDER], MATCH(X1345,VISITORS[NAME USED],0))</f>
        <v>#N/A</v>
      </c>
      <c r="Z1345" s="44" t="e">
        <f t="shared" si="378"/>
        <v>#N/A</v>
      </c>
      <c r="AA1345" s="50" t="e">
        <f>IF(SUM(#REF!,#REF!,#REF!,#REF!,#REF!,#REF!)=S1345,,"")</f>
        <v>#REF!</v>
      </c>
      <c r="AB1345" s="51" t="str">
        <f t="shared" si="379"/>
        <v/>
      </c>
      <c r="AC1345" s="51"/>
      <c r="AD1345" s="51"/>
      <c r="AE1345" s="51"/>
      <c r="AF1345" s="51"/>
      <c r="AG1345" s="51"/>
      <c r="AH1345" s="51"/>
      <c r="AI1345" s="52"/>
      <c r="AJ1345" s="52"/>
      <c r="AK1345" s="52"/>
      <c r="AL1345" s="53"/>
      <c r="AM1345" s="54"/>
      <c r="AN1345" s="55" t="str">
        <f>IF(P1345=1,0,"")</f>
        <v/>
      </c>
      <c r="AO1345" s="56" t="str">
        <f>IF(AN1345=1,AB1345,"")</f>
        <v/>
      </c>
      <c r="AP1345" s="55" t="str">
        <f>IF(P1345=1,0,"")</f>
        <v/>
      </c>
      <c r="AQ1345" s="56" t="str">
        <f>IF(AP1345=1,AB1345,"")</f>
        <v/>
      </c>
    </row>
    <row r="1346" spans="1:43" s="3" customFormat="1" x14ac:dyDescent="0.25">
      <c r="A1346" s="67">
        <f t="shared" si="369"/>
        <v>2022</v>
      </c>
      <c r="B1346" s="67" t="e">
        <f t="shared" si="370"/>
        <v>#VALUE!</v>
      </c>
      <c r="C1346" s="68" t="e">
        <f t="shared" si="380"/>
        <v>#VALUE!</v>
      </c>
      <c r="D1346" s="69">
        <f t="shared" si="371"/>
        <v>7</v>
      </c>
      <c r="E1346" s="70">
        <f t="shared" si="372"/>
        <v>18</v>
      </c>
      <c r="F1346" s="74"/>
      <c r="G1346" s="77"/>
      <c r="H1346" s="63" t="e">
        <f t="shared" si="381"/>
        <v>#VALUE!</v>
      </c>
      <c r="I1346" s="64">
        <f t="shared" si="385"/>
        <v>1</v>
      </c>
      <c r="J1346" s="71" t="str">
        <f t="shared" si="385"/>
        <v xml:space="preserve">Tolpis </v>
      </c>
      <c r="K1346" s="71" t="str">
        <f t="shared" si="385"/>
        <v>umbellata</v>
      </c>
      <c r="L1346" s="72">
        <f t="shared" si="385"/>
        <v>1</v>
      </c>
      <c r="M1346" s="72">
        <f t="shared" si="385"/>
        <v>0</v>
      </c>
      <c r="N1346" s="66">
        <f t="shared" si="385"/>
        <v>1</v>
      </c>
      <c r="O1346" s="41"/>
      <c r="P1346" s="42" t="str">
        <f t="shared" si="373"/>
        <v/>
      </c>
      <c r="Q1346" s="43" t="str">
        <f t="shared" si="374"/>
        <v/>
      </c>
      <c r="R1346" s="44" t="e">
        <f t="shared" si="375"/>
        <v>#VALUE!</v>
      </c>
      <c r="S1346" s="45" t="e">
        <f t="shared" si="368"/>
        <v>#VALUE!</v>
      </c>
      <c r="T1346" s="44" t="str">
        <f t="shared" si="376"/>
        <v/>
      </c>
      <c r="U1346" s="46"/>
      <c r="V1346" s="47"/>
      <c r="W1346" s="48" t="e">
        <f t="shared" si="377"/>
        <v>#VALUE!</v>
      </c>
      <c r="X1346" s="49"/>
      <c r="Y1346" s="44" t="e">
        <f>INDEX(VISITORS[INSECT ORDER], MATCH(X1346,VISITORS[NAME USED],0))</f>
        <v>#N/A</v>
      </c>
      <c r="Z1346" s="44" t="e">
        <f t="shared" si="378"/>
        <v>#N/A</v>
      </c>
      <c r="AA1346" s="50" t="e">
        <f>IF(SUM(#REF!,#REF!,#REF!,#REF!,#REF!,#REF!)=S1346,,"")</f>
        <v>#REF!</v>
      </c>
      <c r="AB1346" s="51" t="str">
        <f t="shared" si="379"/>
        <v/>
      </c>
      <c r="AC1346" s="51"/>
      <c r="AD1346" s="51"/>
      <c r="AE1346" s="51"/>
      <c r="AF1346" s="51"/>
      <c r="AG1346" s="51"/>
      <c r="AH1346" s="51"/>
      <c r="AI1346" s="52"/>
      <c r="AJ1346" s="52"/>
      <c r="AK1346" s="52"/>
      <c r="AL1346" s="53"/>
      <c r="AM1346" s="54"/>
      <c r="AN1346" s="55" t="str">
        <f>IF(P1346=1,0,"")</f>
        <v/>
      </c>
      <c r="AO1346" s="56" t="str">
        <f>IF(AN1346=1,AB1346,"")</f>
        <v/>
      </c>
      <c r="AP1346" s="55" t="str">
        <f>IF(P1346=1,0,"")</f>
        <v/>
      </c>
      <c r="AQ1346" s="56" t="str">
        <f>IF(AP1346=1,AB1346,"")</f>
        <v/>
      </c>
    </row>
    <row r="1347" spans="1:43" s="3" customFormat="1" x14ac:dyDescent="0.25">
      <c r="A1347" s="67">
        <f t="shared" si="369"/>
        <v>2022</v>
      </c>
      <c r="B1347" s="67" t="e">
        <f t="shared" si="370"/>
        <v>#VALUE!</v>
      </c>
      <c r="C1347" s="68" t="e">
        <f t="shared" si="380"/>
        <v>#VALUE!</v>
      </c>
      <c r="D1347" s="69">
        <f t="shared" si="371"/>
        <v>7</v>
      </c>
      <c r="E1347" s="70">
        <f t="shared" si="372"/>
        <v>19</v>
      </c>
      <c r="F1347" s="74"/>
      <c r="G1347" s="77"/>
      <c r="H1347" s="63" t="e">
        <f t="shared" si="381"/>
        <v>#VALUE!</v>
      </c>
      <c r="I1347" s="64">
        <f t="shared" si="385"/>
        <v>1</v>
      </c>
      <c r="J1347" s="71" t="str">
        <f t="shared" si="385"/>
        <v xml:space="preserve">Tolpis </v>
      </c>
      <c r="K1347" s="71" t="str">
        <f t="shared" si="385"/>
        <v>umbellata</v>
      </c>
      <c r="L1347" s="72">
        <f t="shared" si="385"/>
        <v>1</v>
      </c>
      <c r="M1347" s="72">
        <f t="shared" si="385"/>
        <v>0</v>
      </c>
      <c r="N1347" s="66">
        <f t="shared" si="385"/>
        <v>1</v>
      </c>
      <c r="O1347" s="41"/>
      <c r="P1347" s="42" t="str">
        <f t="shared" si="373"/>
        <v/>
      </c>
      <c r="Q1347" s="43" t="str">
        <f t="shared" si="374"/>
        <v/>
      </c>
      <c r="R1347" s="44" t="e">
        <f t="shared" si="375"/>
        <v>#VALUE!</v>
      </c>
      <c r="S1347" s="45" t="e">
        <f t="shared" ref="S1347:S1410" si="386">IF(T1347&lt;D1347, (T1347*3600+U1347*60+V1347)+((23*3600+59*60+60)-(D1347*3600+E1347*60+LEFT(F1347,2))), (T1347*3600+U1347*60+V1347)-(D1347*3600+E1347*60+LEFT(F1347,2)))</f>
        <v>#VALUE!</v>
      </c>
      <c r="T1347" s="44" t="str">
        <f t="shared" si="376"/>
        <v/>
      </c>
      <c r="U1347" s="46"/>
      <c r="V1347" s="47"/>
      <c r="W1347" s="48" t="e">
        <f t="shared" si="377"/>
        <v>#VALUE!</v>
      </c>
      <c r="X1347" s="49"/>
      <c r="Y1347" s="44" t="e">
        <f>INDEX(VISITORS[INSECT ORDER], MATCH(X1347,VISITORS[NAME USED],0))</f>
        <v>#N/A</v>
      </c>
      <c r="Z1347" s="44" t="e">
        <f t="shared" si="378"/>
        <v>#N/A</v>
      </c>
      <c r="AA1347" s="50" t="e">
        <f>IF(SUM(#REF!,#REF!,#REF!,#REF!,#REF!,#REF!)=S1347,,"")</f>
        <v>#REF!</v>
      </c>
      <c r="AB1347" s="51" t="str">
        <f t="shared" si="379"/>
        <v/>
      </c>
      <c r="AC1347" s="51"/>
      <c r="AD1347" s="51"/>
      <c r="AE1347" s="51"/>
      <c r="AF1347" s="51"/>
      <c r="AG1347" s="51"/>
      <c r="AH1347" s="51"/>
      <c r="AI1347" s="52"/>
      <c r="AJ1347" s="52"/>
      <c r="AK1347" s="52"/>
      <c r="AL1347" s="53"/>
      <c r="AM1347" s="54"/>
      <c r="AN1347" s="55" t="str">
        <f>IF(P1347=1,0,"")</f>
        <v/>
      </c>
      <c r="AO1347" s="56" t="str">
        <f>IF(AN1347=1,AB1347,"")</f>
        <v/>
      </c>
      <c r="AP1347" s="55" t="str">
        <f>IF(P1347=1,0,"")</f>
        <v/>
      </c>
      <c r="AQ1347" s="56" t="str">
        <f>IF(AP1347=1,AB1347,"")</f>
        <v/>
      </c>
    </row>
    <row r="1348" spans="1:43" s="3" customFormat="1" x14ac:dyDescent="0.25">
      <c r="A1348" s="67">
        <f t="shared" ref="A1348:A1411" si="387">A1347</f>
        <v>2022</v>
      </c>
      <c r="B1348" s="67" t="e">
        <f t="shared" ref="B1348:B1411" si="388">IF(C1347-C1348&gt;0, TEXT(DATE(2016,(MONTH(DATEVALUE(B1347&amp;"1"))+1),1),"mmm"), B1347)</f>
        <v>#VALUE!</v>
      </c>
      <c r="C1348" s="68" t="e">
        <f t="shared" si="380"/>
        <v>#VALUE!</v>
      </c>
      <c r="D1348" s="69">
        <f t="shared" ref="D1348:D1411" si="389">IF(IF(E1347=59,D1347+1,D1347)=24,0,IF(E1347=59,D1347+1,D1347))</f>
        <v>7</v>
      </c>
      <c r="E1348" s="70">
        <f t="shared" ref="E1348:E1411" si="390">IF(E1347&lt;59,E1347+1,0)</f>
        <v>20</v>
      </c>
      <c r="F1348" s="74"/>
      <c r="G1348" s="77"/>
      <c r="H1348" s="63" t="e">
        <f t="shared" si="381"/>
        <v>#VALUE!</v>
      </c>
      <c r="I1348" s="64">
        <f t="shared" si="385"/>
        <v>1</v>
      </c>
      <c r="J1348" s="71" t="str">
        <f t="shared" si="385"/>
        <v xml:space="preserve">Tolpis </v>
      </c>
      <c r="K1348" s="71" t="str">
        <f t="shared" si="385"/>
        <v>umbellata</v>
      </c>
      <c r="L1348" s="72">
        <f t="shared" si="385"/>
        <v>1</v>
      </c>
      <c r="M1348" s="72">
        <f t="shared" si="385"/>
        <v>0</v>
      </c>
      <c r="N1348" s="66">
        <f t="shared" si="385"/>
        <v>1</v>
      </c>
      <c r="O1348" s="41"/>
      <c r="P1348" s="42" t="str">
        <f t="shared" ref="P1348:P1411" si="391">IF(F1348="","",1)</f>
        <v/>
      </c>
      <c r="Q1348" s="43" t="str">
        <f t="shared" ref="Q1348:Q1411" si="392">TEXT(IF(P1348=1,CONCATENATE($D1348,":",$E1348,":",(LEFT($F1348,2))),""),"hh:mm:ss")</f>
        <v/>
      </c>
      <c r="R1348" s="44" t="e">
        <f t="shared" ref="R1348:R1411" si="393">TEXT(Q1348-TIME(0,RIGHT($H1348,2),$G$9)+(Q1348&gt;TIME(0,RIGHT($H1348,2),$G$9)),"mm:ss")</f>
        <v>#VALUE!</v>
      </c>
      <c r="S1348" s="45" t="e">
        <f t="shared" si="386"/>
        <v>#VALUE!</v>
      </c>
      <c r="T1348" s="44" t="str">
        <f t="shared" ref="T1348:T1411" si="394">TEXT(IF(P1348=1,D1348,""),"00")</f>
        <v/>
      </c>
      <c r="U1348" s="46"/>
      <c r="V1348" s="47"/>
      <c r="W1348" s="48" t="e">
        <f t="shared" ref="W1348:W1411" si="395">IF(O1348=0,TEXT(TIME(T1348,U1348,V1348)-TIME(D1348,E1348,RIGHT(F1348,2))+TIME(0,LEFT(R1348,2),RIGHT(R1348,2)),"mm:ss"),TEXT(TIME(T1348,U1348,V1348)-TIME(D1348,E1348,RIGHT(F1348,2))+TIME(0,LEFT(R1348,2),RIGHT(R1348,2))-TIME(0,($G$10*O1348),0),"mm:ss"))</f>
        <v>#VALUE!</v>
      </c>
      <c r="X1348" s="49"/>
      <c r="Y1348" s="44" t="e">
        <f>INDEX(VISITORS[INSECT ORDER], MATCH(X1348,VISITORS[NAME USED],0))</f>
        <v>#N/A</v>
      </c>
      <c r="Z1348" s="44" t="e">
        <f t="shared" ref="Z1348:Z1411" si="396">IF(Y1348&lt;&gt;0,"NA","")</f>
        <v>#N/A</v>
      </c>
      <c r="AA1348" s="50" t="e">
        <f>IF(SUM(#REF!,#REF!,#REF!,#REF!,#REF!,#REF!)=S1348,,"")</f>
        <v>#REF!</v>
      </c>
      <c r="AB1348" s="51" t="str">
        <f t="shared" ref="AB1348:AB1411" si="397">IF(P1348=1,1,"")</f>
        <v/>
      </c>
      <c r="AC1348" s="51"/>
      <c r="AD1348" s="51"/>
      <c r="AE1348" s="51"/>
      <c r="AF1348" s="51"/>
      <c r="AG1348" s="51"/>
      <c r="AH1348" s="51"/>
      <c r="AI1348" s="52"/>
      <c r="AJ1348" s="52"/>
      <c r="AK1348" s="52"/>
      <c r="AL1348" s="53"/>
      <c r="AM1348" s="54"/>
      <c r="AN1348" s="55" t="str">
        <f>IF(P1348=1,0,"")</f>
        <v/>
      </c>
      <c r="AO1348" s="56" t="str">
        <f>IF(AN1348=1,AB1348,"")</f>
        <v/>
      </c>
      <c r="AP1348" s="55" t="str">
        <f>IF(P1348=1,0,"")</f>
        <v/>
      </c>
      <c r="AQ1348" s="56" t="str">
        <f>IF(AP1348=1,AB1348,"")</f>
        <v/>
      </c>
    </row>
    <row r="1349" spans="1:43" s="3" customFormat="1" x14ac:dyDescent="0.25">
      <c r="A1349" s="67">
        <f t="shared" si="387"/>
        <v>2022</v>
      </c>
      <c r="B1349" s="67" t="e">
        <f t="shared" si="388"/>
        <v>#VALUE!</v>
      </c>
      <c r="C1349" s="68" t="e">
        <f t="shared" ref="C1349:C1412" si="398">IF(AND(D1349=0, E1349=0), IF(TEXT(C1348,"dd")=TEXT(EOMONTH(DATE(A1348,MONTH(DATEVALUE(B1348&amp;"1")),C1348),0), "dd"), 1, C1348+1), C1348)</f>
        <v>#VALUE!</v>
      </c>
      <c r="D1349" s="69">
        <f t="shared" si="389"/>
        <v>7</v>
      </c>
      <c r="E1349" s="70">
        <f t="shared" si="390"/>
        <v>21</v>
      </c>
      <c r="F1349" s="74"/>
      <c r="G1349" s="77"/>
      <c r="H1349" s="63" t="e">
        <f t="shared" ref="H1349:H1412" si="399">IF(AND(OR(E1348=$G$3,E1348=$G$4,E1348=$G$5,E1348=$G$6,E1348=$G$7,E1348=$G$8),E1348&lt;&gt;RIGHT(H1348,2)),CONCATENATE(LEFT(J1349,3),LEFT(K1349,3),L1349,"_",A1349,TEXT(MONTH(DATEVALUE(B1349&amp;"1")),"00"),TEXT(C1349,"00"),"_",TEXT(D1349,"00"),"_",TEXT(E1348,"00")),IF(AND(OR(E1349=$G$3,E1349=$G$4,E1349=$G$5,E1349=$G$6,E1349=$G$7,E1349=$G$8),OR(F1349="",F1349&gt;$G$9-1)),CONCATENATE(LEFT(J1349,3),LEFT(K1349,3),L1349,"_",A1349,TEXT(MONTH(DATEVALUE(B1349&amp;"1")),"00"),TEXT(C1349,"00"),"_",TEXT(D1349,"00"),"_",TEXT(E1349,"00")),H1348))</f>
        <v>#VALUE!</v>
      </c>
      <c r="I1349" s="64">
        <f t="shared" ref="I1349:N1364" si="400">I1348</f>
        <v>1</v>
      </c>
      <c r="J1349" s="71" t="str">
        <f t="shared" si="400"/>
        <v xml:space="preserve">Tolpis </v>
      </c>
      <c r="K1349" s="71" t="str">
        <f t="shared" si="400"/>
        <v>umbellata</v>
      </c>
      <c r="L1349" s="72">
        <f t="shared" si="400"/>
        <v>1</v>
      </c>
      <c r="M1349" s="72">
        <f t="shared" si="400"/>
        <v>0</v>
      </c>
      <c r="N1349" s="66">
        <f t="shared" si="400"/>
        <v>1</v>
      </c>
      <c r="O1349" s="41"/>
      <c r="P1349" s="42" t="str">
        <f t="shared" si="391"/>
        <v/>
      </c>
      <c r="Q1349" s="43" t="str">
        <f t="shared" si="392"/>
        <v/>
      </c>
      <c r="R1349" s="44" t="e">
        <f t="shared" si="393"/>
        <v>#VALUE!</v>
      </c>
      <c r="S1349" s="45" t="e">
        <f t="shared" si="386"/>
        <v>#VALUE!</v>
      </c>
      <c r="T1349" s="44" t="str">
        <f t="shared" si="394"/>
        <v/>
      </c>
      <c r="U1349" s="46"/>
      <c r="V1349" s="47"/>
      <c r="W1349" s="48" t="e">
        <f t="shared" si="395"/>
        <v>#VALUE!</v>
      </c>
      <c r="X1349" s="49"/>
      <c r="Y1349" s="44" t="e">
        <f>INDEX(VISITORS[INSECT ORDER], MATCH(X1349,VISITORS[NAME USED],0))</f>
        <v>#N/A</v>
      </c>
      <c r="Z1349" s="44" t="e">
        <f t="shared" si="396"/>
        <v>#N/A</v>
      </c>
      <c r="AA1349" s="50" t="e">
        <f>IF(SUM(#REF!,#REF!,#REF!,#REF!,#REF!,#REF!)=S1349,,"")</f>
        <v>#REF!</v>
      </c>
      <c r="AB1349" s="51" t="str">
        <f t="shared" si="397"/>
        <v/>
      </c>
      <c r="AC1349" s="51"/>
      <c r="AD1349" s="51"/>
      <c r="AE1349" s="51"/>
      <c r="AF1349" s="51"/>
      <c r="AG1349" s="51"/>
      <c r="AH1349" s="51"/>
      <c r="AI1349" s="52"/>
      <c r="AJ1349" s="52"/>
      <c r="AK1349" s="52"/>
      <c r="AL1349" s="53"/>
      <c r="AM1349" s="54"/>
      <c r="AN1349" s="55" t="str">
        <f>IF(P1349=1,0,"")</f>
        <v/>
      </c>
      <c r="AO1349" s="56" t="str">
        <f>IF(AN1349=1,AB1349,"")</f>
        <v/>
      </c>
      <c r="AP1349" s="55" t="str">
        <f>IF(P1349=1,0,"")</f>
        <v/>
      </c>
      <c r="AQ1349" s="56" t="str">
        <f>IF(AP1349=1,AB1349,"")</f>
        <v/>
      </c>
    </row>
    <row r="1350" spans="1:43" s="3" customFormat="1" x14ac:dyDescent="0.25">
      <c r="A1350" s="67">
        <f t="shared" si="387"/>
        <v>2022</v>
      </c>
      <c r="B1350" s="67" t="e">
        <f t="shared" si="388"/>
        <v>#VALUE!</v>
      </c>
      <c r="C1350" s="68" t="e">
        <f t="shared" si="398"/>
        <v>#VALUE!</v>
      </c>
      <c r="D1350" s="69">
        <f t="shared" si="389"/>
        <v>7</v>
      </c>
      <c r="E1350" s="70">
        <f t="shared" si="390"/>
        <v>22</v>
      </c>
      <c r="F1350" s="74"/>
      <c r="G1350" s="77"/>
      <c r="H1350" s="63" t="e">
        <f t="shared" si="399"/>
        <v>#VALUE!</v>
      </c>
      <c r="I1350" s="64">
        <f t="shared" si="400"/>
        <v>1</v>
      </c>
      <c r="J1350" s="71" t="str">
        <f t="shared" si="400"/>
        <v xml:space="preserve">Tolpis </v>
      </c>
      <c r="K1350" s="71" t="str">
        <f t="shared" si="400"/>
        <v>umbellata</v>
      </c>
      <c r="L1350" s="72">
        <f t="shared" si="400"/>
        <v>1</v>
      </c>
      <c r="M1350" s="72">
        <f t="shared" si="400"/>
        <v>0</v>
      </c>
      <c r="N1350" s="66">
        <f t="shared" si="400"/>
        <v>1</v>
      </c>
      <c r="O1350" s="41"/>
      <c r="P1350" s="42" t="str">
        <f t="shared" si="391"/>
        <v/>
      </c>
      <c r="Q1350" s="43" t="str">
        <f t="shared" si="392"/>
        <v/>
      </c>
      <c r="R1350" s="44" t="e">
        <f t="shared" si="393"/>
        <v>#VALUE!</v>
      </c>
      <c r="S1350" s="45" t="e">
        <f t="shared" si="386"/>
        <v>#VALUE!</v>
      </c>
      <c r="T1350" s="44" t="str">
        <f t="shared" si="394"/>
        <v/>
      </c>
      <c r="U1350" s="46"/>
      <c r="V1350" s="47"/>
      <c r="W1350" s="48" t="e">
        <f t="shared" si="395"/>
        <v>#VALUE!</v>
      </c>
      <c r="X1350" s="49"/>
      <c r="Y1350" s="44" t="e">
        <f>INDEX(VISITORS[INSECT ORDER], MATCH(X1350,VISITORS[NAME USED],0))</f>
        <v>#N/A</v>
      </c>
      <c r="Z1350" s="44" t="e">
        <f t="shared" si="396"/>
        <v>#N/A</v>
      </c>
      <c r="AA1350" s="50" t="e">
        <f>IF(SUM(#REF!,#REF!,#REF!,#REF!,#REF!,#REF!)=S1350,,"")</f>
        <v>#REF!</v>
      </c>
      <c r="AB1350" s="51" t="str">
        <f t="shared" si="397"/>
        <v/>
      </c>
      <c r="AC1350" s="51"/>
      <c r="AD1350" s="51"/>
      <c r="AE1350" s="51"/>
      <c r="AF1350" s="51"/>
      <c r="AG1350" s="51"/>
      <c r="AH1350" s="51"/>
      <c r="AI1350" s="52"/>
      <c r="AJ1350" s="52"/>
      <c r="AK1350" s="52"/>
      <c r="AL1350" s="53"/>
      <c r="AM1350" s="54"/>
      <c r="AN1350" s="55" t="str">
        <f>IF(P1350=1,0,"")</f>
        <v/>
      </c>
      <c r="AO1350" s="56" t="str">
        <f>IF(AN1350=1,AB1350,"")</f>
        <v/>
      </c>
      <c r="AP1350" s="55" t="str">
        <f>IF(P1350=1,0,"")</f>
        <v/>
      </c>
      <c r="AQ1350" s="56" t="str">
        <f>IF(AP1350=1,AB1350,"")</f>
        <v/>
      </c>
    </row>
    <row r="1351" spans="1:43" s="3" customFormat="1" x14ac:dyDescent="0.25">
      <c r="A1351" s="67">
        <f t="shared" si="387"/>
        <v>2022</v>
      </c>
      <c r="B1351" s="67" t="e">
        <f t="shared" si="388"/>
        <v>#VALUE!</v>
      </c>
      <c r="C1351" s="68" t="e">
        <f t="shared" si="398"/>
        <v>#VALUE!</v>
      </c>
      <c r="D1351" s="69">
        <f t="shared" si="389"/>
        <v>7</v>
      </c>
      <c r="E1351" s="70">
        <f t="shared" si="390"/>
        <v>23</v>
      </c>
      <c r="F1351" s="74"/>
      <c r="G1351" s="77"/>
      <c r="H1351" s="63" t="e">
        <f t="shared" si="399"/>
        <v>#VALUE!</v>
      </c>
      <c r="I1351" s="64">
        <f t="shared" si="400"/>
        <v>1</v>
      </c>
      <c r="J1351" s="71" t="str">
        <f t="shared" si="400"/>
        <v xml:space="preserve">Tolpis </v>
      </c>
      <c r="K1351" s="71" t="str">
        <f t="shared" si="400"/>
        <v>umbellata</v>
      </c>
      <c r="L1351" s="72">
        <f t="shared" si="400"/>
        <v>1</v>
      </c>
      <c r="M1351" s="72">
        <f t="shared" si="400"/>
        <v>0</v>
      </c>
      <c r="N1351" s="66">
        <f t="shared" si="400"/>
        <v>1</v>
      </c>
      <c r="O1351" s="41"/>
      <c r="P1351" s="42" t="str">
        <f t="shared" si="391"/>
        <v/>
      </c>
      <c r="Q1351" s="43" t="str">
        <f t="shared" si="392"/>
        <v/>
      </c>
      <c r="R1351" s="44" t="e">
        <f t="shared" si="393"/>
        <v>#VALUE!</v>
      </c>
      <c r="S1351" s="45" t="e">
        <f t="shared" si="386"/>
        <v>#VALUE!</v>
      </c>
      <c r="T1351" s="44" t="str">
        <f t="shared" si="394"/>
        <v/>
      </c>
      <c r="U1351" s="46"/>
      <c r="V1351" s="47"/>
      <c r="W1351" s="48" t="e">
        <f t="shared" si="395"/>
        <v>#VALUE!</v>
      </c>
      <c r="X1351" s="49"/>
      <c r="Y1351" s="44" t="e">
        <f>INDEX(VISITORS[INSECT ORDER], MATCH(X1351,VISITORS[NAME USED],0))</f>
        <v>#N/A</v>
      </c>
      <c r="Z1351" s="44" t="e">
        <f t="shared" si="396"/>
        <v>#N/A</v>
      </c>
      <c r="AA1351" s="50" t="e">
        <f>IF(SUM(#REF!,#REF!,#REF!,#REF!,#REF!,#REF!)=S1351,,"")</f>
        <v>#REF!</v>
      </c>
      <c r="AB1351" s="51" t="str">
        <f t="shared" si="397"/>
        <v/>
      </c>
      <c r="AC1351" s="51"/>
      <c r="AD1351" s="51"/>
      <c r="AE1351" s="51"/>
      <c r="AF1351" s="51"/>
      <c r="AG1351" s="51"/>
      <c r="AH1351" s="51"/>
      <c r="AI1351" s="52"/>
      <c r="AJ1351" s="52"/>
      <c r="AK1351" s="52"/>
      <c r="AL1351" s="53"/>
      <c r="AM1351" s="54"/>
      <c r="AN1351" s="55" t="str">
        <f>IF(P1351=1,0,"")</f>
        <v/>
      </c>
      <c r="AO1351" s="56" t="str">
        <f>IF(AN1351=1,AB1351,"")</f>
        <v/>
      </c>
      <c r="AP1351" s="55" t="str">
        <f>IF(P1351=1,0,"")</f>
        <v/>
      </c>
      <c r="AQ1351" s="56" t="str">
        <f>IF(AP1351=1,AB1351,"")</f>
        <v/>
      </c>
    </row>
    <row r="1352" spans="1:43" s="3" customFormat="1" x14ac:dyDescent="0.25">
      <c r="A1352" s="67">
        <f t="shared" si="387"/>
        <v>2022</v>
      </c>
      <c r="B1352" s="67" t="e">
        <f t="shared" si="388"/>
        <v>#VALUE!</v>
      </c>
      <c r="C1352" s="68" t="e">
        <f t="shared" si="398"/>
        <v>#VALUE!</v>
      </c>
      <c r="D1352" s="69">
        <f t="shared" si="389"/>
        <v>7</v>
      </c>
      <c r="E1352" s="70">
        <f t="shared" si="390"/>
        <v>24</v>
      </c>
      <c r="F1352" s="74"/>
      <c r="G1352" s="77"/>
      <c r="H1352" s="63" t="e">
        <f t="shared" si="399"/>
        <v>#VALUE!</v>
      </c>
      <c r="I1352" s="64">
        <f t="shared" si="400"/>
        <v>1</v>
      </c>
      <c r="J1352" s="71" t="str">
        <f t="shared" si="400"/>
        <v xml:space="preserve">Tolpis </v>
      </c>
      <c r="K1352" s="71" t="str">
        <f t="shared" si="400"/>
        <v>umbellata</v>
      </c>
      <c r="L1352" s="72">
        <f t="shared" si="400"/>
        <v>1</v>
      </c>
      <c r="M1352" s="72">
        <f t="shared" si="400"/>
        <v>0</v>
      </c>
      <c r="N1352" s="66">
        <f t="shared" si="400"/>
        <v>1</v>
      </c>
      <c r="O1352" s="41"/>
      <c r="P1352" s="42" t="str">
        <f t="shared" si="391"/>
        <v/>
      </c>
      <c r="Q1352" s="43" t="str">
        <f t="shared" si="392"/>
        <v/>
      </c>
      <c r="R1352" s="44" t="e">
        <f t="shared" si="393"/>
        <v>#VALUE!</v>
      </c>
      <c r="S1352" s="45" t="e">
        <f t="shared" si="386"/>
        <v>#VALUE!</v>
      </c>
      <c r="T1352" s="44" t="str">
        <f t="shared" si="394"/>
        <v/>
      </c>
      <c r="U1352" s="46"/>
      <c r="V1352" s="47"/>
      <c r="W1352" s="48" t="e">
        <f t="shared" si="395"/>
        <v>#VALUE!</v>
      </c>
      <c r="X1352" s="49"/>
      <c r="Y1352" s="44" t="e">
        <f>INDEX(VISITORS[INSECT ORDER], MATCH(X1352,VISITORS[NAME USED],0))</f>
        <v>#N/A</v>
      </c>
      <c r="Z1352" s="44" t="e">
        <f t="shared" si="396"/>
        <v>#N/A</v>
      </c>
      <c r="AA1352" s="50" t="e">
        <f>IF(SUM(#REF!,#REF!,#REF!,#REF!,#REF!,#REF!)=S1352,,"")</f>
        <v>#REF!</v>
      </c>
      <c r="AB1352" s="51" t="str">
        <f t="shared" si="397"/>
        <v/>
      </c>
      <c r="AC1352" s="51"/>
      <c r="AD1352" s="51"/>
      <c r="AE1352" s="51"/>
      <c r="AF1352" s="51"/>
      <c r="AG1352" s="51"/>
      <c r="AH1352" s="51"/>
      <c r="AI1352" s="52"/>
      <c r="AJ1352" s="52"/>
      <c r="AK1352" s="52"/>
      <c r="AL1352" s="53"/>
      <c r="AM1352" s="54"/>
      <c r="AN1352" s="55" t="str">
        <f>IF(P1352=1,0,"")</f>
        <v/>
      </c>
      <c r="AO1352" s="56" t="str">
        <f>IF(AN1352=1,AB1352,"")</f>
        <v/>
      </c>
      <c r="AP1352" s="55" t="str">
        <f>IF(P1352=1,0,"")</f>
        <v/>
      </c>
      <c r="AQ1352" s="56" t="str">
        <f>IF(AP1352=1,AB1352,"")</f>
        <v/>
      </c>
    </row>
    <row r="1353" spans="1:43" s="3" customFormat="1" x14ac:dyDescent="0.25">
      <c r="A1353" s="67">
        <f t="shared" si="387"/>
        <v>2022</v>
      </c>
      <c r="B1353" s="67" t="e">
        <f t="shared" si="388"/>
        <v>#VALUE!</v>
      </c>
      <c r="C1353" s="68" t="e">
        <f t="shared" si="398"/>
        <v>#VALUE!</v>
      </c>
      <c r="D1353" s="69">
        <f t="shared" si="389"/>
        <v>7</v>
      </c>
      <c r="E1353" s="70">
        <f t="shared" si="390"/>
        <v>25</v>
      </c>
      <c r="F1353" s="74"/>
      <c r="G1353" s="77"/>
      <c r="H1353" s="63" t="e">
        <f t="shared" si="399"/>
        <v>#VALUE!</v>
      </c>
      <c r="I1353" s="64">
        <f t="shared" si="400"/>
        <v>1</v>
      </c>
      <c r="J1353" s="71" t="str">
        <f t="shared" si="400"/>
        <v xml:space="preserve">Tolpis </v>
      </c>
      <c r="K1353" s="71" t="str">
        <f t="shared" si="400"/>
        <v>umbellata</v>
      </c>
      <c r="L1353" s="72">
        <f t="shared" si="400"/>
        <v>1</v>
      </c>
      <c r="M1353" s="72">
        <f t="shared" si="400"/>
        <v>0</v>
      </c>
      <c r="N1353" s="66">
        <f t="shared" si="400"/>
        <v>1</v>
      </c>
      <c r="O1353" s="41"/>
      <c r="P1353" s="42" t="str">
        <f t="shared" si="391"/>
        <v/>
      </c>
      <c r="Q1353" s="43" t="str">
        <f t="shared" si="392"/>
        <v/>
      </c>
      <c r="R1353" s="44" t="e">
        <f t="shared" si="393"/>
        <v>#VALUE!</v>
      </c>
      <c r="S1353" s="45" t="e">
        <f t="shared" si="386"/>
        <v>#VALUE!</v>
      </c>
      <c r="T1353" s="44" t="str">
        <f t="shared" si="394"/>
        <v/>
      </c>
      <c r="U1353" s="46"/>
      <c r="V1353" s="47"/>
      <c r="W1353" s="48" t="e">
        <f t="shared" si="395"/>
        <v>#VALUE!</v>
      </c>
      <c r="X1353" s="49"/>
      <c r="Y1353" s="44" t="e">
        <f>INDEX(VISITORS[INSECT ORDER], MATCH(X1353,VISITORS[NAME USED],0))</f>
        <v>#N/A</v>
      </c>
      <c r="Z1353" s="44" t="e">
        <f t="shared" si="396"/>
        <v>#N/A</v>
      </c>
      <c r="AA1353" s="50" t="e">
        <f>IF(SUM(#REF!,#REF!,#REF!,#REF!,#REF!,#REF!)=S1353,,"")</f>
        <v>#REF!</v>
      </c>
      <c r="AB1353" s="51" t="str">
        <f t="shared" si="397"/>
        <v/>
      </c>
      <c r="AC1353" s="51"/>
      <c r="AD1353" s="51"/>
      <c r="AE1353" s="51"/>
      <c r="AF1353" s="51"/>
      <c r="AG1353" s="51"/>
      <c r="AH1353" s="51"/>
      <c r="AI1353" s="52"/>
      <c r="AJ1353" s="52"/>
      <c r="AK1353" s="52"/>
      <c r="AL1353" s="53"/>
      <c r="AM1353" s="54"/>
      <c r="AN1353" s="55" t="str">
        <f>IF(P1353=1,0,"")</f>
        <v/>
      </c>
      <c r="AO1353" s="56" t="str">
        <f>IF(AN1353=1,AB1353,"")</f>
        <v/>
      </c>
      <c r="AP1353" s="55" t="str">
        <f>IF(P1353=1,0,"")</f>
        <v/>
      </c>
      <c r="AQ1353" s="56" t="str">
        <f>IF(AP1353=1,AB1353,"")</f>
        <v/>
      </c>
    </row>
    <row r="1354" spans="1:43" s="3" customFormat="1" x14ac:dyDescent="0.25">
      <c r="A1354" s="67">
        <f t="shared" si="387"/>
        <v>2022</v>
      </c>
      <c r="B1354" s="67" t="e">
        <f t="shared" si="388"/>
        <v>#VALUE!</v>
      </c>
      <c r="C1354" s="68" t="e">
        <f t="shared" si="398"/>
        <v>#VALUE!</v>
      </c>
      <c r="D1354" s="69">
        <f t="shared" si="389"/>
        <v>7</v>
      </c>
      <c r="E1354" s="70">
        <f t="shared" si="390"/>
        <v>26</v>
      </c>
      <c r="F1354" s="74"/>
      <c r="G1354" s="77"/>
      <c r="H1354" s="63" t="e">
        <f t="shared" si="399"/>
        <v>#VALUE!</v>
      </c>
      <c r="I1354" s="64">
        <f t="shared" si="400"/>
        <v>1</v>
      </c>
      <c r="J1354" s="71" t="str">
        <f t="shared" si="400"/>
        <v xml:space="preserve">Tolpis </v>
      </c>
      <c r="K1354" s="71" t="str">
        <f t="shared" si="400"/>
        <v>umbellata</v>
      </c>
      <c r="L1354" s="72">
        <f t="shared" si="400"/>
        <v>1</v>
      </c>
      <c r="M1354" s="72">
        <f t="shared" si="400"/>
        <v>0</v>
      </c>
      <c r="N1354" s="66">
        <f t="shared" si="400"/>
        <v>1</v>
      </c>
      <c r="O1354" s="41"/>
      <c r="P1354" s="42" t="str">
        <f t="shared" si="391"/>
        <v/>
      </c>
      <c r="Q1354" s="43" t="str">
        <f t="shared" si="392"/>
        <v/>
      </c>
      <c r="R1354" s="44" t="e">
        <f t="shared" si="393"/>
        <v>#VALUE!</v>
      </c>
      <c r="S1354" s="45" t="e">
        <f t="shared" si="386"/>
        <v>#VALUE!</v>
      </c>
      <c r="T1354" s="44" t="str">
        <f t="shared" si="394"/>
        <v/>
      </c>
      <c r="U1354" s="46"/>
      <c r="V1354" s="47"/>
      <c r="W1354" s="48" t="e">
        <f t="shared" si="395"/>
        <v>#VALUE!</v>
      </c>
      <c r="X1354" s="49"/>
      <c r="Y1354" s="44" t="e">
        <f>INDEX(VISITORS[INSECT ORDER], MATCH(X1354,VISITORS[NAME USED],0))</f>
        <v>#N/A</v>
      </c>
      <c r="Z1354" s="44" t="e">
        <f t="shared" si="396"/>
        <v>#N/A</v>
      </c>
      <c r="AA1354" s="50" t="e">
        <f>IF(SUM(#REF!,#REF!,#REF!,#REF!,#REF!,#REF!)=S1354,,"")</f>
        <v>#REF!</v>
      </c>
      <c r="AB1354" s="51" t="str">
        <f t="shared" si="397"/>
        <v/>
      </c>
      <c r="AC1354" s="51"/>
      <c r="AD1354" s="51"/>
      <c r="AE1354" s="51"/>
      <c r="AF1354" s="51"/>
      <c r="AG1354" s="51"/>
      <c r="AH1354" s="51"/>
      <c r="AI1354" s="52"/>
      <c r="AJ1354" s="52"/>
      <c r="AK1354" s="52"/>
      <c r="AL1354" s="53"/>
      <c r="AM1354" s="54"/>
      <c r="AN1354" s="55" t="str">
        <f>IF(P1354=1,0,"")</f>
        <v/>
      </c>
      <c r="AO1354" s="56" t="str">
        <f>IF(AN1354=1,AB1354,"")</f>
        <v/>
      </c>
      <c r="AP1354" s="55" t="str">
        <f>IF(P1354=1,0,"")</f>
        <v/>
      </c>
      <c r="AQ1354" s="56" t="str">
        <f>IF(AP1354=1,AB1354,"")</f>
        <v/>
      </c>
    </row>
    <row r="1355" spans="1:43" s="3" customFormat="1" x14ac:dyDescent="0.25">
      <c r="A1355" s="67">
        <f t="shared" si="387"/>
        <v>2022</v>
      </c>
      <c r="B1355" s="67" t="e">
        <f t="shared" si="388"/>
        <v>#VALUE!</v>
      </c>
      <c r="C1355" s="68" t="e">
        <f t="shared" si="398"/>
        <v>#VALUE!</v>
      </c>
      <c r="D1355" s="69">
        <f t="shared" si="389"/>
        <v>7</v>
      </c>
      <c r="E1355" s="70">
        <f t="shared" si="390"/>
        <v>27</v>
      </c>
      <c r="F1355" s="74"/>
      <c r="G1355" s="77"/>
      <c r="H1355" s="63" t="e">
        <f t="shared" si="399"/>
        <v>#VALUE!</v>
      </c>
      <c r="I1355" s="64">
        <f t="shared" si="400"/>
        <v>1</v>
      </c>
      <c r="J1355" s="71" t="str">
        <f t="shared" si="400"/>
        <v xml:space="preserve">Tolpis </v>
      </c>
      <c r="K1355" s="71" t="str">
        <f t="shared" si="400"/>
        <v>umbellata</v>
      </c>
      <c r="L1355" s="72">
        <f t="shared" si="400"/>
        <v>1</v>
      </c>
      <c r="M1355" s="72">
        <f t="shared" si="400"/>
        <v>0</v>
      </c>
      <c r="N1355" s="66">
        <f t="shared" si="400"/>
        <v>1</v>
      </c>
      <c r="O1355" s="41"/>
      <c r="P1355" s="42" t="str">
        <f t="shared" si="391"/>
        <v/>
      </c>
      <c r="Q1355" s="43" t="str">
        <f t="shared" si="392"/>
        <v/>
      </c>
      <c r="R1355" s="44" t="e">
        <f t="shared" si="393"/>
        <v>#VALUE!</v>
      </c>
      <c r="S1355" s="45" t="e">
        <f t="shared" si="386"/>
        <v>#VALUE!</v>
      </c>
      <c r="T1355" s="44" t="str">
        <f t="shared" si="394"/>
        <v/>
      </c>
      <c r="U1355" s="46"/>
      <c r="V1355" s="47"/>
      <c r="W1355" s="48" t="e">
        <f t="shared" si="395"/>
        <v>#VALUE!</v>
      </c>
      <c r="X1355" s="49"/>
      <c r="Y1355" s="44" t="e">
        <f>INDEX(VISITORS[INSECT ORDER], MATCH(X1355,VISITORS[NAME USED],0))</f>
        <v>#N/A</v>
      </c>
      <c r="Z1355" s="44" t="e">
        <f t="shared" si="396"/>
        <v>#N/A</v>
      </c>
      <c r="AA1355" s="50" t="e">
        <f>IF(SUM(#REF!,#REF!,#REF!,#REF!,#REF!,#REF!)=S1355,,"")</f>
        <v>#REF!</v>
      </c>
      <c r="AB1355" s="51" t="str">
        <f t="shared" si="397"/>
        <v/>
      </c>
      <c r="AC1355" s="51"/>
      <c r="AD1355" s="51"/>
      <c r="AE1355" s="51"/>
      <c r="AF1355" s="51"/>
      <c r="AG1355" s="51"/>
      <c r="AH1355" s="51"/>
      <c r="AI1355" s="52"/>
      <c r="AJ1355" s="52"/>
      <c r="AK1355" s="52"/>
      <c r="AL1355" s="53"/>
      <c r="AM1355" s="54"/>
      <c r="AN1355" s="55" t="str">
        <f>IF(P1355=1,0,"")</f>
        <v/>
      </c>
      <c r="AO1355" s="56" t="str">
        <f>IF(AN1355=1,AB1355,"")</f>
        <v/>
      </c>
      <c r="AP1355" s="55" t="str">
        <f>IF(P1355=1,0,"")</f>
        <v/>
      </c>
      <c r="AQ1355" s="56" t="str">
        <f>IF(AP1355=1,AB1355,"")</f>
        <v/>
      </c>
    </row>
    <row r="1356" spans="1:43" s="3" customFormat="1" x14ac:dyDescent="0.25">
      <c r="A1356" s="67">
        <f t="shared" si="387"/>
        <v>2022</v>
      </c>
      <c r="B1356" s="67" t="e">
        <f t="shared" si="388"/>
        <v>#VALUE!</v>
      </c>
      <c r="C1356" s="68" t="e">
        <f t="shared" si="398"/>
        <v>#VALUE!</v>
      </c>
      <c r="D1356" s="69">
        <f t="shared" si="389"/>
        <v>7</v>
      </c>
      <c r="E1356" s="70">
        <f t="shared" si="390"/>
        <v>28</v>
      </c>
      <c r="F1356" s="74"/>
      <c r="G1356" s="77"/>
      <c r="H1356" s="63" t="e">
        <f t="shared" si="399"/>
        <v>#VALUE!</v>
      </c>
      <c r="I1356" s="64">
        <f t="shared" si="400"/>
        <v>1</v>
      </c>
      <c r="J1356" s="71" t="str">
        <f t="shared" si="400"/>
        <v xml:space="preserve">Tolpis </v>
      </c>
      <c r="K1356" s="71" t="str">
        <f t="shared" si="400"/>
        <v>umbellata</v>
      </c>
      <c r="L1356" s="72">
        <f t="shared" si="400"/>
        <v>1</v>
      </c>
      <c r="M1356" s="72">
        <f t="shared" si="400"/>
        <v>0</v>
      </c>
      <c r="N1356" s="66">
        <f t="shared" si="400"/>
        <v>1</v>
      </c>
      <c r="O1356" s="41"/>
      <c r="P1356" s="42" t="str">
        <f t="shared" si="391"/>
        <v/>
      </c>
      <c r="Q1356" s="43" t="str">
        <f t="shared" si="392"/>
        <v/>
      </c>
      <c r="R1356" s="44" t="e">
        <f t="shared" si="393"/>
        <v>#VALUE!</v>
      </c>
      <c r="S1356" s="45" t="e">
        <f t="shared" si="386"/>
        <v>#VALUE!</v>
      </c>
      <c r="T1356" s="44" t="str">
        <f t="shared" si="394"/>
        <v/>
      </c>
      <c r="U1356" s="46"/>
      <c r="V1356" s="47"/>
      <c r="W1356" s="48" t="e">
        <f t="shared" si="395"/>
        <v>#VALUE!</v>
      </c>
      <c r="X1356" s="49"/>
      <c r="Y1356" s="44" t="e">
        <f>INDEX(VISITORS[INSECT ORDER], MATCH(X1356,VISITORS[NAME USED],0))</f>
        <v>#N/A</v>
      </c>
      <c r="Z1356" s="44" t="e">
        <f t="shared" si="396"/>
        <v>#N/A</v>
      </c>
      <c r="AA1356" s="50" t="e">
        <f>IF(SUM(#REF!,#REF!,#REF!,#REF!,#REF!,#REF!)=S1356,,"")</f>
        <v>#REF!</v>
      </c>
      <c r="AB1356" s="51" t="str">
        <f t="shared" si="397"/>
        <v/>
      </c>
      <c r="AC1356" s="51"/>
      <c r="AD1356" s="51"/>
      <c r="AE1356" s="51"/>
      <c r="AF1356" s="51"/>
      <c r="AG1356" s="51"/>
      <c r="AH1356" s="51"/>
      <c r="AI1356" s="52"/>
      <c r="AJ1356" s="52"/>
      <c r="AK1356" s="52"/>
      <c r="AL1356" s="53"/>
      <c r="AM1356" s="54"/>
      <c r="AN1356" s="55" t="str">
        <f>IF(P1356=1,0,"")</f>
        <v/>
      </c>
      <c r="AO1356" s="56" t="str">
        <f>IF(AN1356=1,AB1356,"")</f>
        <v/>
      </c>
      <c r="AP1356" s="55" t="str">
        <f>IF(P1356=1,0,"")</f>
        <v/>
      </c>
      <c r="AQ1356" s="56" t="str">
        <f>IF(AP1356=1,AB1356,"")</f>
        <v/>
      </c>
    </row>
    <row r="1357" spans="1:43" s="3" customFormat="1" x14ac:dyDescent="0.25">
      <c r="A1357" s="67">
        <f t="shared" si="387"/>
        <v>2022</v>
      </c>
      <c r="B1357" s="67" t="e">
        <f t="shared" si="388"/>
        <v>#VALUE!</v>
      </c>
      <c r="C1357" s="68" t="e">
        <f t="shared" si="398"/>
        <v>#VALUE!</v>
      </c>
      <c r="D1357" s="69">
        <f t="shared" si="389"/>
        <v>7</v>
      </c>
      <c r="E1357" s="70">
        <f t="shared" si="390"/>
        <v>29</v>
      </c>
      <c r="F1357" s="74"/>
      <c r="G1357" s="77"/>
      <c r="H1357" s="63" t="e">
        <f t="shared" si="399"/>
        <v>#VALUE!</v>
      </c>
      <c r="I1357" s="64">
        <f t="shared" si="400"/>
        <v>1</v>
      </c>
      <c r="J1357" s="71" t="str">
        <f t="shared" si="400"/>
        <v xml:space="preserve">Tolpis </v>
      </c>
      <c r="K1357" s="71" t="str">
        <f t="shared" si="400"/>
        <v>umbellata</v>
      </c>
      <c r="L1357" s="72">
        <f t="shared" si="400"/>
        <v>1</v>
      </c>
      <c r="M1357" s="72">
        <f t="shared" si="400"/>
        <v>0</v>
      </c>
      <c r="N1357" s="66">
        <f t="shared" si="400"/>
        <v>1</v>
      </c>
      <c r="O1357" s="41"/>
      <c r="P1357" s="42" t="str">
        <f t="shared" si="391"/>
        <v/>
      </c>
      <c r="Q1357" s="43" t="str">
        <f t="shared" si="392"/>
        <v/>
      </c>
      <c r="R1357" s="44" t="e">
        <f t="shared" si="393"/>
        <v>#VALUE!</v>
      </c>
      <c r="S1357" s="45" t="e">
        <f t="shared" si="386"/>
        <v>#VALUE!</v>
      </c>
      <c r="T1357" s="44" t="str">
        <f t="shared" si="394"/>
        <v/>
      </c>
      <c r="U1357" s="46"/>
      <c r="V1357" s="47"/>
      <c r="W1357" s="48" t="e">
        <f t="shared" si="395"/>
        <v>#VALUE!</v>
      </c>
      <c r="X1357" s="49"/>
      <c r="Y1357" s="44" t="e">
        <f>INDEX(VISITORS[INSECT ORDER], MATCH(X1357,VISITORS[NAME USED],0))</f>
        <v>#N/A</v>
      </c>
      <c r="Z1357" s="44" t="e">
        <f t="shared" si="396"/>
        <v>#N/A</v>
      </c>
      <c r="AA1357" s="50" t="e">
        <f>IF(SUM(#REF!,#REF!,#REF!,#REF!,#REF!,#REF!)=S1357,,"")</f>
        <v>#REF!</v>
      </c>
      <c r="AB1357" s="51" t="str">
        <f t="shared" si="397"/>
        <v/>
      </c>
      <c r="AC1357" s="51"/>
      <c r="AD1357" s="51"/>
      <c r="AE1357" s="51"/>
      <c r="AF1357" s="51"/>
      <c r="AG1357" s="51"/>
      <c r="AH1357" s="51"/>
      <c r="AI1357" s="52"/>
      <c r="AJ1357" s="52"/>
      <c r="AK1357" s="52"/>
      <c r="AL1357" s="53"/>
      <c r="AM1357" s="54"/>
      <c r="AN1357" s="55" t="str">
        <f>IF(P1357=1,0,"")</f>
        <v/>
      </c>
      <c r="AO1357" s="56" t="str">
        <f>IF(AN1357=1,AB1357,"")</f>
        <v/>
      </c>
      <c r="AP1357" s="55" t="str">
        <f>IF(P1357=1,0,"")</f>
        <v/>
      </c>
      <c r="AQ1357" s="56" t="str">
        <f>IF(AP1357=1,AB1357,"")</f>
        <v/>
      </c>
    </row>
    <row r="1358" spans="1:43" s="3" customFormat="1" x14ac:dyDescent="0.25">
      <c r="A1358" s="67">
        <f t="shared" si="387"/>
        <v>2022</v>
      </c>
      <c r="B1358" s="67" t="e">
        <f t="shared" si="388"/>
        <v>#VALUE!</v>
      </c>
      <c r="C1358" s="68" t="e">
        <f t="shared" si="398"/>
        <v>#VALUE!</v>
      </c>
      <c r="D1358" s="69">
        <f t="shared" si="389"/>
        <v>7</v>
      </c>
      <c r="E1358" s="70">
        <f t="shared" si="390"/>
        <v>30</v>
      </c>
      <c r="F1358" s="74"/>
      <c r="G1358" s="77"/>
      <c r="H1358" s="63" t="e">
        <f t="shared" si="399"/>
        <v>#VALUE!</v>
      </c>
      <c r="I1358" s="64">
        <f t="shared" si="400"/>
        <v>1</v>
      </c>
      <c r="J1358" s="71" t="str">
        <f t="shared" si="400"/>
        <v xml:space="preserve">Tolpis </v>
      </c>
      <c r="K1358" s="71" t="str">
        <f t="shared" si="400"/>
        <v>umbellata</v>
      </c>
      <c r="L1358" s="72">
        <f t="shared" si="400"/>
        <v>1</v>
      </c>
      <c r="M1358" s="72">
        <f t="shared" si="400"/>
        <v>0</v>
      </c>
      <c r="N1358" s="66">
        <f t="shared" si="400"/>
        <v>1</v>
      </c>
      <c r="O1358" s="41"/>
      <c r="P1358" s="42" t="str">
        <f t="shared" si="391"/>
        <v/>
      </c>
      <c r="Q1358" s="43" t="str">
        <f t="shared" si="392"/>
        <v/>
      </c>
      <c r="R1358" s="44" t="e">
        <f t="shared" si="393"/>
        <v>#VALUE!</v>
      </c>
      <c r="S1358" s="45" t="e">
        <f t="shared" si="386"/>
        <v>#VALUE!</v>
      </c>
      <c r="T1358" s="44" t="str">
        <f t="shared" si="394"/>
        <v/>
      </c>
      <c r="U1358" s="46"/>
      <c r="V1358" s="47"/>
      <c r="W1358" s="48" t="e">
        <f t="shared" si="395"/>
        <v>#VALUE!</v>
      </c>
      <c r="X1358" s="49"/>
      <c r="Y1358" s="44" t="e">
        <f>INDEX(VISITORS[INSECT ORDER], MATCH(X1358,VISITORS[NAME USED],0))</f>
        <v>#N/A</v>
      </c>
      <c r="Z1358" s="44" t="e">
        <f t="shared" si="396"/>
        <v>#N/A</v>
      </c>
      <c r="AA1358" s="50" t="e">
        <f>IF(SUM(#REF!,#REF!,#REF!,#REF!,#REF!,#REF!)=S1358,,"")</f>
        <v>#REF!</v>
      </c>
      <c r="AB1358" s="51" t="str">
        <f t="shared" si="397"/>
        <v/>
      </c>
      <c r="AC1358" s="51"/>
      <c r="AD1358" s="51"/>
      <c r="AE1358" s="51"/>
      <c r="AF1358" s="51"/>
      <c r="AG1358" s="51"/>
      <c r="AH1358" s="51"/>
      <c r="AI1358" s="52"/>
      <c r="AJ1358" s="52"/>
      <c r="AK1358" s="52"/>
      <c r="AL1358" s="53"/>
      <c r="AM1358" s="54"/>
      <c r="AN1358" s="55" t="str">
        <f>IF(P1358=1,0,"")</f>
        <v/>
      </c>
      <c r="AO1358" s="56" t="str">
        <f>IF(AN1358=1,AB1358,"")</f>
        <v/>
      </c>
      <c r="AP1358" s="55" t="str">
        <f>IF(P1358=1,0,"")</f>
        <v/>
      </c>
      <c r="AQ1358" s="56" t="str">
        <f>IF(AP1358=1,AB1358,"")</f>
        <v/>
      </c>
    </row>
    <row r="1359" spans="1:43" s="3" customFormat="1" x14ac:dyDescent="0.25">
      <c r="A1359" s="67">
        <f t="shared" si="387"/>
        <v>2022</v>
      </c>
      <c r="B1359" s="67" t="e">
        <f t="shared" si="388"/>
        <v>#VALUE!</v>
      </c>
      <c r="C1359" s="68" t="e">
        <f t="shared" si="398"/>
        <v>#VALUE!</v>
      </c>
      <c r="D1359" s="69">
        <f t="shared" si="389"/>
        <v>7</v>
      </c>
      <c r="E1359" s="70">
        <f t="shared" si="390"/>
        <v>31</v>
      </c>
      <c r="F1359" s="74"/>
      <c r="G1359" s="77"/>
      <c r="H1359" s="63" t="e">
        <f t="shared" si="399"/>
        <v>#VALUE!</v>
      </c>
      <c r="I1359" s="64">
        <f t="shared" si="400"/>
        <v>1</v>
      </c>
      <c r="J1359" s="71" t="str">
        <f t="shared" si="400"/>
        <v xml:space="preserve">Tolpis </v>
      </c>
      <c r="K1359" s="71" t="str">
        <f t="shared" si="400"/>
        <v>umbellata</v>
      </c>
      <c r="L1359" s="72">
        <f t="shared" si="400"/>
        <v>1</v>
      </c>
      <c r="M1359" s="72">
        <f t="shared" si="400"/>
        <v>0</v>
      </c>
      <c r="N1359" s="66">
        <f t="shared" si="400"/>
        <v>1</v>
      </c>
      <c r="O1359" s="41"/>
      <c r="P1359" s="42" t="str">
        <f t="shared" si="391"/>
        <v/>
      </c>
      <c r="Q1359" s="43" t="str">
        <f t="shared" si="392"/>
        <v/>
      </c>
      <c r="R1359" s="44" t="e">
        <f t="shared" si="393"/>
        <v>#VALUE!</v>
      </c>
      <c r="S1359" s="45" t="e">
        <f t="shared" si="386"/>
        <v>#VALUE!</v>
      </c>
      <c r="T1359" s="44" t="str">
        <f t="shared" si="394"/>
        <v/>
      </c>
      <c r="U1359" s="46"/>
      <c r="V1359" s="47"/>
      <c r="W1359" s="48" t="e">
        <f t="shared" si="395"/>
        <v>#VALUE!</v>
      </c>
      <c r="X1359" s="49"/>
      <c r="Y1359" s="44" t="e">
        <f>INDEX(VISITORS[INSECT ORDER], MATCH(X1359,VISITORS[NAME USED],0))</f>
        <v>#N/A</v>
      </c>
      <c r="Z1359" s="44" t="e">
        <f t="shared" si="396"/>
        <v>#N/A</v>
      </c>
      <c r="AA1359" s="50" t="e">
        <f>IF(SUM(#REF!,#REF!,#REF!,#REF!,#REF!,#REF!)=S1359,,"")</f>
        <v>#REF!</v>
      </c>
      <c r="AB1359" s="51" t="str">
        <f t="shared" si="397"/>
        <v/>
      </c>
      <c r="AC1359" s="51"/>
      <c r="AD1359" s="51"/>
      <c r="AE1359" s="51"/>
      <c r="AF1359" s="51"/>
      <c r="AG1359" s="51"/>
      <c r="AH1359" s="51"/>
      <c r="AI1359" s="52"/>
      <c r="AJ1359" s="52"/>
      <c r="AK1359" s="52"/>
      <c r="AL1359" s="53"/>
      <c r="AM1359" s="54"/>
      <c r="AN1359" s="55" t="str">
        <f>IF(P1359=1,0,"")</f>
        <v/>
      </c>
      <c r="AO1359" s="56" t="str">
        <f>IF(AN1359=1,AB1359,"")</f>
        <v/>
      </c>
      <c r="AP1359" s="55" t="str">
        <f>IF(P1359=1,0,"")</f>
        <v/>
      </c>
      <c r="AQ1359" s="56" t="str">
        <f>IF(AP1359=1,AB1359,"")</f>
        <v/>
      </c>
    </row>
    <row r="1360" spans="1:43" s="3" customFormat="1" x14ac:dyDescent="0.25">
      <c r="A1360" s="67">
        <f t="shared" si="387"/>
        <v>2022</v>
      </c>
      <c r="B1360" s="67" t="e">
        <f t="shared" si="388"/>
        <v>#VALUE!</v>
      </c>
      <c r="C1360" s="68" t="e">
        <f t="shared" si="398"/>
        <v>#VALUE!</v>
      </c>
      <c r="D1360" s="69">
        <f t="shared" si="389"/>
        <v>7</v>
      </c>
      <c r="E1360" s="70">
        <f t="shared" si="390"/>
        <v>32</v>
      </c>
      <c r="F1360" s="74"/>
      <c r="G1360" s="77"/>
      <c r="H1360" s="63" t="e">
        <f t="shared" si="399"/>
        <v>#VALUE!</v>
      </c>
      <c r="I1360" s="64">
        <f t="shared" si="400"/>
        <v>1</v>
      </c>
      <c r="J1360" s="71" t="str">
        <f t="shared" si="400"/>
        <v xml:space="preserve">Tolpis </v>
      </c>
      <c r="K1360" s="71" t="str">
        <f t="shared" si="400"/>
        <v>umbellata</v>
      </c>
      <c r="L1360" s="72">
        <f t="shared" si="400"/>
        <v>1</v>
      </c>
      <c r="M1360" s="72">
        <f t="shared" si="400"/>
        <v>0</v>
      </c>
      <c r="N1360" s="66">
        <f t="shared" si="400"/>
        <v>1</v>
      </c>
      <c r="O1360" s="41"/>
      <c r="P1360" s="42" t="str">
        <f t="shared" si="391"/>
        <v/>
      </c>
      <c r="Q1360" s="43" t="str">
        <f t="shared" si="392"/>
        <v/>
      </c>
      <c r="R1360" s="44" t="e">
        <f t="shared" si="393"/>
        <v>#VALUE!</v>
      </c>
      <c r="S1360" s="45" t="e">
        <f t="shared" si="386"/>
        <v>#VALUE!</v>
      </c>
      <c r="T1360" s="44" t="str">
        <f t="shared" si="394"/>
        <v/>
      </c>
      <c r="U1360" s="46"/>
      <c r="V1360" s="47"/>
      <c r="W1360" s="48" t="e">
        <f t="shared" si="395"/>
        <v>#VALUE!</v>
      </c>
      <c r="X1360" s="49"/>
      <c r="Y1360" s="44" t="e">
        <f>INDEX(VISITORS[INSECT ORDER], MATCH(X1360,VISITORS[NAME USED],0))</f>
        <v>#N/A</v>
      </c>
      <c r="Z1360" s="44" t="e">
        <f t="shared" si="396"/>
        <v>#N/A</v>
      </c>
      <c r="AA1360" s="50" t="e">
        <f>IF(SUM(#REF!,#REF!,#REF!,#REF!,#REF!,#REF!)=S1360,,"")</f>
        <v>#REF!</v>
      </c>
      <c r="AB1360" s="51" t="str">
        <f t="shared" si="397"/>
        <v/>
      </c>
      <c r="AC1360" s="51"/>
      <c r="AD1360" s="51"/>
      <c r="AE1360" s="51"/>
      <c r="AF1360" s="51"/>
      <c r="AG1360" s="51"/>
      <c r="AH1360" s="51"/>
      <c r="AI1360" s="52"/>
      <c r="AJ1360" s="52"/>
      <c r="AK1360" s="52"/>
      <c r="AL1360" s="53"/>
      <c r="AM1360" s="54"/>
      <c r="AN1360" s="55" t="str">
        <f>IF(P1360=1,0,"")</f>
        <v/>
      </c>
      <c r="AO1360" s="56" t="str">
        <f>IF(AN1360=1,AB1360,"")</f>
        <v/>
      </c>
      <c r="AP1360" s="55" t="str">
        <f>IF(P1360=1,0,"")</f>
        <v/>
      </c>
      <c r="AQ1360" s="56" t="str">
        <f>IF(AP1360=1,AB1360,"")</f>
        <v/>
      </c>
    </row>
    <row r="1361" spans="1:43" s="3" customFormat="1" x14ac:dyDescent="0.25">
      <c r="A1361" s="67">
        <f t="shared" si="387"/>
        <v>2022</v>
      </c>
      <c r="B1361" s="67" t="e">
        <f t="shared" si="388"/>
        <v>#VALUE!</v>
      </c>
      <c r="C1361" s="68" t="e">
        <f t="shared" si="398"/>
        <v>#VALUE!</v>
      </c>
      <c r="D1361" s="69">
        <f t="shared" si="389"/>
        <v>7</v>
      </c>
      <c r="E1361" s="70">
        <f t="shared" si="390"/>
        <v>33</v>
      </c>
      <c r="F1361" s="74"/>
      <c r="G1361" s="77"/>
      <c r="H1361" s="63" t="e">
        <f t="shared" si="399"/>
        <v>#VALUE!</v>
      </c>
      <c r="I1361" s="64">
        <f t="shared" si="400"/>
        <v>1</v>
      </c>
      <c r="J1361" s="71" t="str">
        <f t="shared" si="400"/>
        <v xml:space="preserve">Tolpis </v>
      </c>
      <c r="K1361" s="71" t="str">
        <f t="shared" si="400"/>
        <v>umbellata</v>
      </c>
      <c r="L1361" s="72">
        <f t="shared" si="400"/>
        <v>1</v>
      </c>
      <c r="M1361" s="72">
        <f t="shared" si="400"/>
        <v>0</v>
      </c>
      <c r="N1361" s="66">
        <f t="shared" si="400"/>
        <v>1</v>
      </c>
      <c r="O1361" s="41"/>
      <c r="P1361" s="42" t="str">
        <f t="shared" si="391"/>
        <v/>
      </c>
      <c r="Q1361" s="43" t="str">
        <f t="shared" si="392"/>
        <v/>
      </c>
      <c r="R1361" s="44" t="e">
        <f t="shared" si="393"/>
        <v>#VALUE!</v>
      </c>
      <c r="S1361" s="45" t="e">
        <f t="shared" si="386"/>
        <v>#VALUE!</v>
      </c>
      <c r="T1361" s="44" t="str">
        <f t="shared" si="394"/>
        <v/>
      </c>
      <c r="U1361" s="46"/>
      <c r="V1361" s="47"/>
      <c r="W1361" s="48" t="e">
        <f t="shared" si="395"/>
        <v>#VALUE!</v>
      </c>
      <c r="X1361" s="49"/>
      <c r="Y1361" s="44" t="e">
        <f>INDEX(VISITORS[INSECT ORDER], MATCH(X1361,VISITORS[NAME USED],0))</f>
        <v>#N/A</v>
      </c>
      <c r="Z1361" s="44" t="e">
        <f t="shared" si="396"/>
        <v>#N/A</v>
      </c>
      <c r="AA1361" s="50" t="e">
        <f>IF(SUM(#REF!,#REF!,#REF!,#REF!,#REF!,#REF!)=S1361,,"")</f>
        <v>#REF!</v>
      </c>
      <c r="AB1361" s="51" t="str">
        <f t="shared" si="397"/>
        <v/>
      </c>
      <c r="AC1361" s="51"/>
      <c r="AD1361" s="51"/>
      <c r="AE1361" s="51"/>
      <c r="AF1361" s="51"/>
      <c r="AG1361" s="51"/>
      <c r="AH1361" s="51"/>
      <c r="AI1361" s="52"/>
      <c r="AJ1361" s="52"/>
      <c r="AK1361" s="52"/>
      <c r="AL1361" s="53"/>
      <c r="AM1361" s="54"/>
      <c r="AN1361" s="55" t="str">
        <f>IF(P1361=1,0,"")</f>
        <v/>
      </c>
      <c r="AO1361" s="56" t="str">
        <f>IF(AN1361=1,AB1361,"")</f>
        <v/>
      </c>
      <c r="AP1361" s="55" t="str">
        <f>IF(P1361=1,0,"")</f>
        <v/>
      </c>
      <c r="AQ1361" s="56" t="str">
        <f>IF(AP1361=1,AB1361,"")</f>
        <v/>
      </c>
    </row>
    <row r="1362" spans="1:43" s="3" customFormat="1" x14ac:dyDescent="0.25">
      <c r="A1362" s="67">
        <f t="shared" si="387"/>
        <v>2022</v>
      </c>
      <c r="B1362" s="67" t="e">
        <f t="shared" si="388"/>
        <v>#VALUE!</v>
      </c>
      <c r="C1362" s="68" t="e">
        <f t="shared" si="398"/>
        <v>#VALUE!</v>
      </c>
      <c r="D1362" s="69">
        <f t="shared" si="389"/>
        <v>7</v>
      </c>
      <c r="E1362" s="70">
        <f t="shared" si="390"/>
        <v>34</v>
      </c>
      <c r="F1362" s="74"/>
      <c r="G1362" s="77"/>
      <c r="H1362" s="63" t="e">
        <f t="shared" si="399"/>
        <v>#VALUE!</v>
      </c>
      <c r="I1362" s="64">
        <f t="shared" si="400"/>
        <v>1</v>
      </c>
      <c r="J1362" s="71" t="str">
        <f t="shared" si="400"/>
        <v xml:space="preserve">Tolpis </v>
      </c>
      <c r="K1362" s="71" t="str">
        <f t="shared" si="400"/>
        <v>umbellata</v>
      </c>
      <c r="L1362" s="72">
        <f t="shared" si="400"/>
        <v>1</v>
      </c>
      <c r="M1362" s="72">
        <f t="shared" si="400"/>
        <v>0</v>
      </c>
      <c r="N1362" s="66">
        <f t="shared" si="400"/>
        <v>1</v>
      </c>
      <c r="O1362" s="41"/>
      <c r="P1362" s="42" t="str">
        <f t="shared" si="391"/>
        <v/>
      </c>
      <c r="Q1362" s="43" t="str">
        <f t="shared" si="392"/>
        <v/>
      </c>
      <c r="R1362" s="44" t="e">
        <f t="shared" si="393"/>
        <v>#VALUE!</v>
      </c>
      <c r="S1362" s="45" t="e">
        <f t="shared" si="386"/>
        <v>#VALUE!</v>
      </c>
      <c r="T1362" s="44" t="str">
        <f t="shared" si="394"/>
        <v/>
      </c>
      <c r="U1362" s="46"/>
      <c r="V1362" s="47"/>
      <c r="W1362" s="48" t="e">
        <f t="shared" si="395"/>
        <v>#VALUE!</v>
      </c>
      <c r="X1362" s="49"/>
      <c r="Y1362" s="44" t="e">
        <f>INDEX(VISITORS[INSECT ORDER], MATCH(X1362,VISITORS[NAME USED],0))</f>
        <v>#N/A</v>
      </c>
      <c r="Z1362" s="44" t="e">
        <f t="shared" si="396"/>
        <v>#N/A</v>
      </c>
      <c r="AA1362" s="50" t="e">
        <f>IF(SUM(#REF!,#REF!,#REF!,#REF!,#REF!,#REF!)=S1362,,"")</f>
        <v>#REF!</v>
      </c>
      <c r="AB1362" s="51" t="str">
        <f t="shared" si="397"/>
        <v/>
      </c>
      <c r="AC1362" s="51"/>
      <c r="AD1362" s="51"/>
      <c r="AE1362" s="51"/>
      <c r="AF1362" s="51"/>
      <c r="AG1362" s="51"/>
      <c r="AH1362" s="51"/>
      <c r="AI1362" s="52"/>
      <c r="AJ1362" s="52"/>
      <c r="AK1362" s="52"/>
      <c r="AL1362" s="53"/>
      <c r="AM1362" s="54"/>
      <c r="AN1362" s="55" t="str">
        <f>IF(P1362=1,0,"")</f>
        <v/>
      </c>
      <c r="AO1362" s="56" t="str">
        <f>IF(AN1362=1,AB1362,"")</f>
        <v/>
      </c>
      <c r="AP1362" s="55" t="str">
        <f>IF(P1362=1,0,"")</f>
        <v/>
      </c>
      <c r="AQ1362" s="56" t="str">
        <f>IF(AP1362=1,AB1362,"")</f>
        <v/>
      </c>
    </row>
    <row r="1363" spans="1:43" s="3" customFormat="1" x14ac:dyDescent="0.25">
      <c r="A1363" s="67">
        <f t="shared" si="387"/>
        <v>2022</v>
      </c>
      <c r="B1363" s="67" t="e">
        <f t="shared" si="388"/>
        <v>#VALUE!</v>
      </c>
      <c r="C1363" s="68" t="e">
        <f t="shared" si="398"/>
        <v>#VALUE!</v>
      </c>
      <c r="D1363" s="69">
        <f t="shared" si="389"/>
        <v>7</v>
      </c>
      <c r="E1363" s="70">
        <f t="shared" si="390"/>
        <v>35</v>
      </c>
      <c r="F1363" s="74"/>
      <c r="G1363" s="77"/>
      <c r="H1363" s="63" t="e">
        <f t="shared" si="399"/>
        <v>#VALUE!</v>
      </c>
      <c r="I1363" s="64">
        <f t="shared" si="400"/>
        <v>1</v>
      </c>
      <c r="J1363" s="71" t="str">
        <f t="shared" si="400"/>
        <v xml:space="preserve">Tolpis </v>
      </c>
      <c r="K1363" s="71" t="str">
        <f t="shared" si="400"/>
        <v>umbellata</v>
      </c>
      <c r="L1363" s="72">
        <f t="shared" si="400"/>
        <v>1</v>
      </c>
      <c r="M1363" s="72">
        <f t="shared" si="400"/>
        <v>0</v>
      </c>
      <c r="N1363" s="66">
        <f t="shared" si="400"/>
        <v>1</v>
      </c>
      <c r="O1363" s="41"/>
      <c r="P1363" s="42" t="str">
        <f t="shared" si="391"/>
        <v/>
      </c>
      <c r="Q1363" s="43" t="str">
        <f t="shared" si="392"/>
        <v/>
      </c>
      <c r="R1363" s="44" t="e">
        <f t="shared" si="393"/>
        <v>#VALUE!</v>
      </c>
      <c r="S1363" s="45" t="e">
        <f t="shared" si="386"/>
        <v>#VALUE!</v>
      </c>
      <c r="T1363" s="44" t="str">
        <f t="shared" si="394"/>
        <v/>
      </c>
      <c r="U1363" s="46"/>
      <c r="V1363" s="47"/>
      <c r="W1363" s="48" t="e">
        <f t="shared" si="395"/>
        <v>#VALUE!</v>
      </c>
      <c r="X1363" s="49"/>
      <c r="Y1363" s="44" t="e">
        <f>INDEX(VISITORS[INSECT ORDER], MATCH(X1363,VISITORS[NAME USED],0))</f>
        <v>#N/A</v>
      </c>
      <c r="Z1363" s="44" t="e">
        <f t="shared" si="396"/>
        <v>#N/A</v>
      </c>
      <c r="AA1363" s="50" t="e">
        <f>IF(SUM(#REF!,#REF!,#REF!,#REF!,#REF!,#REF!)=S1363,,"")</f>
        <v>#REF!</v>
      </c>
      <c r="AB1363" s="51" t="str">
        <f t="shared" si="397"/>
        <v/>
      </c>
      <c r="AC1363" s="51"/>
      <c r="AD1363" s="51"/>
      <c r="AE1363" s="51"/>
      <c r="AF1363" s="51"/>
      <c r="AG1363" s="51"/>
      <c r="AH1363" s="51"/>
      <c r="AI1363" s="52"/>
      <c r="AJ1363" s="52"/>
      <c r="AK1363" s="52"/>
      <c r="AL1363" s="53"/>
      <c r="AM1363" s="54"/>
      <c r="AN1363" s="55" t="str">
        <f>IF(P1363=1,0,"")</f>
        <v/>
      </c>
      <c r="AO1363" s="56" t="str">
        <f>IF(AN1363=1,AB1363,"")</f>
        <v/>
      </c>
      <c r="AP1363" s="55" t="str">
        <f>IF(P1363=1,0,"")</f>
        <v/>
      </c>
      <c r="AQ1363" s="56" t="str">
        <f>IF(AP1363=1,AB1363,"")</f>
        <v/>
      </c>
    </row>
    <row r="1364" spans="1:43" s="3" customFormat="1" x14ac:dyDescent="0.25">
      <c r="A1364" s="67">
        <f t="shared" si="387"/>
        <v>2022</v>
      </c>
      <c r="B1364" s="67" t="e">
        <f t="shared" si="388"/>
        <v>#VALUE!</v>
      </c>
      <c r="C1364" s="68" t="e">
        <f t="shared" si="398"/>
        <v>#VALUE!</v>
      </c>
      <c r="D1364" s="69">
        <f t="shared" si="389"/>
        <v>7</v>
      </c>
      <c r="E1364" s="70">
        <f t="shared" si="390"/>
        <v>36</v>
      </c>
      <c r="F1364" s="74"/>
      <c r="G1364" s="77"/>
      <c r="H1364" s="63" t="e">
        <f t="shared" si="399"/>
        <v>#VALUE!</v>
      </c>
      <c r="I1364" s="64">
        <f t="shared" si="400"/>
        <v>1</v>
      </c>
      <c r="J1364" s="71" t="str">
        <f t="shared" si="400"/>
        <v xml:space="preserve">Tolpis </v>
      </c>
      <c r="K1364" s="71" t="str">
        <f t="shared" si="400"/>
        <v>umbellata</v>
      </c>
      <c r="L1364" s="72">
        <f t="shared" si="400"/>
        <v>1</v>
      </c>
      <c r="M1364" s="72">
        <f t="shared" si="400"/>
        <v>0</v>
      </c>
      <c r="N1364" s="66">
        <f t="shared" si="400"/>
        <v>1</v>
      </c>
      <c r="O1364" s="41"/>
      <c r="P1364" s="42" t="str">
        <f t="shared" si="391"/>
        <v/>
      </c>
      <c r="Q1364" s="43" t="str">
        <f t="shared" si="392"/>
        <v/>
      </c>
      <c r="R1364" s="44" t="e">
        <f t="shared" si="393"/>
        <v>#VALUE!</v>
      </c>
      <c r="S1364" s="45" t="e">
        <f t="shared" si="386"/>
        <v>#VALUE!</v>
      </c>
      <c r="T1364" s="44" t="str">
        <f t="shared" si="394"/>
        <v/>
      </c>
      <c r="U1364" s="46"/>
      <c r="V1364" s="47"/>
      <c r="W1364" s="48" t="e">
        <f t="shared" si="395"/>
        <v>#VALUE!</v>
      </c>
      <c r="X1364" s="49"/>
      <c r="Y1364" s="44" t="e">
        <f>INDEX(VISITORS[INSECT ORDER], MATCH(X1364,VISITORS[NAME USED],0))</f>
        <v>#N/A</v>
      </c>
      <c r="Z1364" s="44" t="e">
        <f t="shared" si="396"/>
        <v>#N/A</v>
      </c>
      <c r="AA1364" s="50" t="e">
        <f>IF(SUM(#REF!,#REF!,#REF!,#REF!,#REF!,#REF!)=S1364,,"")</f>
        <v>#REF!</v>
      </c>
      <c r="AB1364" s="51" t="str">
        <f t="shared" si="397"/>
        <v/>
      </c>
      <c r="AC1364" s="51"/>
      <c r="AD1364" s="51"/>
      <c r="AE1364" s="51"/>
      <c r="AF1364" s="51"/>
      <c r="AG1364" s="51"/>
      <c r="AH1364" s="51"/>
      <c r="AI1364" s="52"/>
      <c r="AJ1364" s="52"/>
      <c r="AK1364" s="52"/>
      <c r="AL1364" s="53"/>
      <c r="AM1364" s="54"/>
      <c r="AN1364" s="55" t="str">
        <f>IF(P1364=1,0,"")</f>
        <v/>
      </c>
      <c r="AO1364" s="56" t="str">
        <f>IF(AN1364=1,AB1364,"")</f>
        <v/>
      </c>
      <c r="AP1364" s="55" t="str">
        <f>IF(P1364=1,0,"")</f>
        <v/>
      </c>
      <c r="AQ1364" s="56" t="str">
        <f>IF(AP1364=1,AB1364,"")</f>
        <v/>
      </c>
    </row>
    <row r="1365" spans="1:43" s="3" customFormat="1" x14ac:dyDescent="0.25">
      <c r="A1365" s="67">
        <f t="shared" si="387"/>
        <v>2022</v>
      </c>
      <c r="B1365" s="67" t="e">
        <f t="shared" si="388"/>
        <v>#VALUE!</v>
      </c>
      <c r="C1365" s="68" t="e">
        <f t="shared" si="398"/>
        <v>#VALUE!</v>
      </c>
      <c r="D1365" s="69">
        <f t="shared" si="389"/>
        <v>7</v>
      </c>
      <c r="E1365" s="70">
        <f t="shared" si="390"/>
        <v>37</v>
      </c>
      <c r="F1365" s="74"/>
      <c r="G1365" s="77"/>
      <c r="H1365" s="63" t="e">
        <f t="shared" si="399"/>
        <v>#VALUE!</v>
      </c>
      <c r="I1365" s="64">
        <f t="shared" ref="I1365:N1380" si="401">I1364</f>
        <v>1</v>
      </c>
      <c r="J1365" s="71" t="str">
        <f t="shared" si="401"/>
        <v xml:space="preserve">Tolpis </v>
      </c>
      <c r="K1365" s="71" t="str">
        <f t="shared" si="401"/>
        <v>umbellata</v>
      </c>
      <c r="L1365" s="72">
        <f t="shared" si="401"/>
        <v>1</v>
      </c>
      <c r="M1365" s="72">
        <f t="shared" si="401"/>
        <v>0</v>
      </c>
      <c r="N1365" s="66">
        <f t="shared" si="401"/>
        <v>1</v>
      </c>
      <c r="O1365" s="41"/>
      <c r="P1365" s="42" t="str">
        <f t="shared" si="391"/>
        <v/>
      </c>
      <c r="Q1365" s="43" t="str">
        <f t="shared" si="392"/>
        <v/>
      </c>
      <c r="R1365" s="44" t="e">
        <f t="shared" si="393"/>
        <v>#VALUE!</v>
      </c>
      <c r="S1365" s="45" t="e">
        <f t="shared" si="386"/>
        <v>#VALUE!</v>
      </c>
      <c r="T1365" s="44" t="str">
        <f t="shared" si="394"/>
        <v/>
      </c>
      <c r="U1365" s="46"/>
      <c r="V1365" s="47"/>
      <c r="W1365" s="48" t="e">
        <f t="shared" si="395"/>
        <v>#VALUE!</v>
      </c>
      <c r="X1365" s="49"/>
      <c r="Y1365" s="44" t="e">
        <f>INDEX(VISITORS[INSECT ORDER], MATCH(X1365,VISITORS[NAME USED],0))</f>
        <v>#N/A</v>
      </c>
      <c r="Z1365" s="44" t="e">
        <f t="shared" si="396"/>
        <v>#N/A</v>
      </c>
      <c r="AA1365" s="50" t="e">
        <f>IF(SUM(#REF!,#REF!,#REF!,#REF!,#REF!,#REF!)=S1365,,"")</f>
        <v>#REF!</v>
      </c>
      <c r="AB1365" s="51" t="str">
        <f t="shared" si="397"/>
        <v/>
      </c>
      <c r="AC1365" s="51"/>
      <c r="AD1365" s="51"/>
      <c r="AE1365" s="51"/>
      <c r="AF1365" s="51"/>
      <c r="AG1365" s="51"/>
      <c r="AH1365" s="51"/>
      <c r="AI1365" s="52"/>
      <c r="AJ1365" s="52"/>
      <c r="AK1365" s="52"/>
      <c r="AL1365" s="53"/>
      <c r="AM1365" s="54"/>
      <c r="AN1365" s="55" t="str">
        <f>IF(P1365=1,0,"")</f>
        <v/>
      </c>
      <c r="AO1365" s="56" t="str">
        <f>IF(AN1365=1,AB1365,"")</f>
        <v/>
      </c>
      <c r="AP1365" s="55" t="str">
        <f>IF(P1365=1,0,"")</f>
        <v/>
      </c>
      <c r="AQ1365" s="56" t="str">
        <f>IF(AP1365=1,AB1365,"")</f>
        <v/>
      </c>
    </row>
    <row r="1366" spans="1:43" s="3" customFormat="1" x14ac:dyDescent="0.25">
      <c r="A1366" s="67">
        <f t="shared" si="387"/>
        <v>2022</v>
      </c>
      <c r="B1366" s="67" t="e">
        <f t="shared" si="388"/>
        <v>#VALUE!</v>
      </c>
      <c r="C1366" s="68" t="e">
        <f t="shared" si="398"/>
        <v>#VALUE!</v>
      </c>
      <c r="D1366" s="69">
        <f t="shared" si="389"/>
        <v>7</v>
      </c>
      <c r="E1366" s="70">
        <f t="shared" si="390"/>
        <v>38</v>
      </c>
      <c r="F1366" s="74"/>
      <c r="G1366" s="77"/>
      <c r="H1366" s="63" t="e">
        <f t="shared" si="399"/>
        <v>#VALUE!</v>
      </c>
      <c r="I1366" s="64">
        <f t="shared" si="401"/>
        <v>1</v>
      </c>
      <c r="J1366" s="71" t="str">
        <f t="shared" si="401"/>
        <v xml:space="preserve">Tolpis </v>
      </c>
      <c r="K1366" s="71" t="str">
        <f t="shared" si="401"/>
        <v>umbellata</v>
      </c>
      <c r="L1366" s="72">
        <f t="shared" si="401"/>
        <v>1</v>
      </c>
      <c r="M1366" s="72">
        <f t="shared" si="401"/>
        <v>0</v>
      </c>
      <c r="N1366" s="66">
        <f t="shared" si="401"/>
        <v>1</v>
      </c>
      <c r="O1366" s="41"/>
      <c r="P1366" s="42" t="str">
        <f t="shared" si="391"/>
        <v/>
      </c>
      <c r="Q1366" s="43" t="str">
        <f t="shared" si="392"/>
        <v/>
      </c>
      <c r="R1366" s="44" t="e">
        <f t="shared" si="393"/>
        <v>#VALUE!</v>
      </c>
      <c r="S1366" s="45" t="e">
        <f t="shared" si="386"/>
        <v>#VALUE!</v>
      </c>
      <c r="T1366" s="44" t="str">
        <f t="shared" si="394"/>
        <v/>
      </c>
      <c r="U1366" s="46"/>
      <c r="V1366" s="47"/>
      <c r="W1366" s="48" t="e">
        <f t="shared" si="395"/>
        <v>#VALUE!</v>
      </c>
      <c r="X1366" s="49"/>
      <c r="Y1366" s="44" t="e">
        <f>INDEX(VISITORS[INSECT ORDER], MATCH(X1366,VISITORS[NAME USED],0))</f>
        <v>#N/A</v>
      </c>
      <c r="Z1366" s="44" t="e">
        <f t="shared" si="396"/>
        <v>#N/A</v>
      </c>
      <c r="AA1366" s="50" t="e">
        <f>IF(SUM(#REF!,#REF!,#REF!,#REF!,#REF!,#REF!)=S1366,,"")</f>
        <v>#REF!</v>
      </c>
      <c r="AB1366" s="51" t="str">
        <f t="shared" si="397"/>
        <v/>
      </c>
      <c r="AC1366" s="51"/>
      <c r="AD1366" s="51"/>
      <c r="AE1366" s="51"/>
      <c r="AF1366" s="51"/>
      <c r="AG1366" s="51"/>
      <c r="AH1366" s="51"/>
      <c r="AI1366" s="52"/>
      <c r="AJ1366" s="52"/>
      <c r="AK1366" s="52"/>
      <c r="AL1366" s="53"/>
      <c r="AM1366" s="54"/>
      <c r="AN1366" s="55" t="str">
        <f>IF(P1366=1,0,"")</f>
        <v/>
      </c>
      <c r="AO1366" s="56" t="str">
        <f>IF(AN1366=1,AB1366,"")</f>
        <v/>
      </c>
      <c r="AP1366" s="55" t="str">
        <f>IF(P1366=1,0,"")</f>
        <v/>
      </c>
      <c r="AQ1366" s="56" t="str">
        <f>IF(AP1366=1,AB1366,"")</f>
        <v/>
      </c>
    </row>
    <row r="1367" spans="1:43" s="3" customFormat="1" x14ac:dyDescent="0.25">
      <c r="A1367" s="67">
        <f t="shared" si="387"/>
        <v>2022</v>
      </c>
      <c r="B1367" s="67" t="e">
        <f t="shared" si="388"/>
        <v>#VALUE!</v>
      </c>
      <c r="C1367" s="68" t="e">
        <f t="shared" si="398"/>
        <v>#VALUE!</v>
      </c>
      <c r="D1367" s="69">
        <f t="shared" si="389"/>
        <v>7</v>
      </c>
      <c r="E1367" s="70">
        <f t="shared" si="390"/>
        <v>39</v>
      </c>
      <c r="F1367" s="74"/>
      <c r="G1367" s="77"/>
      <c r="H1367" s="63" t="e">
        <f t="shared" si="399"/>
        <v>#VALUE!</v>
      </c>
      <c r="I1367" s="64">
        <f t="shared" si="401"/>
        <v>1</v>
      </c>
      <c r="J1367" s="71" t="str">
        <f t="shared" si="401"/>
        <v xml:space="preserve">Tolpis </v>
      </c>
      <c r="K1367" s="71" t="str">
        <f t="shared" si="401"/>
        <v>umbellata</v>
      </c>
      <c r="L1367" s="72">
        <f t="shared" si="401"/>
        <v>1</v>
      </c>
      <c r="M1367" s="72">
        <f t="shared" si="401"/>
        <v>0</v>
      </c>
      <c r="N1367" s="66">
        <f t="shared" si="401"/>
        <v>1</v>
      </c>
      <c r="O1367" s="41"/>
      <c r="P1367" s="42" t="str">
        <f t="shared" si="391"/>
        <v/>
      </c>
      <c r="Q1367" s="43" t="str">
        <f t="shared" si="392"/>
        <v/>
      </c>
      <c r="R1367" s="44" t="e">
        <f t="shared" si="393"/>
        <v>#VALUE!</v>
      </c>
      <c r="S1367" s="45" t="e">
        <f t="shared" si="386"/>
        <v>#VALUE!</v>
      </c>
      <c r="T1367" s="44" t="str">
        <f t="shared" si="394"/>
        <v/>
      </c>
      <c r="U1367" s="46"/>
      <c r="V1367" s="47"/>
      <c r="W1367" s="48" t="e">
        <f t="shared" si="395"/>
        <v>#VALUE!</v>
      </c>
      <c r="X1367" s="49"/>
      <c r="Y1367" s="44" t="e">
        <f>INDEX(VISITORS[INSECT ORDER], MATCH(X1367,VISITORS[NAME USED],0))</f>
        <v>#N/A</v>
      </c>
      <c r="Z1367" s="44" t="e">
        <f t="shared" si="396"/>
        <v>#N/A</v>
      </c>
      <c r="AA1367" s="50" t="e">
        <f>IF(SUM(#REF!,#REF!,#REF!,#REF!,#REF!,#REF!)=S1367,,"")</f>
        <v>#REF!</v>
      </c>
      <c r="AB1367" s="51" t="str">
        <f t="shared" si="397"/>
        <v/>
      </c>
      <c r="AC1367" s="51"/>
      <c r="AD1367" s="51"/>
      <c r="AE1367" s="51"/>
      <c r="AF1367" s="51"/>
      <c r="AG1367" s="51"/>
      <c r="AH1367" s="51"/>
      <c r="AI1367" s="52"/>
      <c r="AJ1367" s="52"/>
      <c r="AK1367" s="52"/>
      <c r="AL1367" s="53"/>
      <c r="AM1367" s="54"/>
      <c r="AN1367" s="55" t="str">
        <f>IF(P1367=1,0,"")</f>
        <v/>
      </c>
      <c r="AO1367" s="56" t="str">
        <f>IF(AN1367=1,AB1367,"")</f>
        <v/>
      </c>
      <c r="AP1367" s="55" t="str">
        <f>IF(P1367=1,0,"")</f>
        <v/>
      </c>
      <c r="AQ1367" s="56" t="str">
        <f>IF(AP1367=1,AB1367,"")</f>
        <v/>
      </c>
    </row>
    <row r="1368" spans="1:43" s="3" customFormat="1" x14ac:dyDescent="0.25">
      <c r="A1368" s="67">
        <f t="shared" si="387"/>
        <v>2022</v>
      </c>
      <c r="B1368" s="67" t="e">
        <f t="shared" si="388"/>
        <v>#VALUE!</v>
      </c>
      <c r="C1368" s="68" t="e">
        <f t="shared" si="398"/>
        <v>#VALUE!</v>
      </c>
      <c r="D1368" s="69">
        <f t="shared" si="389"/>
        <v>7</v>
      </c>
      <c r="E1368" s="70">
        <f t="shared" si="390"/>
        <v>40</v>
      </c>
      <c r="F1368" s="74"/>
      <c r="G1368" s="77"/>
      <c r="H1368" s="63" t="e">
        <f t="shared" si="399"/>
        <v>#VALUE!</v>
      </c>
      <c r="I1368" s="64">
        <f t="shared" si="401"/>
        <v>1</v>
      </c>
      <c r="J1368" s="71" t="str">
        <f t="shared" si="401"/>
        <v xml:space="preserve">Tolpis </v>
      </c>
      <c r="K1368" s="71" t="str">
        <f t="shared" si="401"/>
        <v>umbellata</v>
      </c>
      <c r="L1368" s="72">
        <f t="shared" si="401"/>
        <v>1</v>
      </c>
      <c r="M1368" s="72">
        <f t="shared" si="401"/>
        <v>0</v>
      </c>
      <c r="N1368" s="66">
        <f t="shared" si="401"/>
        <v>1</v>
      </c>
      <c r="O1368" s="41"/>
      <c r="P1368" s="42" t="str">
        <f t="shared" si="391"/>
        <v/>
      </c>
      <c r="Q1368" s="43" t="str">
        <f t="shared" si="392"/>
        <v/>
      </c>
      <c r="R1368" s="44" t="e">
        <f t="shared" si="393"/>
        <v>#VALUE!</v>
      </c>
      <c r="S1368" s="45" t="e">
        <f t="shared" si="386"/>
        <v>#VALUE!</v>
      </c>
      <c r="T1368" s="44" t="str">
        <f t="shared" si="394"/>
        <v/>
      </c>
      <c r="U1368" s="46"/>
      <c r="V1368" s="47"/>
      <c r="W1368" s="48" t="e">
        <f t="shared" si="395"/>
        <v>#VALUE!</v>
      </c>
      <c r="X1368" s="49"/>
      <c r="Y1368" s="44" t="e">
        <f>INDEX(VISITORS[INSECT ORDER], MATCH(X1368,VISITORS[NAME USED],0))</f>
        <v>#N/A</v>
      </c>
      <c r="Z1368" s="44" t="e">
        <f t="shared" si="396"/>
        <v>#N/A</v>
      </c>
      <c r="AA1368" s="50" t="e">
        <f>IF(SUM(#REF!,#REF!,#REF!,#REF!,#REF!,#REF!)=S1368,,"")</f>
        <v>#REF!</v>
      </c>
      <c r="AB1368" s="51" t="str">
        <f t="shared" si="397"/>
        <v/>
      </c>
      <c r="AC1368" s="51"/>
      <c r="AD1368" s="51"/>
      <c r="AE1368" s="51"/>
      <c r="AF1368" s="51"/>
      <c r="AG1368" s="51"/>
      <c r="AH1368" s="51"/>
      <c r="AI1368" s="52"/>
      <c r="AJ1368" s="52"/>
      <c r="AK1368" s="52"/>
      <c r="AL1368" s="53"/>
      <c r="AM1368" s="54"/>
      <c r="AN1368" s="55" t="str">
        <f>IF(P1368=1,0,"")</f>
        <v/>
      </c>
      <c r="AO1368" s="56" t="str">
        <f>IF(AN1368=1,AB1368,"")</f>
        <v/>
      </c>
      <c r="AP1368" s="55" t="str">
        <f>IF(P1368=1,0,"")</f>
        <v/>
      </c>
      <c r="AQ1368" s="56" t="str">
        <f>IF(AP1368=1,AB1368,"")</f>
        <v/>
      </c>
    </row>
    <row r="1369" spans="1:43" s="3" customFormat="1" x14ac:dyDescent="0.25">
      <c r="A1369" s="67">
        <f t="shared" si="387"/>
        <v>2022</v>
      </c>
      <c r="B1369" s="67" t="e">
        <f t="shared" si="388"/>
        <v>#VALUE!</v>
      </c>
      <c r="C1369" s="68" t="e">
        <f t="shared" si="398"/>
        <v>#VALUE!</v>
      </c>
      <c r="D1369" s="69">
        <f t="shared" si="389"/>
        <v>7</v>
      </c>
      <c r="E1369" s="70">
        <f t="shared" si="390"/>
        <v>41</v>
      </c>
      <c r="F1369" s="74"/>
      <c r="G1369" s="77"/>
      <c r="H1369" s="63" t="e">
        <f t="shared" si="399"/>
        <v>#VALUE!</v>
      </c>
      <c r="I1369" s="64">
        <f t="shared" si="401"/>
        <v>1</v>
      </c>
      <c r="J1369" s="71" t="str">
        <f t="shared" si="401"/>
        <v xml:space="preserve">Tolpis </v>
      </c>
      <c r="K1369" s="71" t="str">
        <f t="shared" si="401"/>
        <v>umbellata</v>
      </c>
      <c r="L1369" s="72">
        <f t="shared" si="401"/>
        <v>1</v>
      </c>
      <c r="M1369" s="72">
        <f t="shared" si="401"/>
        <v>0</v>
      </c>
      <c r="N1369" s="66">
        <f t="shared" si="401"/>
        <v>1</v>
      </c>
      <c r="O1369" s="41"/>
      <c r="P1369" s="42" t="str">
        <f t="shared" si="391"/>
        <v/>
      </c>
      <c r="Q1369" s="43" t="str">
        <f t="shared" si="392"/>
        <v/>
      </c>
      <c r="R1369" s="44" t="e">
        <f t="shared" si="393"/>
        <v>#VALUE!</v>
      </c>
      <c r="S1369" s="45" t="e">
        <f t="shared" si="386"/>
        <v>#VALUE!</v>
      </c>
      <c r="T1369" s="44" t="str">
        <f t="shared" si="394"/>
        <v/>
      </c>
      <c r="U1369" s="46"/>
      <c r="V1369" s="47"/>
      <c r="W1369" s="48" t="e">
        <f t="shared" si="395"/>
        <v>#VALUE!</v>
      </c>
      <c r="X1369" s="49"/>
      <c r="Y1369" s="44" t="e">
        <f>INDEX(VISITORS[INSECT ORDER], MATCH(X1369,VISITORS[NAME USED],0))</f>
        <v>#N/A</v>
      </c>
      <c r="Z1369" s="44" t="e">
        <f t="shared" si="396"/>
        <v>#N/A</v>
      </c>
      <c r="AA1369" s="50" t="e">
        <f>IF(SUM(#REF!,#REF!,#REF!,#REF!,#REF!,#REF!)=S1369,,"")</f>
        <v>#REF!</v>
      </c>
      <c r="AB1369" s="51" t="str">
        <f t="shared" si="397"/>
        <v/>
      </c>
      <c r="AC1369" s="51"/>
      <c r="AD1369" s="51"/>
      <c r="AE1369" s="51"/>
      <c r="AF1369" s="51"/>
      <c r="AG1369" s="51"/>
      <c r="AH1369" s="51"/>
      <c r="AI1369" s="52"/>
      <c r="AJ1369" s="52"/>
      <c r="AK1369" s="52"/>
      <c r="AL1369" s="53"/>
      <c r="AM1369" s="54"/>
      <c r="AN1369" s="55" t="str">
        <f>IF(P1369=1,0,"")</f>
        <v/>
      </c>
      <c r="AO1369" s="56" t="str">
        <f>IF(AN1369=1,AB1369,"")</f>
        <v/>
      </c>
      <c r="AP1369" s="55" t="str">
        <f>IF(P1369=1,0,"")</f>
        <v/>
      </c>
      <c r="AQ1369" s="56" t="str">
        <f>IF(AP1369=1,AB1369,"")</f>
        <v/>
      </c>
    </row>
    <row r="1370" spans="1:43" s="3" customFormat="1" x14ac:dyDescent="0.25">
      <c r="A1370" s="67">
        <f t="shared" si="387"/>
        <v>2022</v>
      </c>
      <c r="B1370" s="67" t="e">
        <f t="shared" si="388"/>
        <v>#VALUE!</v>
      </c>
      <c r="C1370" s="68" t="e">
        <f t="shared" si="398"/>
        <v>#VALUE!</v>
      </c>
      <c r="D1370" s="69">
        <f t="shared" si="389"/>
        <v>7</v>
      </c>
      <c r="E1370" s="70">
        <f t="shared" si="390"/>
        <v>42</v>
      </c>
      <c r="F1370" s="74"/>
      <c r="G1370" s="77"/>
      <c r="H1370" s="63" t="e">
        <f t="shared" si="399"/>
        <v>#VALUE!</v>
      </c>
      <c r="I1370" s="64">
        <f t="shared" si="401"/>
        <v>1</v>
      </c>
      <c r="J1370" s="71" t="str">
        <f t="shared" si="401"/>
        <v xml:space="preserve">Tolpis </v>
      </c>
      <c r="K1370" s="71" t="str">
        <f t="shared" si="401"/>
        <v>umbellata</v>
      </c>
      <c r="L1370" s="72">
        <f t="shared" si="401"/>
        <v>1</v>
      </c>
      <c r="M1370" s="72">
        <f t="shared" si="401"/>
        <v>0</v>
      </c>
      <c r="N1370" s="66">
        <f t="shared" si="401"/>
        <v>1</v>
      </c>
      <c r="O1370" s="41"/>
      <c r="P1370" s="42" t="str">
        <f t="shared" si="391"/>
        <v/>
      </c>
      <c r="Q1370" s="43" t="str">
        <f t="shared" si="392"/>
        <v/>
      </c>
      <c r="R1370" s="44" t="e">
        <f t="shared" si="393"/>
        <v>#VALUE!</v>
      </c>
      <c r="S1370" s="45" t="e">
        <f t="shared" si="386"/>
        <v>#VALUE!</v>
      </c>
      <c r="T1370" s="44" t="str">
        <f t="shared" si="394"/>
        <v/>
      </c>
      <c r="U1370" s="46"/>
      <c r="V1370" s="47"/>
      <c r="W1370" s="48" t="e">
        <f t="shared" si="395"/>
        <v>#VALUE!</v>
      </c>
      <c r="X1370" s="49"/>
      <c r="Y1370" s="44" t="e">
        <f>INDEX(VISITORS[INSECT ORDER], MATCH(X1370,VISITORS[NAME USED],0))</f>
        <v>#N/A</v>
      </c>
      <c r="Z1370" s="44" t="e">
        <f t="shared" si="396"/>
        <v>#N/A</v>
      </c>
      <c r="AA1370" s="50" t="e">
        <f>IF(SUM(#REF!,#REF!,#REF!,#REF!,#REF!,#REF!)=S1370,,"")</f>
        <v>#REF!</v>
      </c>
      <c r="AB1370" s="51" t="str">
        <f t="shared" si="397"/>
        <v/>
      </c>
      <c r="AC1370" s="51"/>
      <c r="AD1370" s="51"/>
      <c r="AE1370" s="51"/>
      <c r="AF1370" s="51"/>
      <c r="AG1370" s="51"/>
      <c r="AH1370" s="51"/>
      <c r="AI1370" s="52"/>
      <c r="AJ1370" s="52"/>
      <c r="AK1370" s="52"/>
      <c r="AL1370" s="53"/>
      <c r="AM1370" s="54"/>
      <c r="AN1370" s="55" t="str">
        <f>IF(P1370=1,0,"")</f>
        <v/>
      </c>
      <c r="AO1370" s="56" t="str">
        <f>IF(AN1370=1,AB1370,"")</f>
        <v/>
      </c>
      <c r="AP1370" s="55" t="str">
        <f>IF(P1370=1,0,"")</f>
        <v/>
      </c>
      <c r="AQ1370" s="56" t="str">
        <f>IF(AP1370=1,AB1370,"")</f>
        <v/>
      </c>
    </row>
    <row r="1371" spans="1:43" s="3" customFormat="1" x14ac:dyDescent="0.25">
      <c r="A1371" s="67">
        <f t="shared" si="387"/>
        <v>2022</v>
      </c>
      <c r="B1371" s="67" t="e">
        <f t="shared" si="388"/>
        <v>#VALUE!</v>
      </c>
      <c r="C1371" s="68" t="e">
        <f t="shared" si="398"/>
        <v>#VALUE!</v>
      </c>
      <c r="D1371" s="69">
        <f t="shared" si="389"/>
        <v>7</v>
      </c>
      <c r="E1371" s="70">
        <f t="shared" si="390"/>
        <v>43</v>
      </c>
      <c r="F1371" s="74"/>
      <c r="G1371" s="77"/>
      <c r="H1371" s="63" t="e">
        <f t="shared" si="399"/>
        <v>#VALUE!</v>
      </c>
      <c r="I1371" s="64">
        <f t="shared" si="401"/>
        <v>1</v>
      </c>
      <c r="J1371" s="71" t="str">
        <f t="shared" si="401"/>
        <v xml:space="preserve">Tolpis </v>
      </c>
      <c r="K1371" s="71" t="str">
        <f t="shared" si="401"/>
        <v>umbellata</v>
      </c>
      <c r="L1371" s="72">
        <f t="shared" si="401"/>
        <v>1</v>
      </c>
      <c r="M1371" s="72">
        <f t="shared" si="401"/>
        <v>0</v>
      </c>
      <c r="N1371" s="66">
        <f t="shared" si="401"/>
        <v>1</v>
      </c>
      <c r="O1371" s="41"/>
      <c r="P1371" s="42" t="str">
        <f t="shared" si="391"/>
        <v/>
      </c>
      <c r="Q1371" s="43" t="str">
        <f t="shared" si="392"/>
        <v/>
      </c>
      <c r="R1371" s="44" t="e">
        <f t="shared" si="393"/>
        <v>#VALUE!</v>
      </c>
      <c r="S1371" s="45" t="e">
        <f t="shared" si="386"/>
        <v>#VALUE!</v>
      </c>
      <c r="T1371" s="44" t="str">
        <f t="shared" si="394"/>
        <v/>
      </c>
      <c r="U1371" s="46"/>
      <c r="V1371" s="47"/>
      <c r="W1371" s="48" t="e">
        <f t="shared" si="395"/>
        <v>#VALUE!</v>
      </c>
      <c r="X1371" s="49"/>
      <c r="Y1371" s="44" t="e">
        <f>INDEX(VISITORS[INSECT ORDER], MATCH(X1371,VISITORS[NAME USED],0))</f>
        <v>#N/A</v>
      </c>
      <c r="Z1371" s="44" t="e">
        <f t="shared" si="396"/>
        <v>#N/A</v>
      </c>
      <c r="AA1371" s="50" t="e">
        <f>IF(SUM(#REF!,#REF!,#REF!,#REF!,#REF!,#REF!)=S1371,,"")</f>
        <v>#REF!</v>
      </c>
      <c r="AB1371" s="51" t="str">
        <f t="shared" si="397"/>
        <v/>
      </c>
      <c r="AC1371" s="51"/>
      <c r="AD1371" s="51"/>
      <c r="AE1371" s="51"/>
      <c r="AF1371" s="51"/>
      <c r="AG1371" s="51"/>
      <c r="AH1371" s="51"/>
      <c r="AI1371" s="52"/>
      <c r="AJ1371" s="52"/>
      <c r="AK1371" s="52"/>
      <c r="AL1371" s="53"/>
      <c r="AM1371" s="54"/>
      <c r="AN1371" s="55" t="str">
        <f>IF(P1371=1,0,"")</f>
        <v/>
      </c>
      <c r="AO1371" s="56" t="str">
        <f>IF(AN1371=1,AB1371,"")</f>
        <v/>
      </c>
      <c r="AP1371" s="55" t="str">
        <f>IF(P1371=1,0,"")</f>
        <v/>
      </c>
      <c r="AQ1371" s="56" t="str">
        <f>IF(AP1371=1,AB1371,"")</f>
        <v/>
      </c>
    </row>
    <row r="1372" spans="1:43" s="3" customFormat="1" x14ac:dyDescent="0.25">
      <c r="A1372" s="67">
        <f t="shared" si="387"/>
        <v>2022</v>
      </c>
      <c r="B1372" s="67" t="e">
        <f t="shared" si="388"/>
        <v>#VALUE!</v>
      </c>
      <c r="C1372" s="68" t="e">
        <f t="shared" si="398"/>
        <v>#VALUE!</v>
      </c>
      <c r="D1372" s="69">
        <f t="shared" si="389"/>
        <v>7</v>
      </c>
      <c r="E1372" s="70">
        <f t="shared" si="390"/>
        <v>44</v>
      </c>
      <c r="F1372" s="74"/>
      <c r="G1372" s="77"/>
      <c r="H1372" s="63" t="e">
        <f t="shared" si="399"/>
        <v>#VALUE!</v>
      </c>
      <c r="I1372" s="64">
        <f t="shared" si="401"/>
        <v>1</v>
      </c>
      <c r="J1372" s="71" t="str">
        <f t="shared" si="401"/>
        <v xml:space="preserve">Tolpis </v>
      </c>
      <c r="K1372" s="71" t="str">
        <f t="shared" si="401"/>
        <v>umbellata</v>
      </c>
      <c r="L1372" s="72">
        <f t="shared" si="401"/>
        <v>1</v>
      </c>
      <c r="M1372" s="72">
        <f t="shared" si="401"/>
        <v>0</v>
      </c>
      <c r="N1372" s="66">
        <f t="shared" si="401"/>
        <v>1</v>
      </c>
      <c r="O1372" s="41"/>
      <c r="P1372" s="42" t="str">
        <f t="shared" si="391"/>
        <v/>
      </c>
      <c r="Q1372" s="43" t="str">
        <f t="shared" si="392"/>
        <v/>
      </c>
      <c r="R1372" s="44" t="e">
        <f t="shared" si="393"/>
        <v>#VALUE!</v>
      </c>
      <c r="S1372" s="45" t="e">
        <f t="shared" si="386"/>
        <v>#VALUE!</v>
      </c>
      <c r="T1372" s="44" t="str">
        <f t="shared" si="394"/>
        <v/>
      </c>
      <c r="U1372" s="46"/>
      <c r="V1372" s="47"/>
      <c r="W1372" s="48" t="e">
        <f t="shared" si="395"/>
        <v>#VALUE!</v>
      </c>
      <c r="X1372" s="49"/>
      <c r="Y1372" s="44" t="e">
        <f>INDEX(VISITORS[INSECT ORDER], MATCH(X1372,VISITORS[NAME USED],0))</f>
        <v>#N/A</v>
      </c>
      <c r="Z1372" s="44" t="e">
        <f t="shared" si="396"/>
        <v>#N/A</v>
      </c>
      <c r="AA1372" s="50" t="e">
        <f>IF(SUM(#REF!,#REF!,#REF!,#REF!,#REF!,#REF!)=S1372,,"")</f>
        <v>#REF!</v>
      </c>
      <c r="AB1372" s="51" t="str">
        <f t="shared" si="397"/>
        <v/>
      </c>
      <c r="AC1372" s="51"/>
      <c r="AD1372" s="51"/>
      <c r="AE1372" s="51"/>
      <c r="AF1372" s="51"/>
      <c r="AG1372" s="51"/>
      <c r="AH1372" s="51"/>
      <c r="AI1372" s="52"/>
      <c r="AJ1372" s="52"/>
      <c r="AK1372" s="52"/>
      <c r="AL1372" s="53"/>
      <c r="AM1372" s="54"/>
      <c r="AN1372" s="55" t="str">
        <f>IF(P1372=1,0,"")</f>
        <v/>
      </c>
      <c r="AO1372" s="56" t="str">
        <f>IF(AN1372=1,AB1372,"")</f>
        <v/>
      </c>
      <c r="AP1372" s="55" t="str">
        <f>IF(P1372=1,0,"")</f>
        <v/>
      </c>
      <c r="AQ1372" s="56" t="str">
        <f>IF(AP1372=1,AB1372,"")</f>
        <v/>
      </c>
    </row>
    <row r="1373" spans="1:43" s="3" customFormat="1" x14ac:dyDescent="0.25">
      <c r="A1373" s="67">
        <f t="shared" si="387"/>
        <v>2022</v>
      </c>
      <c r="B1373" s="67" t="e">
        <f t="shared" si="388"/>
        <v>#VALUE!</v>
      </c>
      <c r="C1373" s="68" t="e">
        <f t="shared" si="398"/>
        <v>#VALUE!</v>
      </c>
      <c r="D1373" s="69">
        <f t="shared" si="389"/>
        <v>7</v>
      </c>
      <c r="E1373" s="70">
        <f t="shared" si="390"/>
        <v>45</v>
      </c>
      <c r="F1373" s="74"/>
      <c r="G1373" s="77"/>
      <c r="H1373" s="63" t="e">
        <f t="shared" si="399"/>
        <v>#VALUE!</v>
      </c>
      <c r="I1373" s="64">
        <f t="shared" si="401"/>
        <v>1</v>
      </c>
      <c r="J1373" s="71" t="str">
        <f t="shared" si="401"/>
        <v xml:space="preserve">Tolpis </v>
      </c>
      <c r="K1373" s="71" t="str">
        <f t="shared" si="401"/>
        <v>umbellata</v>
      </c>
      <c r="L1373" s="72">
        <f t="shared" si="401"/>
        <v>1</v>
      </c>
      <c r="M1373" s="72">
        <f t="shared" si="401"/>
        <v>0</v>
      </c>
      <c r="N1373" s="66">
        <f t="shared" si="401"/>
        <v>1</v>
      </c>
      <c r="O1373" s="41"/>
      <c r="P1373" s="42" t="str">
        <f t="shared" si="391"/>
        <v/>
      </c>
      <c r="Q1373" s="43" t="str">
        <f t="shared" si="392"/>
        <v/>
      </c>
      <c r="R1373" s="44" t="e">
        <f t="shared" si="393"/>
        <v>#VALUE!</v>
      </c>
      <c r="S1373" s="45" t="e">
        <f t="shared" si="386"/>
        <v>#VALUE!</v>
      </c>
      <c r="T1373" s="44" t="str">
        <f t="shared" si="394"/>
        <v/>
      </c>
      <c r="U1373" s="46"/>
      <c r="V1373" s="47"/>
      <c r="W1373" s="48" t="e">
        <f t="shared" si="395"/>
        <v>#VALUE!</v>
      </c>
      <c r="X1373" s="49"/>
      <c r="Y1373" s="44" t="e">
        <f>INDEX(VISITORS[INSECT ORDER], MATCH(X1373,VISITORS[NAME USED],0))</f>
        <v>#N/A</v>
      </c>
      <c r="Z1373" s="44" t="e">
        <f t="shared" si="396"/>
        <v>#N/A</v>
      </c>
      <c r="AA1373" s="50" t="e">
        <f>IF(SUM(#REF!,#REF!,#REF!,#REF!,#REF!,#REF!)=S1373,,"")</f>
        <v>#REF!</v>
      </c>
      <c r="AB1373" s="51" t="str">
        <f t="shared" si="397"/>
        <v/>
      </c>
      <c r="AC1373" s="51"/>
      <c r="AD1373" s="51"/>
      <c r="AE1373" s="51"/>
      <c r="AF1373" s="51"/>
      <c r="AG1373" s="51"/>
      <c r="AH1373" s="51"/>
      <c r="AI1373" s="52"/>
      <c r="AJ1373" s="52"/>
      <c r="AK1373" s="52"/>
      <c r="AL1373" s="53"/>
      <c r="AM1373" s="54"/>
      <c r="AN1373" s="55" t="str">
        <f>IF(P1373=1,0,"")</f>
        <v/>
      </c>
      <c r="AO1373" s="56" t="str">
        <f>IF(AN1373=1,AB1373,"")</f>
        <v/>
      </c>
      <c r="AP1373" s="55" t="str">
        <f>IF(P1373=1,0,"")</f>
        <v/>
      </c>
      <c r="AQ1373" s="56" t="str">
        <f>IF(AP1373=1,AB1373,"")</f>
        <v/>
      </c>
    </row>
    <row r="1374" spans="1:43" s="3" customFormat="1" x14ac:dyDescent="0.25">
      <c r="A1374" s="67">
        <f t="shared" si="387"/>
        <v>2022</v>
      </c>
      <c r="B1374" s="67" t="e">
        <f t="shared" si="388"/>
        <v>#VALUE!</v>
      </c>
      <c r="C1374" s="68" t="e">
        <f t="shared" si="398"/>
        <v>#VALUE!</v>
      </c>
      <c r="D1374" s="69">
        <f t="shared" si="389"/>
        <v>7</v>
      </c>
      <c r="E1374" s="70">
        <f t="shared" si="390"/>
        <v>46</v>
      </c>
      <c r="F1374" s="74"/>
      <c r="G1374" s="77"/>
      <c r="H1374" s="63" t="e">
        <f t="shared" si="399"/>
        <v>#VALUE!</v>
      </c>
      <c r="I1374" s="64">
        <f t="shared" si="401"/>
        <v>1</v>
      </c>
      <c r="J1374" s="71" t="str">
        <f t="shared" si="401"/>
        <v xml:space="preserve">Tolpis </v>
      </c>
      <c r="K1374" s="71" t="str">
        <f t="shared" si="401"/>
        <v>umbellata</v>
      </c>
      <c r="L1374" s="72">
        <f t="shared" si="401"/>
        <v>1</v>
      </c>
      <c r="M1374" s="72">
        <f t="shared" si="401"/>
        <v>0</v>
      </c>
      <c r="N1374" s="66">
        <f t="shared" si="401"/>
        <v>1</v>
      </c>
      <c r="O1374" s="41"/>
      <c r="P1374" s="42" t="str">
        <f t="shared" si="391"/>
        <v/>
      </c>
      <c r="Q1374" s="43" t="str">
        <f t="shared" si="392"/>
        <v/>
      </c>
      <c r="R1374" s="44" t="e">
        <f t="shared" si="393"/>
        <v>#VALUE!</v>
      </c>
      <c r="S1374" s="45" t="e">
        <f t="shared" si="386"/>
        <v>#VALUE!</v>
      </c>
      <c r="T1374" s="44" t="str">
        <f t="shared" si="394"/>
        <v/>
      </c>
      <c r="U1374" s="46"/>
      <c r="V1374" s="47"/>
      <c r="W1374" s="48" t="e">
        <f t="shared" si="395"/>
        <v>#VALUE!</v>
      </c>
      <c r="X1374" s="49"/>
      <c r="Y1374" s="44" t="e">
        <f>INDEX(VISITORS[INSECT ORDER], MATCH(X1374,VISITORS[NAME USED],0))</f>
        <v>#N/A</v>
      </c>
      <c r="Z1374" s="44" t="e">
        <f t="shared" si="396"/>
        <v>#N/A</v>
      </c>
      <c r="AA1374" s="50" t="e">
        <f>IF(SUM(#REF!,#REF!,#REF!,#REF!,#REF!,#REF!)=S1374,,"")</f>
        <v>#REF!</v>
      </c>
      <c r="AB1374" s="51" t="str">
        <f t="shared" si="397"/>
        <v/>
      </c>
      <c r="AC1374" s="51"/>
      <c r="AD1374" s="51"/>
      <c r="AE1374" s="51"/>
      <c r="AF1374" s="51"/>
      <c r="AG1374" s="51"/>
      <c r="AH1374" s="51"/>
      <c r="AI1374" s="52"/>
      <c r="AJ1374" s="52"/>
      <c r="AK1374" s="52"/>
      <c r="AL1374" s="53"/>
      <c r="AM1374" s="54"/>
      <c r="AN1374" s="55" t="str">
        <f>IF(P1374=1,0,"")</f>
        <v/>
      </c>
      <c r="AO1374" s="56" t="str">
        <f>IF(AN1374=1,AB1374,"")</f>
        <v/>
      </c>
      <c r="AP1374" s="55" t="str">
        <f>IF(P1374=1,0,"")</f>
        <v/>
      </c>
      <c r="AQ1374" s="56" t="str">
        <f>IF(AP1374=1,AB1374,"")</f>
        <v/>
      </c>
    </row>
    <row r="1375" spans="1:43" s="3" customFormat="1" x14ac:dyDescent="0.25">
      <c r="A1375" s="67">
        <f t="shared" si="387"/>
        <v>2022</v>
      </c>
      <c r="B1375" s="67" t="e">
        <f t="shared" si="388"/>
        <v>#VALUE!</v>
      </c>
      <c r="C1375" s="68" t="e">
        <f t="shared" si="398"/>
        <v>#VALUE!</v>
      </c>
      <c r="D1375" s="69">
        <f t="shared" si="389"/>
        <v>7</v>
      </c>
      <c r="E1375" s="70">
        <f t="shared" si="390"/>
        <v>47</v>
      </c>
      <c r="F1375" s="74"/>
      <c r="G1375" s="77"/>
      <c r="H1375" s="63" t="e">
        <f t="shared" si="399"/>
        <v>#VALUE!</v>
      </c>
      <c r="I1375" s="64">
        <f t="shared" si="401"/>
        <v>1</v>
      </c>
      <c r="J1375" s="71" t="str">
        <f t="shared" si="401"/>
        <v xml:space="preserve">Tolpis </v>
      </c>
      <c r="K1375" s="71" t="str">
        <f t="shared" si="401"/>
        <v>umbellata</v>
      </c>
      <c r="L1375" s="72">
        <f t="shared" si="401"/>
        <v>1</v>
      </c>
      <c r="M1375" s="72">
        <f t="shared" si="401"/>
        <v>0</v>
      </c>
      <c r="N1375" s="66">
        <f t="shared" si="401"/>
        <v>1</v>
      </c>
      <c r="O1375" s="41"/>
      <c r="P1375" s="42" t="str">
        <f t="shared" si="391"/>
        <v/>
      </c>
      <c r="Q1375" s="43" t="str">
        <f t="shared" si="392"/>
        <v/>
      </c>
      <c r="R1375" s="44" t="e">
        <f t="shared" si="393"/>
        <v>#VALUE!</v>
      </c>
      <c r="S1375" s="45" t="e">
        <f t="shared" si="386"/>
        <v>#VALUE!</v>
      </c>
      <c r="T1375" s="44" t="str">
        <f t="shared" si="394"/>
        <v/>
      </c>
      <c r="U1375" s="46"/>
      <c r="V1375" s="47"/>
      <c r="W1375" s="48" t="e">
        <f t="shared" si="395"/>
        <v>#VALUE!</v>
      </c>
      <c r="X1375" s="49"/>
      <c r="Y1375" s="44" t="e">
        <f>INDEX(VISITORS[INSECT ORDER], MATCH(X1375,VISITORS[NAME USED],0))</f>
        <v>#N/A</v>
      </c>
      <c r="Z1375" s="44" t="e">
        <f t="shared" si="396"/>
        <v>#N/A</v>
      </c>
      <c r="AA1375" s="50" t="e">
        <f>IF(SUM(#REF!,#REF!,#REF!,#REF!,#REF!,#REF!)=S1375,,"")</f>
        <v>#REF!</v>
      </c>
      <c r="AB1375" s="51" t="str">
        <f t="shared" si="397"/>
        <v/>
      </c>
      <c r="AC1375" s="51"/>
      <c r="AD1375" s="51"/>
      <c r="AE1375" s="51"/>
      <c r="AF1375" s="51"/>
      <c r="AG1375" s="51"/>
      <c r="AH1375" s="51"/>
      <c r="AI1375" s="52"/>
      <c r="AJ1375" s="52"/>
      <c r="AK1375" s="52"/>
      <c r="AL1375" s="53"/>
      <c r="AM1375" s="54"/>
      <c r="AN1375" s="55" t="str">
        <f>IF(P1375=1,0,"")</f>
        <v/>
      </c>
      <c r="AO1375" s="56" t="str">
        <f>IF(AN1375=1,AB1375,"")</f>
        <v/>
      </c>
      <c r="AP1375" s="55" t="str">
        <f>IF(P1375=1,0,"")</f>
        <v/>
      </c>
      <c r="AQ1375" s="56" t="str">
        <f>IF(AP1375=1,AB1375,"")</f>
        <v/>
      </c>
    </row>
    <row r="1376" spans="1:43" s="3" customFormat="1" x14ac:dyDescent="0.25">
      <c r="A1376" s="67">
        <f t="shared" si="387"/>
        <v>2022</v>
      </c>
      <c r="B1376" s="67" t="e">
        <f t="shared" si="388"/>
        <v>#VALUE!</v>
      </c>
      <c r="C1376" s="68" t="e">
        <f t="shared" si="398"/>
        <v>#VALUE!</v>
      </c>
      <c r="D1376" s="69">
        <f t="shared" si="389"/>
        <v>7</v>
      </c>
      <c r="E1376" s="70">
        <f t="shared" si="390"/>
        <v>48</v>
      </c>
      <c r="F1376" s="74"/>
      <c r="G1376" s="77"/>
      <c r="H1376" s="63" t="e">
        <f t="shared" si="399"/>
        <v>#VALUE!</v>
      </c>
      <c r="I1376" s="64">
        <f t="shared" si="401"/>
        <v>1</v>
      </c>
      <c r="J1376" s="71" t="str">
        <f t="shared" si="401"/>
        <v xml:space="preserve">Tolpis </v>
      </c>
      <c r="K1376" s="71" t="str">
        <f t="shared" si="401"/>
        <v>umbellata</v>
      </c>
      <c r="L1376" s="72">
        <f t="shared" si="401"/>
        <v>1</v>
      </c>
      <c r="M1376" s="72">
        <f t="shared" si="401"/>
        <v>0</v>
      </c>
      <c r="N1376" s="66">
        <f t="shared" si="401"/>
        <v>1</v>
      </c>
      <c r="O1376" s="41"/>
      <c r="P1376" s="42" t="str">
        <f t="shared" si="391"/>
        <v/>
      </c>
      <c r="Q1376" s="43" t="str">
        <f t="shared" si="392"/>
        <v/>
      </c>
      <c r="R1376" s="44" t="e">
        <f t="shared" si="393"/>
        <v>#VALUE!</v>
      </c>
      <c r="S1376" s="45" t="e">
        <f t="shared" si="386"/>
        <v>#VALUE!</v>
      </c>
      <c r="T1376" s="44" t="str">
        <f t="shared" si="394"/>
        <v/>
      </c>
      <c r="U1376" s="46"/>
      <c r="V1376" s="47"/>
      <c r="W1376" s="48" t="e">
        <f t="shared" si="395"/>
        <v>#VALUE!</v>
      </c>
      <c r="X1376" s="49"/>
      <c r="Y1376" s="44" t="e">
        <f>INDEX(VISITORS[INSECT ORDER], MATCH(X1376,VISITORS[NAME USED],0))</f>
        <v>#N/A</v>
      </c>
      <c r="Z1376" s="44" t="e">
        <f t="shared" si="396"/>
        <v>#N/A</v>
      </c>
      <c r="AA1376" s="50" t="e">
        <f>IF(SUM(#REF!,#REF!,#REF!,#REF!,#REF!,#REF!)=S1376,,"")</f>
        <v>#REF!</v>
      </c>
      <c r="AB1376" s="51" t="str">
        <f t="shared" si="397"/>
        <v/>
      </c>
      <c r="AC1376" s="51"/>
      <c r="AD1376" s="51"/>
      <c r="AE1376" s="51"/>
      <c r="AF1376" s="51"/>
      <c r="AG1376" s="51"/>
      <c r="AH1376" s="51"/>
      <c r="AI1376" s="52"/>
      <c r="AJ1376" s="52"/>
      <c r="AK1376" s="52"/>
      <c r="AL1376" s="53"/>
      <c r="AM1376" s="54"/>
      <c r="AN1376" s="55" t="str">
        <f>IF(P1376=1,0,"")</f>
        <v/>
      </c>
      <c r="AO1376" s="56" t="str">
        <f>IF(AN1376=1,AB1376,"")</f>
        <v/>
      </c>
      <c r="AP1376" s="55" t="str">
        <f>IF(P1376=1,0,"")</f>
        <v/>
      </c>
      <c r="AQ1376" s="56" t="str">
        <f>IF(AP1376=1,AB1376,"")</f>
        <v/>
      </c>
    </row>
    <row r="1377" spans="1:43" s="3" customFormat="1" x14ac:dyDescent="0.25">
      <c r="A1377" s="67">
        <f t="shared" si="387"/>
        <v>2022</v>
      </c>
      <c r="B1377" s="67" t="e">
        <f t="shared" si="388"/>
        <v>#VALUE!</v>
      </c>
      <c r="C1377" s="68" t="e">
        <f t="shared" si="398"/>
        <v>#VALUE!</v>
      </c>
      <c r="D1377" s="69">
        <f t="shared" si="389"/>
        <v>7</v>
      </c>
      <c r="E1377" s="70">
        <f t="shared" si="390"/>
        <v>49</v>
      </c>
      <c r="F1377" s="74"/>
      <c r="G1377" s="77"/>
      <c r="H1377" s="63" t="e">
        <f t="shared" si="399"/>
        <v>#VALUE!</v>
      </c>
      <c r="I1377" s="64">
        <f t="shared" si="401"/>
        <v>1</v>
      </c>
      <c r="J1377" s="71" t="str">
        <f t="shared" si="401"/>
        <v xml:space="preserve">Tolpis </v>
      </c>
      <c r="K1377" s="71" t="str">
        <f t="shared" si="401"/>
        <v>umbellata</v>
      </c>
      <c r="L1377" s="72">
        <f t="shared" si="401"/>
        <v>1</v>
      </c>
      <c r="M1377" s="72">
        <f t="shared" si="401"/>
        <v>0</v>
      </c>
      <c r="N1377" s="66">
        <f t="shared" si="401"/>
        <v>1</v>
      </c>
      <c r="O1377" s="41"/>
      <c r="P1377" s="42" t="str">
        <f t="shared" si="391"/>
        <v/>
      </c>
      <c r="Q1377" s="43" t="str">
        <f t="shared" si="392"/>
        <v/>
      </c>
      <c r="R1377" s="44" t="e">
        <f t="shared" si="393"/>
        <v>#VALUE!</v>
      </c>
      <c r="S1377" s="45" t="e">
        <f t="shared" si="386"/>
        <v>#VALUE!</v>
      </c>
      <c r="T1377" s="44" t="str">
        <f t="shared" si="394"/>
        <v/>
      </c>
      <c r="U1377" s="46"/>
      <c r="V1377" s="47"/>
      <c r="W1377" s="48" t="e">
        <f t="shared" si="395"/>
        <v>#VALUE!</v>
      </c>
      <c r="X1377" s="49"/>
      <c r="Y1377" s="44" t="e">
        <f>INDEX(VISITORS[INSECT ORDER], MATCH(X1377,VISITORS[NAME USED],0))</f>
        <v>#N/A</v>
      </c>
      <c r="Z1377" s="44" t="e">
        <f t="shared" si="396"/>
        <v>#N/A</v>
      </c>
      <c r="AA1377" s="50" t="e">
        <f>IF(SUM(#REF!,#REF!,#REF!,#REF!,#REF!,#REF!)=S1377,,"")</f>
        <v>#REF!</v>
      </c>
      <c r="AB1377" s="51" t="str">
        <f t="shared" si="397"/>
        <v/>
      </c>
      <c r="AC1377" s="51"/>
      <c r="AD1377" s="51"/>
      <c r="AE1377" s="51"/>
      <c r="AF1377" s="51"/>
      <c r="AG1377" s="51"/>
      <c r="AH1377" s="51"/>
      <c r="AI1377" s="52"/>
      <c r="AJ1377" s="52"/>
      <c r="AK1377" s="52"/>
      <c r="AL1377" s="53"/>
      <c r="AM1377" s="54"/>
      <c r="AN1377" s="55" t="str">
        <f>IF(P1377=1,0,"")</f>
        <v/>
      </c>
      <c r="AO1377" s="56" t="str">
        <f>IF(AN1377=1,AB1377,"")</f>
        <v/>
      </c>
      <c r="AP1377" s="55" t="str">
        <f>IF(P1377=1,0,"")</f>
        <v/>
      </c>
      <c r="AQ1377" s="56" t="str">
        <f>IF(AP1377=1,AB1377,"")</f>
        <v/>
      </c>
    </row>
    <row r="1378" spans="1:43" s="3" customFormat="1" x14ac:dyDescent="0.25">
      <c r="A1378" s="67">
        <f t="shared" si="387"/>
        <v>2022</v>
      </c>
      <c r="B1378" s="67" t="e">
        <f t="shared" si="388"/>
        <v>#VALUE!</v>
      </c>
      <c r="C1378" s="68" t="e">
        <f t="shared" si="398"/>
        <v>#VALUE!</v>
      </c>
      <c r="D1378" s="69">
        <f t="shared" si="389"/>
        <v>7</v>
      </c>
      <c r="E1378" s="70">
        <f t="shared" si="390"/>
        <v>50</v>
      </c>
      <c r="F1378" s="74"/>
      <c r="G1378" s="77"/>
      <c r="H1378" s="63" t="e">
        <f t="shared" si="399"/>
        <v>#VALUE!</v>
      </c>
      <c r="I1378" s="64">
        <f t="shared" si="401"/>
        <v>1</v>
      </c>
      <c r="J1378" s="71" t="str">
        <f t="shared" si="401"/>
        <v xml:space="preserve">Tolpis </v>
      </c>
      <c r="K1378" s="71" t="str">
        <f t="shared" si="401"/>
        <v>umbellata</v>
      </c>
      <c r="L1378" s="72">
        <f t="shared" si="401"/>
        <v>1</v>
      </c>
      <c r="M1378" s="72">
        <f t="shared" si="401"/>
        <v>0</v>
      </c>
      <c r="N1378" s="66">
        <f t="shared" si="401"/>
        <v>1</v>
      </c>
      <c r="O1378" s="41"/>
      <c r="P1378" s="42" t="str">
        <f t="shared" si="391"/>
        <v/>
      </c>
      <c r="Q1378" s="43" t="str">
        <f t="shared" si="392"/>
        <v/>
      </c>
      <c r="R1378" s="44" t="e">
        <f t="shared" si="393"/>
        <v>#VALUE!</v>
      </c>
      <c r="S1378" s="45" t="e">
        <f t="shared" si="386"/>
        <v>#VALUE!</v>
      </c>
      <c r="T1378" s="44" t="str">
        <f t="shared" si="394"/>
        <v/>
      </c>
      <c r="U1378" s="46"/>
      <c r="V1378" s="47"/>
      <c r="W1378" s="48" t="e">
        <f t="shared" si="395"/>
        <v>#VALUE!</v>
      </c>
      <c r="X1378" s="49"/>
      <c r="Y1378" s="44" t="e">
        <f>INDEX(VISITORS[INSECT ORDER], MATCH(X1378,VISITORS[NAME USED],0))</f>
        <v>#N/A</v>
      </c>
      <c r="Z1378" s="44" t="e">
        <f t="shared" si="396"/>
        <v>#N/A</v>
      </c>
      <c r="AA1378" s="50" t="e">
        <f>IF(SUM(#REF!,#REF!,#REF!,#REF!,#REF!,#REF!)=S1378,,"")</f>
        <v>#REF!</v>
      </c>
      <c r="AB1378" s="51" t="str">
        <f t="shared" si="397"/>
        <v/>
      </c>
      <c r="AC1378" s="51"/>
      <c r="AD1378" s="51"/>
      <c r="AE1378" s="51"/>
      <c r="AF1378" s="51"/>
      <c r="AG1378" s="51"/>
      <c r="AH1378" s="51"/>
      <c r="AI1378" s="52"/>
      <c r="AJ1378" s="52"/>
      <c r="AK1378" s="52"/>
      <c r="AL1378" s="53"/>
      <c r="AM1378" s="54"/>
      <c r="AN1378" s="55" t="str">
        <f>IF(P1378=1,0,"")</f>
        <v/>
      </c>
      <c r="AO1378" s="56" t="str">
        <f>IF(AN1378=1,AB1378,"")</f>
        <v/>
      </c>
      <c r="AP1378" s="55" t="str">
        <f>IF(P1378=1,0,"")</f>
        <v/>
      </c>
      <c r="AQ1378" s="56" t="str">
        <f>IF(AP1378=1,AB1378,"")</f>
        <v/>
      </c>
    </row>
    <row r="1379" spans="1:43" s="3" customFormat="1" x14ac:dyDescent="0.25">
      <c r="A1379" s="67">
        <f t="shared" si="387"/>
        <v>2022</v>
      </c>
      <c r="B1379" s="67" t="e">
        <f t="shared" si="388"/>
        <v>#VALUE!</v>
      </c>
      <c r="C1379" s="68" t="e">
        <f t="shared" si="398"/>
        <v>#VALUE!</v>
      </c>
      <c r="D1379" s="69">
        <f t="shared" si="389"/>
        <v>7</v>
      </c>
      <c r="E1379" s="70">
        <f t="shared" si="390"/>
        <v>51</v>
      </c>
      <c r="F1379" s="74"/>
      <c r="G1379" s="77"/>
      <c r="H1379" s="63" t="e">
        <f t="shared" si="399"/>
        <v>#VALUE!</v>
      </c>
      <c r="I1379" s="64">
        <f t="shared" si="401"/>
        <v>1</v>
      </c>
      <c r="J1379" s="71" t="str">
        <f t="shared" si="401"/>
        <v xml:space="preserve">Tolpis </v>
      </c>
      <c r="K1379" s="71" t="str">
        <f t="shared" si="401"/>
        <v>umbellata</v>
      </c>
      <c r="L1379" s="72">
        <f t="shared" si="401"/>
        <v>1</v>
      </c>
      <c r="M1379" s="72">
        <f t="shared" si="401"/>
        <v>0</v>
      </c>
      <c r="N1379" s="66">
        <f t="shared" si="401"/>
        <v>1</v>
      </c>
      <c r="O1379" s="41"/>
      <c r="P1379" s="42" t="str">
        <f t="shared" si="391"/>
        <v/>
      </c>
      <c r="Q1379" s="43" t="str">
        <f t="shared" si="392"/>
        <v/>
      </c>
      <c r="R1379" s="44" t="e">
        <f t="shared" si="393"/>
        <v>#VALUE!</v>
      </c>
      <c r="S1379" s="45" t="e">
        <f t="shared" si="386"/>
        <v>#VALUE!</v>
      </c>
      <c r="T1379" s="44" t="str">
        <f t="shared" si="394"/>
        <v/>
      </c>
      <c r="U1379" s="46"/>
      <c r="V1379" s="47"/>
      <c r="W1379" s="48" t="e">
        <f t="shared" si="395"/>
        <v>#VALUE!</v>
      </c>
      <c r="X1379" s="49"/>
      <c r="Y1379" s="44" t="e">
        <f>INDEX(VISITORS[INSECT ORDER], MATCH(X1379,VISITORS[NAME USED],0))</f>
        <v>#N/A</v>
      </c>
      <c r="Z1379" s="44" t="e">
        <f t="shared" si="396"/>
        <v>#N/A</v>
      </c>
      <c r="AA1379" s="50" t="e">
        <f>IF(SUM(#REF!,#REF!,#REF!,#REF!,#REF!,#REF!)=S1379,,"")</f>
        <v>#REF!</v>
      </c>
      <c r="AB1379" s="51" t="str">
        <f t="shared" si="397"/>
        <v/>
      </c>
      <c r="AC1379" s="51"/>
      <c r="AD1379" s="51"/>
      <c r="AE1379" s="51"/>
      <c r="AF1379" s="51"/>
      <c r="AG1379" s="51"/>
      <c r="AH1379" s="51"/>
      <c r="AI1379" s="52"/>
      <c r="AJ1379" s="52"/>
      <c r="AK1379" s="52"/>
      <c r="AL1379" s="53"/>
      <c r="AM1379" s="54"/>
      <c r="AN1379" s="55" t="str">
        <f>IF(P1379=1,0,"")</f>
        <v/>
      </c>
      <c r="AO1379" s="56" t="str">
        <f>IF(AN1379=1,AB1379,"")</f>
        <v/>
      </c>
      <c r="AP1379" s="55" t="str">
        <f>IF(P1379=1,0,"")</f>
        <v/>
      </c>
      <c r="AQ1379" s="56" t="str">
        <f>IF(AP1379=1,AB1379,"")</f>
        <v/>
      </c>
    </row>
    <row r="1380" spans="1:43" s="3" customFormat="1" x14ac:dyDescent="0.25">
      <c r="A1380" s="67">
        <f t="shared" si="387"/>
        <v>2022</v>
      </c>
      <c r="B1380" s="67" t="e">
        <f t="shared" si="388"/>
        <v>#VALUE!</v>
      </c>
      <c r="C1380" s="68" t="e">
        <f t="shared" si="398"/>
        <v>#VALUE!</v>
      </c>
      <c r="D1380" s="69">
        <f t="shared" si="389"/>
        <v>7</v>
      </c>
      <c r="E1380" s="70">
        <f t="shared" si="390"/>
        <v>52</v>
      </c>
      <c r="F1380" s="74"/>
      <c r="G1380" s="77"/>
      <c r="H1380" s="63" t="e">
        <f t="shared" si="399"/>
        <v>#VALUE!</v>
      </c>
      <c r="I1380" s="64">
        <f t="shared" si="401"/>
        <v>1</v>
      </c>
      <c r="J1380" s="71" t="str">
        <f t="shared" si="401"/>
        <v xml:space="preserve">Tolpis </v>
      </c>
      <c r="K1380" s="71" t="str">
        <f t="shared" si="401"/>
        <v>umbellata</v>
      </c>
      <c r="L1380" s="72">
        <f t="shared" si="401"/>
        <v>1</v>
      </c>
      <c r="M1380" s="72">
        <f t="shared" si="401"/>
        <v>0</v>
      </c>
      <c r="N1380" s="66">
        <f t="shared" si="401"/>
        <v>1</v>
      </c>
      <c r="O1380" s="41"/>
      <c r="P1380" s="42" t="str">
        <f t="shared" si="391"/>
        <v/>
      </c>
      <c r="Q1380" s="43" t="str">
        <f t="shared" si="392"/>
        <v/>
      </c>
      <c r="R1380" s="44" t="e">
        <f t="shared" si="393"/>
        <v>#VALUE!</v>
      </c>
      <c r="S1380" s="45" t="e">
        <f t="shared" si="386"/>
        <v>#VALUE!</v>
      </c>
      <c r="T1380" s="44" t="str">
        <f t="shared" si="394"/>
        <v/>
      </c>
      <c r="U1380" s="46"/>
      <c r="V1380" s="47"/>
      <c r="W1380" s="48" t="e">
        <f t="shared" si="395"/>
        <v>#VALUE!</v>
      </c>
      <c r="X1380" s="49"/>
      <c r="Y1380" s="44" t="e">
        <f>INDEX(VISITORS[INSECT ORDER], MATCH(X1380,VISITORS[NAME USED],0))</f>
        <v>#N/A</v>
      </c>
      <c r="Z1380" s="44" t="e">
        <f t="shared" si="396"/>
        <v>#N/A</v>
      </c>
      <c r="AA1380" s="50" t="e">
        <f>IF(SUM(#REF!,#REF!,#REF!,#REF!,#REF!,#REF!)=S1380,,"")</f>
        <v>#REF!</v>
      </c>
      <c r="AB1380" s="51" t="str">
        <f t="shared" si="397"/>
        <v/>
      </c>
      <c r="AC1380" s="51"/>
      <c r="AD1380" s="51"/>
      <c r="AE1380" s="51"/>
      <c r="AF1380" s="51"/>
      <c r="AG1380" s="51"/>
      <c r="AH1380" s="51"/>
      <c r="AI1380" s="52"/>
      <c r="AJ1380" s="52"/>
      <c r="AK1380" s="52"/>
      <c r="AL1380" s="53"/>
      <c r="AM1380" s="54"/>
      <c r="AN1380" s="55" t="str">
        <f>IF(P1380=1,0,"")</f>
        <v/>
      </c>
      <c r="AO1380" s="56" t="str">
        <f>IF(AN1380=1,AB1380,"")</f>
        <v/>
      </c>
      <c r="AP1380" s="55" t="str">
        <f>IF(P1380=1,0,"")</f>
        <v/>
      </c>
      <c r="AQ1380" s="56" t="str">
        <f>IF(AP1380=1,AB1380,"")</f>
        <v/>
      </c>
    </row>
    <row r="1381" spans="1:43" s="3" customFormat="1" x14ac:dyDescent="0.25">
      <c r="A1381" s="67">
        <f t="shared" si="387"/>
        <v>2022</v>
      </c>
      <c r="B1381" s="67" t="e">
        <f t="shared" si="388"/>
        <v>#VALUE!</v>
      </c>
      <c r="C1381" s="68" t="e">
        <f t="shared" si="398"/>
        <v>#VALUE!</v>
      </c>
      <c r="D1381" s="69">
        <f t="shared" si="389"/>
        <v>7</v>
      </c>
      <c r="E1381" s="70">
        <f t="shared" si="390"/>
        <v>53</v>
      </c>
      <c r="F1381" s="74"/>
      <c r="G1381" s="77"/>
      <c r="H1381" s="63" t="e">
        <f t="shared" si="399"/>
        <v>#VALUE!</v>
      </c>
      <c r="I1381" s="64">
        <f t="shared" ref="I1381:N1396" si="402">I1380</f>
        <v>1</v>
      </c>
      <c r="J1381" s="71" t="str">
        <f t="shared" si="402"/>
        <v xml:space="preserve">Tolpis </v>
      </c>
      <c r="K1381" s="71" t="str">
        <f t="shared" si="402"/>
        <v>umbellata</v>
      </c>
      <c r="L1381" s="72">
        <f t="shared" si="402"/>
        <v>1</v>
      </c>
      <c r="M1381" s="72">
        <f t="shared" si="402"/>
        <v>0</v>
      </c>
      <c r="N1381" s="66">
        <f t="shared" si="402"/>
        <v>1</v>
      </c>
      <c r="O1381" s="41"/>
      <c r="P1381" s="42" t="str">
        <f t="shared" si="391"/>
        <v/>
      </c>
      <c r="Q1381" s="43" t="str">
        <f t="shared" si="392"/>
        <v/>
      </c>
      <c r="R1381" s="44" t="e">
        <f t="shared" si="393"/>
        <v>#VALUE!</v>
      </c>
      <c r="S1381" s="45" t="e">
        <f t="shared" si="386"/>
        <v>#VALUE!</v>
      </c>
      <c r="T1381" s="44" t="str">
        <f t="shared" si="394"/>
        <v/>
      </c>
      <c r="U1381" s="46"/>
      <c r="V1381" s="47"/>
      <c r="W1381" s="48" t="e">
        <f t="shared" si="395"/>
        <v>#VALUE!</v>
      </c>
      <c r="X1381" s="49"/>
      <c r="Y1381" s="44" t="e">
        <f>INDEX(VISITORS[INSECT ORDER], MATCH(X1381,VISITORS[NAME USED],0))</f>
        <v>#N/A</v>
      </c>
      <c r="Z1381" s="44" t="e">
        <f t="shared" si="396"/>
        <v>#N/A</v>
      </c>
      <c r="AA1381" s="50" t="e">
        <f>IF(SUM(#REF!,#REF!,#REF!,#REF!,#REF!,#REF!)=S1381,,"")</f>
        <v>#REF!</v>
      </c>
      <c r="AB1381" s="51" t="str">
        <f t="shared" si="397"/>
        <v/>
      </c>
      <c r="AC1381" s="51"/>
      <c r="AD1381" s="51"/>
      <c r="AE1381" s="51"/>
      <c r="AF1381" s="51"/>
      <c r="AG1381" s="51"/>
      <c r="AH1381" s="51"/>
      <c r="AI1381" s="52"/>
      <c r="AJ1381" s="52"/>
      <c r="AK1381" s="52"/>
      <c r="AL1381" s="53"/>
      <c r="AM1381" s="54"/>
      <c r="AN1381" s="55" t="str">
        <f>IF(P1381=1,0,"")</f>
        <v/>
      </c>
      <c r="AO1381" s="56" t="str">
        <f>IF(AN1381=1,AB1381,"")</f>
        <v/>
      </c>
      <c r="AP1381" s="55" t="str">
        <f>IF(P1381=1,0,"")</f>
        <v/>
      </c>
      <c r="AQ1381" s="56" t="str">
        <f>IF(AP1381=1,AB1381,"")</f>
        <v/>
      </c>
    </row>
    <row r="1382" spans="1:43" s="3" customFormat="1" x14ac:dyDescent="0.25">
      <c r="A1382" s="67">
        <f t="shared" si="387"/>
        <v>2022</v>
      </c>
      <c r="B1382" s="67" t="e">
        <f t="shared" si="388"/>
        <v>#VALUE!</v>
      </c>
      <c r="C1382" s="68" t="e">
        <f t="shared" si="398"/>
        <v>#VALUE!</v>
      </c>
      <c r="D1382" s="69">
        <f t="shared" si="389"/>
        <v>7</v>
      </c>
      <c r="E1382" s="70">
        <f t="shared" si="390"/>
        <v>54</v>
      </c>
      <c r="F1382" s="74"/>
      <c r="G1382" s="77"/>
      <c r="H1382" s="63" t="e">
        <f t="shared" si="399"/>
        <v>#VALUE!</v>
      </c>
      <c r="I1382" s="64">
        <f t="shared" si="402"/>
        <v>1</v>
      </c>
      <c r="J1382" s="71" t="str">
        <f t="shared" si="402"/>
        <v xml:space="preserve">Tolpis </v>
      </c>
      <c r="K1382" s="71" t="str">
        <f t="shared" si="402"/>
        <v>umbellata</v>
      </c>
      <c r="L1382" s="72">
        <f t="shared" si="402"/>
        <v>1</v>
      </c>
      <c r="M1382" s="72">
        <f t="shared" si="402"/>
        <v>0</v>
      </c>
      <c r="N1382" s="66">
        <f t="shared" si="402"/>
        <v>1</v>
      </c>
      <c r="O1382" s="41"/>
      <c r="P1382" s="42" t="str">
        <f t="shared" si="391"/>
        <v/>
      </c>
      <c r="Q1382" s="43" t="str">
        <f t="shared" si="392"/>
        <v/>
      </c>
      <c r="R1382" s="44" t="e">
        <f t="shared" si="393"/>
        <v>#VALUE!</v>
      </c>
      <c r="S1382" s="45" t="e">
        <f t="shared" si="386"/>
        <v>#VALUE!</v>
      </c>
      <c r="T1382" s="44" t="str">
        <f t="shared" si="394"/>
        <v/>
      </c>
      <c r="U1382" s="46"/>
      <c r="V1382" s="47"/>
      <c r="W1382" s="48" t="e">
        <f t="shared" si="395"/>
        <v>#VALUE!</v>
      </c>
      <c r="X1382" s="49"/>
      <c r="Y1382" s="44" t="e">
        <f>INDEX(VISITORS[INSECT ORDER], MATCH(X1382,VISITORS[NAME USED],0))</f>
        <v>#N/A</v>
      </c>
      <c r="Z1382" s="44" t="e">
        <f t="shared" si="396"/>
        <v>#N/A</v>
      </c>
      <c r="AA1382" s="50" t="e">
        <f>IF(SUM(#REF!,#REF!,#REF!,#REF!,#REF!,#REF!)=S1382,,"")</f>
        <v>#REF!</v>
      </c>
      <c r="AB1382" s="51" t="str">
        <f t="shared" si="397"/>
        <v/>
      </c>
      <c r="AC1382" s="51"/>
      <c r="AD1382" s="51"/>
      <c r="AE1382" s="51"/>
      <c r="AF1382" s="51"/>
      <c r="AG1382" s="51"/>
      <c r="AH1382" s="51"/>
      <c r="AI1382" s="52"/>
      <c r="AJ1382" s="52"/>
      <c r="AK1382" s="52"/>
      <c r="AL1382" s="53"/>
      <c r="AM1382" s="54"/>
      <c r="AN1382" s="55" t="str">
        <f>IF(P1382=1,0,"")</f>
        <v/>
      </c>
      <c r="AO1382" s="56" t="str">
        <f>IF(AN1382=1,AB1382,"")</f>
        <v/>
      </c>
      <c r="AP1382" s="55" t="str">
        <f>IF(P1382=1,0,"")</f>
        <v/>
      </c>
      <c r="AQ1382" s="56" t="str">
        <f>IF(AP1382=1,AB1382,"")</f>
        <v/>
      </c>
    </row>
    <row r="1383" spans="1:43" s="3" customFormat="1" x14ac:dyDescent="0.25">
      <c r="A1383" s="67">
        <f t="shared" si="387"/>
        <v>2022</v>
      </c>
      <c r="B1383" s="67" t="e">
        <f t="shared" si="388"/>
        <v>#VALUE!</v>
      </c>
      <c r="C1383" s="68" t="e">
        <f t="shared" si="398"/>
        <v>#VALUE!</v>
      </c>
      <c r="D1383" s="69">
        <f t="shared" si="389"/>
        <v>7</v>
      </c>
      <c r="E1383" s="70">
        <f t="shared" si="390"/>
        <v>55</v>
      </c>
      <c r="F1383" s="74"/>
      <c r="G1383" s="77"/>
      <c r="H1383" s="63" t="e">
        <f t="shared" si="399"/>
        <v>#VALUE!</v>
      </c>
      <c r="I1383" s="64">
        <f t="shared" si="402"/>
        <v>1</v>
      </c>
      <c r="J1383" s="71" t="str">
        <f t="shared" si="402"/>
        <v xml:space="preserve">Tolpis </v>
      </c>
      <c r="K1383" s="71" t="str">
        <f t="shared" si="402"/>
        <v>umbellata</v>
      </c>
      <c r="L1383" s="72">
        <f t="shared" si="402"/>
        <v>1</v>
      </c>
      <c r="M1383" s="72">
        <f t="shared" si="402"/>
        <v>0</v>
      </c>
      <c r="N1383" s="66">
        <f t="shared" si="402"/>
        <v>1</v>
      </c>
      <c r="O1383" s="41"/>
      <c r="P1383" s="42" t="str">
        <f t="shared" si="391"/>
        <v/>
      </c>
      <c r="Q1383" s="43" t="str">
        <f t="shared" si="392"/>
        <v/>
      </c>
      <c r="R1383" s="44" t="e">
        <f t="shared" si="393"/>
        <v>#VALUE!</v>
      </c>
      <c r="S1383" s="45" t="e">
        <f t="shared" si="386"/>
        <v>#VALUE!</v>
      </c>
      <c r="T1383" s="44" t="str">
        <f t="shared" si="394"/>
        <v/>
      </c>
      <c r="U1383" s="46"/>
      <c r="V1383" s="47"/>
      <c r="W1383" s="48" t="e">
        <f t="shared" si="395"/>
        <v>#VALUE!</v>
      </c>
      <c r="X1383" s="49"/>
      <c r="Y1383" s="44" t="e">
        <f>INDEX(VISITORS[INSECT ORDER], MATCH(X1383,VISITORS[NAME USED],0))</f>
        <v>#N/A</v>
      </c>
      <c r="Z1383" s="44" t="e">
        <f t="shared" si="396"/>
        <v>#N/A</v>
      </c>
      <c r="AA1383" s="50" t="e">
        <f>IF(SUM(#REF!,#REF!,#REF!,#REF!,#REF!,#REF!)=S1383,,"")</f>
        <v>#REF!</v>
      </c>
      <c r="AB1383" s="51" t="str">
        <f t="shared" si="397"/>
        <v/>
      </c>
      <c r="AC1383" s="51"/>
      <c r="AD1383" s="51"/>
      <c r="AE1383" s="51"/>
      <c r="AF1383" s="51"/>
      <c r="AG1383" s="51"/>
      <c r="AH1383" s="51"/>
      <c r="AI1383" s="52"/>
      <c r="AJ1383" s="52"/>
      <c r="AK1383" s="52"/>
      <c r="AL1383" s="53"/>
      <c r="AM1383" s="54"/>
      <c r="AN1383" s="55" t="str">
        <f>IF(P1383=1,0,"")</f>
        <v/>
      </c>
      <c r="AO1383" s="56" t="str">
        <f>IF(AN1383=1,AB1383,"")</f>
        <v/>
      </c>
      <c r="AP1383" s="55" t="str">
        <f>IF(P1383=1,0,"")</f>
        <v/>
      </c>
      <c r="AQ1383" s="56" t="str">
        <f>IF(AP1383=1,AB1383,"")</f>
        <v/>
      </c>
    </row>
    <row r="1384" spans="1:43" s="3" customFormat="1" x14ac:dyDescent="0.25">
      <c r="A1384" s="67">
        <f t="shared" si="387"/>
        <v>2022</v>
      </c>
      <c r="B1384" s="67" t="e">
        <f t="shared" si="388"/>
        <v>#VALUE!</v>
      </c>
      <c r="C1384" s="68" t="e">
        <f t="shared" si="398"/>
        <v>#VALUE!</v>
      </c>
      <c r="D1384" s="69">
        <f t="shared" si="389"/>
        <v>7</v>
      </c>
      <c r="E1384" s="70">
        <f t="shared" si="390"/>
        <v>56</v>
      </c>
      <c r="F1384" s="74"/>
      <c r="G1384" s="77"/>
      <c r="H1384" s="63" t="e">
        <f t="shared" si="399"/>
        <v>#VALUE!</v>
      </c>
      <c r="I1384" s="64">
        <f t="shared" si="402"/>
        <v>1</v>
      </c>
      <c r="J1384" s="71" t="str">
        <f t="shared" si="402"/>
        <v xml:space="preserve">Tolpis </v>
      </c>
      <c r="K1384" s="71" t="str">
        <f t="shared" si="402"/>
        <v>umbellata</v>
      </c>
      <c r="L1384" s="72">
        <f t="shared" si="402"/>
        <v>1</v>
      </c>
      <c r="M1384" s="72">
        <f t="shared" si="402"/>
        <v>0</v>
      </c>
      <c r="N1384" s="66">
        <f t="shared" si="402"/>
        <v>1</v>
      </c>
      <c r="O1384" s="41"/>
      <c r="P1384" s="42" t="str">
        <f t="shared" si="391"/>
        <v/>
      </c>
      <c r="Q1384" s="43" t="str">
        <f t="shared" si="392"/>
        <v/>
      </c>
      <c r="R1384" s="44" t="e">
        <f t="shared" si="393"/>
        <v>#VALUE!</v>
      </c>
      <c r="S1384" s="45" t="e">
        <f t="shared" si="386"/>
        <v>#VALUE!</v>
      </c>
      <c r="T1384" s="44" t="str">
        <f t="shared" si="394"/>
        <v/>
      </c>
      <c r="U1384" s="46"/>
      <c r="V1384" s="47"/>
      <c r="W1384" s="48" t="e">
        <f t="shared" si="395"/>
        <v>#VALUE!</v>
      </c>
      <c r="X1384" s="49"/>
      <c r="Y1384" s="44" t="e">
        <f>INDEX(VISITORS[INSECT ORDER], MATCH(X1384,VISITORS[NAME USED],0))</f>
        <v>#N/A</v>
      </c>
      <c r="Z1384" s="44" t="e">
        <f t="shared" si="396"/>
        <v>#N/A</v>
      </c>
      <c r="AA1384" s="50" t="e">
        <f>IF(SUM(#REF!,#REF!,#REF!,#REF!,#REF!,#REF!)=S1384,,"")</f>
        <v>#REF!</v>
      </c>
      <c r="AB1384" s="51" t="str">
        <f t="shared" si="397"/>
        <v/>
      </c>
      <c r="AC1384" s="51"/>
      <c r="AD1384" s="51"/>
      <c r="AE1384" s="51"/>
      <c r="AF1384" s="51"/>
      <c r="AG1384" s="51"/>
      <c r="AH1384" s="51"/>
      <c r="AI1384" s="52"/>
      <c r="AJ1384" s="52"/>
      <c r="AK1384" s="52"/>
      <c r="AL1384" s="53"/>
      <c r="AM1384" s="54"/>
      <c r="AN1384" s="55" t="str">
        <f>IF(P1384=1,0,"")</f>
        <v/>
      </c>
      <c r="AO1384" s="56" t="str">
        <f>IF(AN1384=1,AB1384,"")</f>
        <v/>
      </c>
      <c r="AP1384" s="55" t="str">
        <f>IF(P1384=1,0,"")</f>
        <v/>
      </c>
      <c r="AQ1384" s="56" t="str">
        <f>IF(AP1384=1,AB1384,"")</f>
        <v/>
      </c>
    </row>
    <row r="1385" spans="1:43" s="3" customFormat="1" x14ac:dyDescent="0.25">
      <c r="A1385" s="67">
        <f t="shared" si="387"/>
        <v>2022</v>
      </c>
      <c r="B1385" s="67" t="e">
        <f t="shared" si="388"/>
        <v>#VALUE!</v>
      </c>
      <c r="C1385" s="68" t="e">
        <f t="shared" si="398"/>
        <v>#VALUE!</v>
      </c>
      <c r="D1385" s="69">
        <f t="shared" si="389"/>
        <v>7</v>
      </c>
      <c r="E1385" s="70">
        <f t="shared" si="390"/>
        <v>57</v>
      </c>
      <c r="F1385" s="74"/>
      <c r="G1385" s="77"/>
      <c r="H1385" s="63" t="e">
        <f t="shared" si="399"/>
        <v>#VALUE!</v>
      </c>
      <c r="I1385" s="64">
        <f t="shared" si="402"/>
        <v>1</v>
      </c>
      <c r="J1385" s="71" t="str">
        <f t="shared" si="402"/>
        <v xml:space="preserve">Tolpis </v>
      </c>
      <c r="K1385" s="71" t="str">
        <f t="shared" si="402"/>
        <v>umbellata</v>
      </c>
      <c r="L1385" s="72">
        <f t="shared" si="402"/>
        <v>1</v>
      </c>
      <c r="M1385" s="72">
        <f t="shared" si="402"/>
        <v>0</v>
      </c>
      <c r="N1385" s="66">
        <f t="shared" si="402"/>
        <v>1</v>
      </c>
      <c r="O1385" s="41"/>
      <c r="P1385" s="42" t="str">
        <f t="shared" si="391"/>
        <v/>
      </c>
      <c r="Q1385" s="43" t="str">
        <f t="shared" si="392"/>
        <v/>
      </c>
      <c r="R1385" s="44" t="e">
        <f t="shared" si="393"/>
        <v>#VALUE!</v>
      </c>
      <c r="S1385" s="45" t="e">
        <f t="shared" si="386"/>
        <v>#VALUE!</v>
      </c>
      <c r="T1385" s="44" t="str">
        <f t="shared" si="394"/>
        <v/>
      </c>
      <c r="U1385" s="46"/>
      <c r="V1385" s="47"/>
      <c r="W1385" s="48" t="e">
        <f t="shared" si="395"/>
        <v>#VALUE!</v>
      </c>
      <c r="X1385" s="49"/>
      <c r="Y1385" s="44" t="e">
        <f>INDEX(VISITORS[INSECT ORDER], MATCH(X1385,VISITORS[NAME USED],0))</f>
        <v>#N/A</v>
      </c>
      <c r="Z1385" s="44" t="e">
        <f t="shared" si="396"/>
        <v>#N/A</v>
      </c>
      <c r="AA1385" s="50" t="e">
        <f>IF(SUM(#REF!,#REF!,#REF!,#REF!,#REF!,#REF!)=S1385,,"")</f>
        <v>#REF!</v>
      </c>
      <c r="AB1385" s="51" t="str">
        <f t="shared" si="397"/>
        <v/>
      </c>
      <c r="AC1385" s="51"/>
      <c r="AD1385" s="51"/>
      <c r="AE1385" s="51"/>
      <c r="AF1385" s="51"/>
      <c r="AG1385" s="51"/>
      <c r="AH1385" s="51"/>
      <c r="AI1385" s="52"/>
      <c r="AJ1385" s="52"/>
      <c r="AK1385" s="52"/>
      <c r="AL1385" s="53"/>
      <c r="AM1385" s="54"/>
      <c r="AN1385" s="55" t="str">
        <f>IF(P1385=1,0,"")</f>
        <v/>
      </c>
      <c r="AO1385" s="56" t="str">
        <f>IF(AN1385=1,AB1385,"")</f>
        <v/>
      </c>
      <c r="AP1385" s="55" t="str">
        <f>IF(P1385=1,0,"")</f>
        <v/>
      </c>
      <c r="AQ1385" s="56" t="str">
        <f>IF(AP1385=1,AB1385,"")</f>
        <v/>
      </c>
    </row>
    <row r="1386" spans="1:43" s="3" customFormat="1" x14ac:dyDescent="0.25">
      <c r="A1386" s="67">
        <f t="shared" si="387"/>
        <v>2022</v>
      </c>
      <c r="B1386" s="67" t="e">
        <f t="shared" si="388"/>
        <v>#VALUE!</v>
      </c>
      <c r="C1386" s="68" t="e">
        <f t="shared" si="398"/>
        <v>#VALUE!</v>
      </c>
      <c r="D1386" s="69">
        <f t="shared" si="389"/>
        <v>7</v>
      </c>
      <c r="E1386" s="70">
        <f t="shared" si="390"/>
        <v>58</v>
      </c>
      <c r="F1386" s="74"/>
      <c r="G1386" s="77"/>
      <c r="H1386" s="63" t="e">
        <f t="shared" si="399"/>
        <v>#VALUE!</v>
      </c>
      <c r="I1386" s="64">
        <f t="shared" si="402"/>
        <v>1</v>
      </c>
      <c r="J1386" s="71" t="str">
        <f t="shared" si="402"/>
        <v xml:space="preserve">Tolpis </v>
      </c>
      <c r="K1386" s="71" t="str">
        <f t="shared" si="402"/>
        <v>umbellata</v>
      </c>
      <c r="L1386" s="72">
        <f t="shared" si="402"/>
        <v>1</v>
      </c>
      <c r="M1386" s="72">
        <f t="shared" si="402"/>
        <v>0</v>
      </c>
      <c r="N1386" s="66">
        <f t="shared" si="402"/>
        <v>1</v>
      </c>
      <c r="O1386" s="41"/>
      <c r="P1386" s="42" t="str">
        <f t="shared" si="391"/>
        <v/>
      </c>
      <c r="Q1386" s="43" t="str">
        <f t="shared" si="392"/>
        <v/>
      </c>
      <c r="R1386" s="44" t="e">
        <f t="shared" si="393"/>
        <v>#VALUE!</v>
      </c>
      <c r="S1386" s="45" t="e">
        <f t="shared" si="386"/>
        <v>#VALUE!</v>
      </c>
      <c r="T1386" s="44" t="str">
        <f t="shared" si="394"/>
        <v/>
      </c>
      <c r="U1386" s="46"/>
      <c r="V1386" s="47"/>
      <c r="W1386" s="48" t="e">
        <f t="shared" si="395"/>
        <v>#VALUE!</v>
      </c>
      <c r="X1386" s="49"/>
      <c r="Y1386" s="44" t="e">
        <f>INDEX(VISITORS[INSECT ORDER], MATCH(X1386,VISITORS[NAME USED],0))</f>
        <v>#N/A</v>
      </c>
      <c r="Z1386" s="44" t="e">
        <f t="shared" si="396"/>
        <v>#N/A</v>
      </c>
      <c r="AA1386" s="50" t="e">
        <f>IF(SUM(#REF!,#REF!,#REF!,#REF!,#REF!,#REF!)=S1386,,"")</f>
        <v>#REF!</v>
      </c>
      <c r="AB1386" s="51" t="str">
        <f t="shared" si="397"/>
        <v/>
      </c>
      <c r="AC1386" s="51"/>
      <c r="AD1386" s="51"/>
      <c r="AE1386" s="51"/>
      <c r="AF1386" s="51"/>
      <c r="AG1386" s="51"/>
      <c r="AH1386" s="51"/>
      <c r="AI1386" s="52"/>
      <c r="AJ1386" s="52"/>
      <c r="AK1386" s="52"/>
      <c r="AL1386" s="53"/>
      <c r="AM1386" s="54"/>
      <c r="AN1386" s="55" t="str">
        <f>IF(P1386=1,0,"")</f>
        <v/>
      </c>
      <c r="AO1386" s="56" t="str">
        <f>IF(AN1386=1,AB1386,"")</f>
        <v/>
      </c>
      <c r="AP1386" s="55" t="str">
        <f>IF(P1386=1,0,"")</f>
        <v/>
      </c>
      <c r="AQ1386" s="56" t="str">
        <f>IF(AP1386=1,AB1386,"")</f>
        <v/>
      </c>
    </row>
    <row r="1387" spans="1:43" s="3" customFormat="1" x14ac:dyDescent="0.25">
      <c r="A1387" s="67">
        <f t="shared" si="387"/>
        <v>2022</v>
      </c>
      <c r="B1387" s="67" t="e">
        <f t="shared" si="388"/>
        <v>#VALUE!</v>
      </c>
      <c r="C1387" s="68" t="e">
        <f t="shared" si="398"/>
        <v>#VALUE!</v>
      </c>
      <c r="D1387" s="69">
        <f t="shared" si="389"/>
        <v>7</v>
      </c>
      <c r="E1387" s="70">
        <f t="shared" si="390"/>
        <v>59</v>
      </c>
      <c r="F1387" s="74"/>
      <c r="G1387" s="77"/>
      <c r="H1387" s="63" t="e">
        <f t="shared" si="399"/>
        <v>#VALUE!</v>
      </c>
      <c r="I1387" s="64">
        <f t="shared" si="402"/>
        <v>1</v>
      </c>
      <c r="J1387" s="71" t="str">
        <f t="shared" si="402"/>
        <v xml:space="preserve">Tolpis </v>
      </c>
      <c r="K1387" s="71" t="str">
        <f t="shared" si="402"/>
        <v>umbellata</v>
      </c>
      <c r="L1387" s="72">
        <f t="shared" si="402"/>
        <v>1</v>
      </c>
      <c r="M1387" s="72">
        <f t="shared" si="402"/>
        <v>0</v>
      </c>
      <c r="N1387" s="66">
        <f t="shared" si="402"/>
        <v>1</v>
      </c>
      <c r="O1387" s="41"/>
      <c r="P1387" s="42" t="str">
        <f t="shared" si="391"/>
        <v/>
      </c>
      <c r="Q1387" s="43" t="str">
        <f t="shared" si="392"/>
        <v/>
      </c>
      <c r="R1387" s="44" t="e">
        <f t="shared" si="393"/>
        <v>#VALUE!</v>
      </c>
      <c r="S1387" s="45" t="e">
        <f t="shared" si="386"/>
        <v>#VALUE!</v>
      </c>
      <c r="T1387" s="44" t="str">
        <f t="shared" si="394"/>
        <v/>
      </c>
      <c r="U1387" s="46"/>
      <c r="V1387" s="47"/>
      <c r="W1387" s="48" t="e">
        <f t="shared" si="395"/>
        <v>#VALUE!</v>
      </c>
      <c r="X1387" s="49"/>
      <c r="Y1387" s="44" t="e">
        <f>INDEX(VISITORS[INSECT ORDER], MATCH(X1387,VISITORS[NAME USED],0))</f>
        <v>#N/A</v>
      </c>
      <c r="Z1387" s="44" t="e">
        <f t="shared" si="396"/>
        <v>#N/A</v>
      </c>
      <c r="AA1387" s="50" t="e">
        <f>IF(SUM(#REF!,#REF!,#REF!,#REF!,#REF!,#REF!)=S1387,,"")</f>
        <v>#REF!</v>
      </c>
      <c r="AB1387" s="51" t="str">
        <f t="shared" si="397"/>
        <v/>
      </c>
      <c r="AC1387" s="51"/>
      <c r="AD1387" s="51"/>
      <c r="AE1387" s="51"/>
      <c r="AF1387" s="51"/>
      <c r="AG1387" s="51"/>
      <c r="AH1387" s="51"/>
      <c r="AI1387" s="52"/>
      <c r="AJ1387" s="52"/>
      <c r="AK1387" s="52"/>
      <c r="AL1387" s="53"/>
      <c r="AM1387" s="54"/>
      <c r="AN1387" s="55" t="str">
        <f>IF(P1387=1,0,"")</f>
        <v/>
      </c>
      <c r="AO1387" s="56" t="str">
        <f>IF(AN1387=1,AB1387,"")</f>
        <v/>
      </c>
      <c r="AP1387" s="55" t="str">
        <f>IF(P1387=1,0,"")</f>
        <v/>
      </c>
      <c r="AQ1387" s="56" t="str">
        <f>IF(AP1387=1,AB1387,"")</f>
        <v/>
      </c>
    </row>
    <row r="1388" spans="1:43" s="3" customFormat="1" x14ac:dyDescent="0.25">
      <c r="A1388" s="67">
        <f t="shared" si="387"/>
        <v>2022</v>
      </c>
      <c r="B1388" s="67" t="e">
        <f t="shared" si="388"/>
        <v>#VALUE!</v>
      </c>
      <c r="C1388" s="68" t="e">
        <f t="shared" si="398"/>
        <v>#VALUE!</v>
      </c>
      <c r="D1388" s="69">
        <f t="shared" si="389"/>
        <v>8</v>
      </c>
      <c r="E1388" s="70">
        <f t="shared" si="390"/>
        <v>0</v>
      </c>
      <c r="F1388" s="74"/>
      <c r="G1388" s="77"/>
      <c r="H1388" s="63" t="e">
        <f t="shared" si="399"/>
        <v>#VALUE!</v>
      </c>
      <c r="I1388" s="64">
        <f t="shared" si="402"/>
        <v>1</v>
      </c>
      <c r="J1388" s="71" t="str">
        <f t="shared" si="402"/>
        <v xml:space="preserve">Tolpis </v>
      </c>
      <c r="K1388" s="71" t="str">
        <f t="shared" si="402"/>
        <v>umbellata</v>
      </c>
      <c r="L1388" s="72">
        <f t="shared" si="402"/>
        <v>1</v>
      </c>
      <c r="M1388" s="72">
        <f t="shared" si="402"/>
        <v>0</v>
      </c>
      <c r="N1388" s="66">
        <f t="shared" si="402"/>
        <v>1</v>
      </c>
      <c r="O1388" s="41"/>
      <c r="P1388" s="42" t="str">
        <f t="shared" si="391"/>
        <v/>
      </c>
      <c r="Q1388" s="43" t="str">
        <f t="shared" si="392"/>
        <v/>
      </c>
      <c r="R1388" s="44" t="e">
        <f t="shared" si="393"/>
        <v>#VALUE!</v>
      </c>
      <c r="S1388" s="45" t="e">
        <f t="shared" si="386"/>
        <v>#VALUE!</v>
      </c>
      <c r="T1388" s="44" t="str">
        <f t="shared" si="394"/>
        <v/>
      </c>
      <c r="U1388" s="46"/>
      <c r="V1388" s="47"/>
      <c r="W1388" s="48" t="e">
        <f t="shared" si="395"/>
        <v>#VALUE!</v>
      </c>
      <c r="X1388" s="49"/>
      <c r="Y1388" s="44" t="e">
        <f>INDEX(VISITORS[INSECT ORDER], MATCH(X1388,VISITORS[NAME USED],0))</f>
        <v>#N/A</v>
      </c>
      <c r="Z1388" s="44" t="e">
        <f t="shared" si="396"/>
        <v>#N/A</v>
      </c>
      <c r="AA1388" s="50" t="e">
        <f>IF(SUM(#REF!,#REF!,#REF!,#REF!,#REF!,#REF!)=S1388,,"")</f>
        <v>#REF!</v>
      </c>
      <c r="AB1388" s="51" t="str">
        <f t="shared" si="397"/>
        <v/>
      </c>
      <c r="AC1388" s="51"/>
      <c r="AD1388" s="51"/>
      <c r="AE1388" s="51"/>
      <c r="AF1388" s="51"/>
      <c r="AG1388" s="51"/>
      <c r="AH1388" s="51"/>
      <c r="AI1388" s="52"/>
      <c r="AJ1388" s="52"/>
      <c r="AK1388" s="52"/>
      <c r="AL1388" s="53"/>
      <c r="AM1388" s="54"/>
      <c r="AN1388" s="55" t="str">
        <f>IF(P1388=1,0,"")</f>
        <v/>
      </c>
      <c r="AO1388" s="56" t="str">
        <f>IF(AN1388=1,AB1388,"")</f>
        <v/>
      </c>
      <c r="AP1388" s="55" t="str">
        <f>IF(P1388=1,0,"")</f>
        <v/>
      </c>
      <c r="AQ1388" s="56" t="str">
        <f>IF(AP1388=1,AB1388,"")</f>
        <v/>
      </c>
    </row>
    <row r="1389" spans="1:43" s="3" customFormat="1" x14ac:dyDescent="0.25">
      <c r="A1389" s="67">
        <f t="shared" si="387"/>
        <v>2022</v>
      </c>
      <c r="B1389" s="67" t="e">
        <f t="shared" si="388"/>
        <v>#VALUE!</v>
      </c>
      <c r="C1389" s="68" t="e">
        <f t="shared" si="398"/>
        <v>#VALUE!</v>
      </c>
      <c r="D1389" s="69">
        <f t="shared" si="389"/>
        <v>8</v>
      </c>
      <c r="E1389" s="70">
        <f t="shared" si="390"/>
        <v>1</v>
      </c>
      <c r="F1389" s="74"/>
      <c r="G1389" s="77"/>
      <c r="H1389" s="63" t="e">
        <f t="shared" si="399"/>
        <v>#VALUE!</v>
      </c>
      <c r="I1389" s="64">
        <f t="shared" si="402"/>
        <v>1</v>
      </c>
      <c r="J1389" s="71" t="str">
        <f t="shared" si="402"/>
        <v xml:space="preserve">Tolpis </v>
      </c>
      <c r="K1389" s="71" t="str">
        <f t="shared" si="402"/>
        <v>umbellata</v>
      </c>
      <c r="L1389" s="72">
        <f t="shared" si="402"/>
        <v>1</v>
      </c>
      <c r="M1389" s="72">
        <f t="shared" si="402"/>
        <v>0</v>
      </c>
      <c r="N1389" s="66">
        <f t="shared" si="402"/>
        <v>1</v>
      </c>
      <c r="O1389" s="41"/>
      <c r="P1389" s="42" t="str">
        <f t="shared" si="391"/>
        <v/>
      </c>
      <c r="Q1389" s="43" t="str">
        <f t="shared" si="392"/>
        <v/>
      </c>
      <c r="R1389" s="44" t="e">
        <f t="shared" si="393"/>
        <v>#VALUE!</v>
      </c>
      <c r="S1389" s="45" t="e">
        <f t="shared" si="386"/>
        <v>#VALUE!</v>
      </c>
      <c r="T1389" s="44" t="str">
        <f t="shared" si="394"/>
        <v/>
      </c>
      <c r="U1389" s="46"/>
      <c r="V1389" s="47"/>
      <c r="W1389" s="48" t="e">
        <f t="shared" si="395"/>
        <v>#VALUE!</v>
      </c>
      <c r="X1389" s="49"/>
      <c r="Y1389" s="44" t="e">
        <f>INDEX(VISITORS[INSECT ORDER], MATCH(X1389,VISITORS[NAME USED],0))</f>
        <v>#N/A</v>
      </c>
      <c r="Z1389" s="44" t="e">
        <f t="shared" si="396"/>
        <v>#N/A</v>
      </c>
      <c r="AA1389" s="50" t="e">
        <f>IF(SUM(#REF!,#REF!,#REF!,#REF!,#REF!,#REF!)=S1389,,"")</f>
        <v>#REF!</v>
      </c>
      <c r="AB1389" s="51" t="str">
        <f t="shared" si="397"/>
        <v/>
      </c>
      <c r="AC1389" s="51"/>
      <c r="AD1389" s="51"/>
      <c r="AE1389" s="51"/>
      <c r="AF1389" s="51"/>
      <c r="AG1389" s="51"/>
      <c r="AH1389" s="51"/>
      <c r="AI1389" s="52"/>
      <c r="AJ1389" s="52"/>
      <c r="AK1389" s="52"/>
      <c r="AL1389" s="53"/>
      <c r="AM1389" s="54"/>
      <c r="AN1389" s="55" t="str">
        <f>IF(P1389=1,0,"")</f>
        <v/>
      </c>
      <c r="AO1389" s="56" t="str">
        <f>IF(AN1389=1,AB1389,"")</f>
        <v/>
      </c>
      <c r="AP1389" s="55" t="str">
        <f>IF(P1389=1,0,"")</f>
        <v/>
      </c>
      <c r="AQ1389" s="56" t="str">
        <f>IF(AP1389=1,AB1389,"")</f>
        <v/>
      </c>
    </row>
    <row r="1390" spans="1:43" s="3" customFormat="1" x14ac:dyDescent="0.25">
      <c r="A1390" s="67">
        <f t="shared" si="387"/>
        <v>2022</v>
      </c>
      <c r="B1390" s="67" t="e">
        <f t="shared" si="388"/>
        <v>#VALUE!</v>
      </c>
      <c r="C1390" s="68" t="e">
        <f t="shared" si="398"/>
        <v>#VALUE!</v>
      </c>
      <c r="D1390" s="69">
        <f t="shared" si="389"/>
        <v>8</v>
      </c>
      <c r="E1390" s="70">
        <f t="shared" si="390"/>
        <v>2</v>
      </c>
      <c r="F1390" s="74"/>
      <c r="G1390" s="77"/>
      <c r="H1390" s="63" t="e">
        <f t="shared" si="399"/>
        <v>#VALUE!</v>
      </c>
      <c r="I1390" s="64">
        <f t="shared" si="402"/>
        <v>1</v>
      </c>
      <c r="J1390" s="71" t="str">
        <f t="shared" si="402"/>
        <v xml:space="preserve">Tolpis </v>
      </c>
      <c r="K1390" s="71" t="str">
        <f t="shared" si="402"/>
        <v>umbellata</v>
      </c>
      <c r="L1390" s="72">
        <f t="shared" si="402"/>
        <v>1</v>
      </c>
      <c r="M1390" s="72">
        <f t="shared" si="402"/>
        <v>0</v>
      </c>
      <c r="N1390" s="66">
        <f t="shared" si="402"/>
        <v>1</v>
      </c>
      <c r="O1390" s="41"/>
      <c r="P1390" s="42" t="str">
        <f t="shared" si="391"/>
        <v/>
      </c>
      <c r="Q1390" s="43" t="str">
        <f t="shared" si="392"/>
        <v/>
      </c>
      <c r="R1390" s="44" t="e">
        <f t="shared" si="393"/>
        <v>#VALUE!</v>
      </c>
      <c r="S1390" s="45" t="e">
        <f t="shared" si="386"/>
        <v>#VALUE!</v>
      </c>
      <c r="T1390" s="44" t="str">
        <f t="shared" si="394"/>
        <v/>
      </c>
      <c r="U1390" s="46"/>
      <c r="V1390" s="47"/>
      <c r="W1390" s="48" t="e">
        <f t="shared" si="395"/>
        <v>#VALUE!</v>
      </c>
      <c r="X1390" s="49"/>
      <c r="Y1390" s="44" t="e">
        <f>INDEX(VISITORS[INSECT ORDER], MATCH(X1390,VISITORS[NAME USED],0))</f>
        <v>#N/A</v>
      </c>
      <c r="Z1390" s="44" t="e">
        <f t="shared" si="396"/>
        <v>#N/A</v>
      </c>
      <c r="AA1390" s="50" t="e">
        <f>IF(SUM(#REF!,#REF!,#REF!,#REF!,#REF!,#REF!)=S1390,,"")</f>
        <v>#REF!</v>
      </c>
      <c r="AB1390" s="51" t="str">
        <f t="shared" si="397"/>
        <v/>
      </c>
      <c r="AC1390" s="51"/>
      <c r="AD1390" s="51"/>
      <c r="AE1390" s="51"/>
      <c r="AF1390" s="51"/>
      <c r="AG1390" s="51"/>
      <c r="AH1390" s="51"/>
      <c r="AI1390" s="52"/>
      <c r="AJ1390" s="52"/>
      <c r="AK1390" s="52"/>
      <c r="AL1390" s="53"/>
      <c r="AM1390" s="54"/>
      <c r="AN1390" s="55" t="str">
        <f>IF(P1390=1,0,"")</f>
        <v/>
      </c>
      <c r="AO1390" s="56" t="str">
        <f>IF(AN1390=1,AB1390,"")</f>
        <v/>
      </c>
      <c r="AP1390" s="55" t="str">
        <f>IF(P1390=1,0,"")</f>
        <v/>
      </c>
      <c r="AQ1390" s="56" t="str">
        <f>IF(AP1390=1,AB1390,"")</f>
        <v/>
      </c>
    </row>
    <row r="1391" spans="1:43" s="3" customFormat="1" x14ac:dyDescent="0.25">
      <c r="A1391" s="67">
        <f t="shared" si="387"/>
        <v>2022</v>
      </c>
      <c r="B1391" s="67" t="e">
        <f t="shared" si="388"/>
        <v>#VALUE!</v>
      </c>
      <c r="C1391" s="68" t="e">
        <f t="shared" si="398"/>
        <v>#VALUE!</v>
      </c>
      <c r="D1391" s="69">
        <f t="shared" si="389"/>
        <v>8</v>
      </c>
      <c r="E1391" s="70">
        <f t="shared" si="390"/>
        <v>3</v>
      </c>
      <c r="F1391" s="74"/>
      <c r="G1391" s="77"/>
      <c r="H1391" s="63" t="e">
        <f t="shared" si="399"/>
        <v>#VALUE!</v>
      </c>
      <c r="I1391" s="64">
        <f t="shared" si="402"/>
        <v>1</v>
      </c>
      <c r="J1391" s="71" t="str">
        <f t="shared" si="402"/>
        <v xml:space="preserve">Tolpis </v>
      </c>
      <c r="K1391" s="71" t="str">
        <f t="shared" si="402"/>
        <v>umbellata</v>
      </c>
      <c r="L1391" s="72">
        <f t="shared" si="402"/>
        <v>1</v>
      </c>
      <c r="M1391" s="72">
        <f t="shared" si="402"/>
        <v>0</v>
      </c>
      <c r="N1391" s="66">
        <f t="shared" si="402"/>
        <v>1</v>
      </c>
      <c r="O1391" s="41"/>
      <c r="P1391" s="42" t="str">
        <f t="shared" si="391"/>
        <v/>
      </c>
      <c r="Q1391" s="43" t="str">
        <f t="shared" si="392"/>
        <v/>
      </c>
      <c r="R1391" s="44" t="e">
        <f t="shared" si="393"/>
        <v>#VALUE!</v>
      </c>
      <c r="S1391" s="45" t="e">
        <f t="shared" si="386"/>
        <v>#VALUE!</v>
      </c>
      <c r="T1391" s="44" t="str">
        <f t="shared" si="394"/>
        <v/>
      </c>
      <c r="U1391" s="46"/>
      <c r="V1391" s="47"/>
      <c r="W1391" s="48" t="e">
        <f t="shared" si="395"/>
        <v>#VALUE!</v>
      </c>
      <c r="X1391" s="49"/>
      <c r="Y1391" s="44" t="e">
        <f>INDEX(VISITORS[INSECT ORDER], MATCH(X1391,VISITORS[NAME USED],0))</f>
        <v>#N/A</v>
      </c>
      <c r="Z1391" s="44" t="e">
        <f t="shared" si="396"/>
        <v>#N/A</v>
      </c>
      <c r="AA1391" s="50" t="e">
        <f>IF(SUM(#REF!,#REF!,#REF!,#REF!,#REF!,#REF!)=S1391,,"")</f>
        <v>#REF!</v>
      </c>
      <c r="AB1391" s="51" t="str">
        <f t="shared" si="397"/>
        <v/>
      </c>
      <c r="AC1391" s="51"/>
      <c r="AD1391" s="51"/>
      <c r="AE1391" s="51"/>
      <c r="AF1391" s="51"/>
      <c r="AG1391" s="51"/>
      <c r="AH1391" s="51"/>
      <c r="AI1391" s="52"/>
      <c r="AJ1391" s="52"/>
      <c r="AK1391" s="52"/>
      <c r="AL1391" s="53"/>
      <c r="AM1391" s="54"/>
      <c r="AN1391" s="55" t="str">
        <f>IF(P1391=1,0,"")</f>
        <v/>
      </c>
      <c r="AO1391" s="56" t="str">
        <f>IF(AN1391=1,AB1391,"")</f>
        <v/>
      </c>
      <c r="AP1391" s="55" t="str">
        <f>IF(P1391=1,0,"")</f>
        <v/>
      </c>
      <c r="AQ1391" s="56" t="str">
        <f>IF(AP1391=1,AB1391,"")</f>
        <v/>
      </c>
    </row>
    <row r="1392" spans="1:43" s="3" customFormat="1" x14ac:dyDescent="0.25">
      <c r="A1392" s="67">
        <f t="shared" si="387"/>
        <v>2022</v>
      </c>
      <c r="B1392" s="67" t="e">
        <f t="shared" si="388"/>
        <v>#VALUE!</v>
      </c>
      <c r="C1392" s="68" t="e">
        <f t="shared" si="398"/>
        <v>#VALUE!</v>
      </c>
      <c r="D1392" s="69">
        <f t="shared" si="389"/>
        <v>8</v>
      </c>
      <c r="E1392" s="70">
        <f t="shared" si="390"/>
        <v>4</v>
      </c>
      <c r="F1392" s="74"/>
      <c r="G1392" s="77"/>
      <c r="H1392" s="63" t="e">
        <f t="shared" si="399"/>
        <v>#VALUE!</v>
      </c>
      <c r="I1392" s="64">
        <f t="shared" si="402"/>
        <v>1</v>
      </c>
      <c r="J1392" s="71" t="str">
        <f t="shared" si="402"/>
        <v xml:space="preserve">Tolpis </v>
      </c>
      <c r="K1392" s="71" t="str">
        <f t="shared" si="402"/>
        <v>umbellata</v>
      </c>
      <c r="L1392" s="72">
        <f t="shared" si="402"/>
        <v>1</v>
      </c>
      <c r="M1392" s="72">
        <f t="shared" si="402"/>
        <v>0</v>
      </c>
      <c r="N1392" s="66">
        <f t="shared" si="402"/>
        <v>1</v>
      </c>
      <c r="O1392" s="41"/>
      <c r="P1392" s="42" t="str">
        <f t="shared" si="391"/>
        <v/>
      </c>
      <c r="Q1392" s="43" t="str">
        <f t="shared" si="392"/>
        <v/>
      </c>
      <c r="R1392" s="44" t="e">
        <f t="shared" si="393"/>
        <v>#VALUE!</v>
      </c>
      <c r="S1392" s="45" t="e">
        <f t="shared" si="386"/>
        <v>#VALUE!</v>
      </c>
      <c r="T1392" s="44" t="str">
        <f t="shared" si="394"/>
        <v/>
      </c>
      <c r="U1392" s="46"/>
      <c r="V1392" s="47"/>
      <c r="W1392" s="48" t="e">
        <f t="shared" si="395"/>
        <v>#VALUE!</v>
      </c>
      <c r="X1392" s="49"/>
      <c r="Y1392" s="44" t="e">
        <f>INDEX(VISITORS[INSECT ORDER], MATCH(X1392,VISITORS[NAME USED],0))</f>
        <v>#N/A</v>
      </c>
      <c r="Z1392" s="44" t="e">
        <f t="shared" si="396"/>
        <v>#N/A</v>
      </c>
      <c r="AA1392" s="50" t="e">
        <f>IF(SUM(#REF!,#REF!,#REF!,#REF!,#REF!,#REF!)=S1392,,"")</f>
        <v>#REF!</v>
      </c>
      <c r="AB1392" s="51" t="str">
        <f t="shared" si="397"/>
        <v/>
      </c>
      <c r="AC1392" s="51"/>
      <c r="AD1392" s="51"/>
      <c r="AE1392" s="51"/>
      <c r="AF1392" s="51"/>
      <c r="AG1392" s="51"/>
      <c r="AH1392" s="51"/>
      <c r="AI1392" s="52"/>
      <c r="AJ1392" s="52"/>
      <c r="AK1392" s="52"/>
      <c r="AL1392" s="53"/>
      <c r="AM1392" s="54"/>
      <c r="AN1392" s="55" t="str">
        <f>IF(P1392=1,0,"")</f>
        <v/>
      </c>
      <c r="AO1392" s="56" t="str">
        <f>IF(AN1392=1,AB1392,"")</f>
        <v/>
      </c>
      <c r="AP1392" s="55" t="str">
        <f>IF(P1392=1,0,"")</f>
        <v/>
      </c>
      <c r="AQ1392" s="56" t="str">
        <f>IF(AP1392=1,AB1392,"")</f>
        <v/>
      </c>
    </row>
    <row r="1393" spans="1:43" s="3" customFormat="1" x14ac:dyDescent="0.25">
      <c r="A1393" s="67">
        <f t="shared" si="387"/>
        <v>2022</v>
      </c>
      <c r="B1393" s="67" t="e">
        <f t="shared" si="388"/>
        <v>#VALUE!</v>
      </c>
      <c r="C1393" s="68" t="e">
        <f t="shared" si="398"/>
        <v>#VALUE!</v>
      </c>
      <c r="D1393" s="69">
        <f t="shared" si="389"/>
        <v>8</v>
      </c>
      <c r="E1393" s="70">
        <f t="shared" si="390"/>
        <v>5</v>
      </c>
      <c r="F1393" s="74"/>
      <c r="G1393" s="77"/>
      <c r="H1393" s="63" t="e">
        <f t="shared" si="399"/>
        <v>#VALUE!</v>
      </c>
      <c r="I1393" s="64">
        <f t="shared" si="402"/>
        <v>1</v>
      </c>
      <c r="J1393" s="71" t="str">
        <f t="shared" si="402"/>
        <v xml:space="preserve">Tolpis </v>
      </c>
      <c r="K1393" s="71" t="str">
        <f t="shared" si="402"/>
        <v>umbellata</v>
      </c>
      <c r="L1393" s="72">
        <f t="shared" si="402"/>
        <v>1</v>
      </c>
      <c r="M1393" s="72">
        <f t="shared" si="402"/>
        <v>0</v>
      </c>
      <c r="N1393" s="66">
        <f t="shared" si="402"/>
        <v>1</v>
      </c>
      <c r="O1393" s="41"/>
      <c r="P1393" s="42" t="str">
        <f t="shared" si="391"/>
        <v/>
      </c>
      <c r="Q1393" s="43" t="str">
        <f t="shared" si="392"/>
        <v/>
      </c>
      <c r="R1393" s="44" t="e">
        <f t="shared" si="393"/>
        <v>#VALUE!</v>
      </c>
      <c r="S1393" s="45" t="e">
        <f t="shared" si="386"/>
        <v>#VALUE!</v>
      </c>
      <c r="T1393" s="44" t="str">
        <f t="shared" si="394"/>
        <v/>
      </c>
      <c r="U1393" s="46"/>
      <c r="V1393" s="47"/>
      <c r="W1393" s="48" t="e">
        <f t="shared" si="395"/>
        <v>#VALUE!</v>
      </c>
      <c r="X1393" s="49"/>
      <c r="Y1393" s="44" t="e">
        <f>INDEX(VISITORS[INSECT ORDER], MATCH(X1393,VISITORS[NAME USED],0))</f>
        <v>#N/A</v>
      </c>
      <c r="Z1393" s="44" t="e">
        <f t="shared" si="396"/>
        <v>#N/A</v>
      </c>
      <c r="AA1393" s="50" t="e">
        <f>IF(SUM(#REF!,#REF!,#REF!,#REF!,#REF!,#REF!)=S1393,,"")</f>
        <v>#REF!</v>
      </c>
      <c r="AB1393" s="51" t="str">
        <f t="shared" si="397"/>
        <v/>
      </c>
      <c r="AC1393" s="51"/>
      <c r="AD1393" s="51"/>
      <c r="AE1393" s="51"/>
      <c r="AF1393" s="51"/>
      <c r="AG1393" s="51"/>
      <c r="AH1393" s="51"/>
      <c r="AI1393" s="52"/>
      <c r="AJ1393" s="52"/>
      <c r="AK1393" s="52"/>
      <c r="AL1393" s="53"/>
      <c r="AM1393" s="54"/>
      <c r="AN1393" s="55" t="str">
        <f>IF(P1393=1,0,"")</f>
        <v/>
      </c>
      <c r="AO1393" s="56" t="str">
        <f>IF(AN1393=1,AB1393,"")</f>
        <v/>
      </c>
      <c r="AP1393" s="55" t="str">
        <f>IF(P1393=1,0,"")</f>
        <v/>
      </c>
      <c r="AQ1393" s="56" t="str">
        <f>IF(AP1393=1,AB1393,"")</f>
        <v/>
      </c>
    </row>
    <row r="1394" spans="1:43" s="3" customFormat="1" x14ac:dyDescent="0.25">
      <c r="A1394" s="67">
        <f t="shared" si="387"/>
        <v>2022</v>
      </c>
      <c r="B1394" s="67" t="e">
        <f t="shared" si="388"/>
        <v>#VALUE!</v>
      </c>
      <c r="C1394" s="68" t="e">
        <f t="shared" si="398"/>
        <v>#VALUE!</v>
      </c>
      <c r="D1394" s="69">
        <f t="shared" si="389"/>
        <v>8</v>
      </c>
      <c r="E1394" s="70">
        <f t="shared" si="390"/>
        <v>6</v>
      </c>
      <c r="F1394" s="74"/>
      <c r="G1394" s="77"/>
      <c r="H1394" s="63" t="e">
        <f t="shared" si="399"/>
        <v>#VALUE!</v>
      </c>
      <c r="I1394" s="64">
        <f t="shared" si="402"/>
        <v>1</v>
      </c>
      <c r="J1394" s="71" t="str">
        <f t="shared" si="402"/>
        <v xml:space="preserve">Tolpis </v>
      </c>
      <c r="K1394" s="71" t="str">
        <f t="shared" si="402"/>
        <v>umbellata</v>
      </c>
      <c r="L1394" s="72">
        <f t="shared" si="402"/>
        <v>1</v>
      </c>
      <c r="M1394" s="72">
        <f t="shared" si="402"/>
        <v>0</v>
      </c>
      <c r="N1394" s="66">
        <f t="shared" si="402"/>
        <v>1</v>
      </c>
      <c r="O1394" s="41"/>
      <c r="P1394" s="42" t="str">
        <f t="shared" si="391"/>
        <v/>
      </c>
      <c r="Q1394" s="43" t="str">
        <f t="shared" si="392"/>
        <v/>
      </c>
      <c r="R1394" s="44" t="e">
        <f t="shared" si="393"/>
        <v>#VALUE!</v>
      </c>
      <c r="S1394" s="45" t="e">
        <f t="shared" si="386"/>
        <v>#VALUE!</v>
      </c>
      <c r="T1394" s="44" t="str">
        <f t="shared" si="394"/>
        <v/>
      </c>
      <c r="U1394" s="46"/>
      <c r="V1394" s="47"/>
      <c r="W1394" s="48" t="e">
        <f t="shared" si="395"/>
        <v>#VALUE!</v>
      </c>
      <c r="X1394" s="49"/>
      <c r="Y1394" s="44" t="e">
        <f>INDEX(VISITORS[INSECT ORDER], MATCH(X1394,VISITORS[NAME USED],0))</f>
        <v>#N/A</v>
      </c>
      <c r="Z1394" s="44" t="e">
        <f t="shared" si="396"/>
        <v>#N/A</v>
      </c>
      <c r="AA1394" s="50" t="e">
        <f>IF(SUM(#REF!,#REF!,#REF!,#REF!,#REF!,#REF!)=S1394,,"")</f>
        <v>#REF!</v>
      </c>
      <c r="AB1394" s="51" t="str">
        <f t="shared" si="397"/>
        <v/>
      </c>
      <c r="AC1394" s="51"/>
      <c r="AD1394" s="51"/>
      <c r="AE1394" s="51"/>
      <c r="AF1394" s="51"/>
      <c r="AG1394" s="51"/>
      <c r="AH1394" s="51"/>
      <c r="AI1394" s="52"/>
      <c r="AJ1394" s="52"/>
      <c r="AK1394" s="52"/>
      <c r="AL1394" s="53"/>
      <c r="AM1394" s="54"/>
      <c r="AN1394" s="55" t="str">
        <f>IF(P1394=1,0,"")</f>
        <v/>
      </c>
      <c r="AO1394" s="56" t="str">
        <f>IF(AN1394=1,AB1394,"")</f>
        <v/>
      </c>
      <c r="AP1394" s="55" t="str">
        <f>IF(P1394=1,0,"")</f>
        <v/>
      </c>
      <c r="AQ1394" s="56" t="str">
        <f>IF(AP1394=1,AB1394,"")</f>
        <v/>
      </c>
    </row>
    <row r="1395" spans="1:43" s="3" customFormat="1" x14ac:dyDescent="0.25">
      <c r="A1395" s="67">
        <f t="shared" si="387"/>
        <v>2022</v>
      </c>
      <c r="B1395" s="67" t="e">
        <f t="shared" si="388"/>
        <v>#VALUE!</v>
      </c>
      <c r="C1395" s="68" t="e">
        <f t="shared" si="398"/>
        <v>#VALUE!</v>
      </c>
      <c r="D1395" s="69">
        <f t="shared" si="389"/>
        <v>8</v>
      </c>
      <c r="E1395" s="70">
        <f t="shared" si="390"/>
        <v>7</v>
      </c>
      <c r="F1395" s="74"/>
      <c r="G1395" s="77"/>
      <c r="H1395" s="63" t="e">
        <f t="shared" si="399"/>
        <v>#VALUE!</v>
      </c>
      <c r="I1395" s="64">
        <f t="shared" si="402"/>
        <v>1</v>
      </c>
      <c r="J1395" s="71" t="str">
        <f t="shared" si="402"/>
        <v xml:space="preserve">Tolpis </v>
      </c>
      <c r="K1395" s="71" t="str">
        <f t="shared" si="402"/>
        <v>umbellata</v>
      </c>
      <c r="L1395" s="72">
        <f t="shared" si="402"/>
        <v>1</v>
      </c>
      <c r="M1395" s="72">
        <f t="shared" si="402"/>
        <v>0</v>
      </c>
      <c r="N1395" s="66">
        <f t="shared" si="402"/>
        <v>1</v>
      </c>
      <c r="O1395" s="41"/>
      <c r="P1395" s="42" t="str">
        <f t="shared" si="391"/>
        <v/>
      </c>
      <c r="Q1395" s="43" t="str">
        <f t="shared" si="392"/>
        <v/>
      </c>
      <c r="R1395" s="44" t="e">
        <f t="shared" si="393"/>
        <v>#VALUE!</v>
      </c>
      <c r="S1395" s="45" t="e">
        <f t="shared" si="386"/>
        <v>#VALUE!</v>
      </c>
      <c r="T1395" s="44" t="str">
        <f t="shared" si="394"/>
        <v/>
      </c>
      <c r="U1395" s="46"/>
      <c r="V1395" s="47"/>
      <c r="W1395" s="48" t="e">
        <f t="shared" si="395"/>
        <v>#VALUE!</v>
      </c>
      <c r="X1395" s="49"/>
      <c r="Y1395" s="44" t="e">
        <f>INDEX(VISITORS[INSECT ORDER], MATCH(X1395,VISITORS[NAME USED],0))</f>
        <v>#N/A</v>
      </c>
      <c r="Z1395" s="44" t="e">
        <f t="shared" si="396"/>
        <v>#N/A</v>
      </c>
      <c r="AA1395" s="50" t="e">
        <f>IF(SUM(#REF!,#REF!,#REF!,#REF!,#REF!,#REF!)=S1395,,"")</f>
        <v>#REF!</v>
      </c>
      <c r="AB1395" s="51" t="str">
        <f t="shared" si="397"/>
        <v/>
      </c>
      <c r="AC1395" s="51"/>
      <c r="AD1395" s="51"/>
      <c r="AE1395" s="51"/>
      <c r="AF1395" s="51"/>
      <c r="AG1395" s="51"/>
      <c r="AH1395" s="51"/>
      <c r="AI1395" s="52"/>
      <c r="AJ1395" s="52"/>
      <c r="AK1395" s="52"/>
      <c r="AL1395" s="53"/>
      <c r="AM1395" s="54"/>
      <c r="AN1395" s="55" t="str">
        <f>IF(P1395=1,0,"")</f>
        <v/>
      </c>
      <c r="AO1395" s="56" t="str">
        <f>IF(AN1395=1,AB1395,"")</f>
        <v/>
      </c>
      <c r="AP1395" s="55" t="str">
        <f>IF(P1395=1,0,"")</f>
        <v/>
      </c>
      <c r="AQ1395" s="56" t="str">
        <f>IF(AP1395=1,AB1395,"")</f>
        <v/>
      </c>
    </row>
    <row r="1396" spans="1:43" s="3" customFormat="1" x14ac:dyDescent="0.25">
      <c r="A1396" s="67">
        <f t="shared" si="387"/>
        <v>2022</v>
      </c>
      <c r="B1396" s="67" t="e">
        <f t="shared" si="388"/>
        <v>#VALUE!</v>
      </c>
      <c r="C1396" s="68" t="e">
        <f t="shared" si="398"/>
        <v>#VALUE!</v>
      </c>
      <c r="D1396" s="69">
        <f t="shared" si="389"/>
        <v>8</v>
      </c>
      <c r="E1396" s="70">
        <f t="shared" si="390"/>
        <v>8</v>
      </c>
      <c r="F1396" s="74"/>
      <c r="G1396" s="77"/>
      <c r="H1396" s="63" t="e">
        <f t="shared" si="399"/>
        <v>#VALUE!</v>
      </c>
      <c r="I1396" s="64">
        <f t="shared" si="402"/>
        <v>1</v>
      </c>
      <c r="J1396" s="71" t="str">
        <f t="shared" si="402"/>
        <v xml:space="preserve">Tolpis </v>
      </c>
      <c r="K1396" s="71" t="str">
        <f t="shared" si="402"/>
        <v>umbellata</v>
      </c>
      <c r="L1396" s="72">
        <f t="shared" si="402"/>
        <v>1</v>
      </c>
      <c r="M1396" s="72">
        <f t="shared" si="402"/>
        <v>0</v>
      </c>
      <c r="N1396" s="66">
        <f t="shared" si="402"/>
        <v>1</v>
      </c>
      <c r="O1396" s="41"/>
      <c r="P1396" s="42" t="str">
        <f t="shared" si="391"/>
        <v/>
      </c>
      <c r="Q1396" s="43" t="str">
        <f t="shared" si="392"/>
        <v/>
      </c>
      <c r="R1396" s="44" t="e">
        <f t="shared" si="393"/>
        <v>#VALUE!</v>
      </c>
      <c r="S1396" s="45" t="e">
        <f t="shared" si="386"/>
        <v>#VALUE!</v>
      </c>
      <c r="T1396" s="44" t="str">
        <f t="shared" si="394"/>
        <v/>
      </c>
      <c r="U1396" s="46"/>
      <c r="V1396" s="47"/>
      <c r="W1396" s="48" t="e">
        <f t="shared" si="395"/>
        <v>#VALUE!</v>
      </c>
      <c r="X1396" s="49"/>
      <c r="Y1396" s="44" t="e">
        <f>INDEX(VISITORS[INSECT ORDER], MATCH(X1396,VISITORS[NAME USED],0))</f>
        <v>#N/A</v>
      </c>
      <c r="Z1396" s="44" t="e">
        <f t="shared" si="396"/>
        <v>#N/A</v>
      </c>
      <c r="AA1396" s="50" t="e">
        <f>IF(SUM(#REF!,#REF!,#REF!,#REF!,#REF!,#REF!)=S1396,,"")</f>
        <v>#REF!</v>
      </c>
      <c r="AB1396" s="51" t="str">
        <f t="shared" si="397"/>
        <v/>
      </c>
      <c r="AC1396" s="51"/>
      <c r="AD1396" s="51"/>
      <c r="AE1396" s="51"/>
      <c r="AF1396" s="51"/>
      <c r="AG1396" s="51"/>
      <c r="AH1396" s="51"/>
      <c r="AI1396" s="52"/>
      <c r="AJ1396" s="52"/>
      <c r="AK1396" s="52"/>
      <c r="AL1396" s="53"/>
      <c r="AM1396" s="54"/>
      <c r="AN1396" s="55" t="str">
        <f>IF(P1396=1,0,"")</f>
        <v/>
      </c>
      <c r="AO1396" s="56" t="str">
        <f>IF(AN1396=1,AB1396,"")</f>
        <v/>
      </c>
      <c r="AP1396" s="55" t="str">
        <f>IF(P1396=1,0,"")</f>
        <v/>
      </c>
      <c r="AQ1396" s="56" t="str">
        <f>IF(AP1396=1,AB1396,"")</f>
        <v/>
      </c>
    </row>
    <row r="1397" spans="1:43" s="3" customFormat="1" x14ac:dyDescent="0.25">
      <c r="A1397" s="67">
        <f t="shared" si="387"/>
        <v>2022</v>
      </c>
      <c r="B1397" s="67" t="e">
        <f t="shared" si="388"/>
        <v>#VALUE!</v>
      </c>
      <c r="C1397" s="68" t="e">
        <f t="shared" si="398"/>
        <v>#VALUE!</v>
      </c>
      <c r="D1397" s="69">
        <f t="shared" si="389"/>
        <v>8</v>
      </c>
      <c r="E1397" s="70">
        <f t="shared" si="390"/>
        <v>9</v>
      </c>
      <c r="F1397" s="74"/>
      <c r="G1397" s="77"/>
      <c r="H1397" s="63" t="e">
        <f t="shared" si="399"/>
        <v>#VALUE!</v>
      </c>
      <c r="I1397" s="64">
        <f t="shared" ref="I1397:N1412" si="403">I1396</f>
        <v>1</v>
      </c>
      <c r="J1397" s="71" t="str">
        <f t="shared" si="403"/>
        <v xml:space="preserve">Tolpis </v>
      </c>
      <c r="K1397" s="71" t="str">
        <f t="shared" si="403"/>
        <v>umbellata</v>
      </c>
      <c r="L1397" s="72">
        <f t="shared" si="403"/>
        <v>1</v>
      </c>
      <c r="M1397" s="72">
        <f t="shared" si="403"/>
        <v>0</v>
      </c>
      <c r="N1397" s="66">
        <f t="shared" si="403"/>
        <v>1</v>
      </c>
      <c r="O1397" s="41"/>
      <c r="P1397" s="42" t="str">
        <f t="shared" si="391"/>
        <v/>
      </c>
      <c r="Q1397" s="43" t="str">
        <f t="shared" si="392"/>
        <v/>
      </c>
      <c r="R1397" s="44" t="e">
        <f t="shared" si="393"/>
        <v>#VALUE!</v>
      </c>
      <c r="S1397" s="45" t="e">
        <f t="shared" si="386"/>
        <v>#VALUE!</v>
      </c>
      <c r="T1397" s="44" t="str">
        <f t="shared" si="394"/>
        <v/>
      </c>
      <c r="U1397" s="46"/>
      <c r="V1397" s="47"/>
      <c r="W1397" s="48" t="e">
        <f t="shared" si="395"/>
        <v>#VALUE!</v>
      </c>
      <c r="X1397" s="49"/>
      <c r="Y1397" s="44" t="e">
        <f>INDEX(VISITORS[INSECT ORDER], MATCH(X1397,VISITORS[NAME USED],0))</f>
        <v>#N/A</v>
      </c>
      <c r="Z1397" s="44" t="e">
        <f t="shared" si="396"/>
        <v>#N/A</v>
      </c>
      <c r="AA1397" s="50" t="e">
        <f>IF(SUM(#REF!,#REF!,#REF!,#REF!,#REF!,#REF!)=S1397,,"")</f>
        <v>#REF!</v>
      </c>
      <c r="AB1397" s="51" t="str">
        <f t="shared" si="397"/>
        <v/>
      </c>
      <c r="AC1397" s="51"/>
      <c r="AD1397" s="51"/>
      <c r="AE1397" s="51"/>
      <c r="AF1397" s="51"/>
      <c r="AG1397" s="51"/>
      <c r="AH1397" s="51"/>
      <c r="AI1397" s="52"/>
      <c r="AJ1397" s="52"/>
      <c r="AK1397" s="52"/>
      <c r="AL1397" s="53"/>
      <c r="AM1397" s="54"/>
      <c r="AN1397" s="55" t="str">
        <f>IF(P1397=1,0,"")</f>
        <v/>
      </c>
      <c r="AO1397" s="56" t="str">
        <f>IF(AN1397=1,AB1397,"")</f>
        <v/>
      </c>
      <c r="AP1397" s="55" t="str">
        <f>IF(P1397=1,0,"")</f>
        <v/>
      </c>
      <c r="AQ1397" s="56" t="str">
        <f>IF(AP1397=1,AB1397,"")</f>
        <v/>
      </c>
    </row>
    <row r="1398" spans="1:43" s="3" customFormat="1" x14ac:dyDescent="0.25">
      <c r="A1398" s="67">
        <f t="shared" si="387"/>
        <v>2022</v>
      </c>
      <c r="B1398" s="67" t="e">
        <f t="shared" si="388"/>
        <v>#VALUE!</v>
      </c>
      <c r="C1398" s="68" t="e">
        <f t="shared" si="398"/>
        <v>#VALUE!</v>
      </c>
      <c r="D1398" s="69">
        <f t="shared" si="389"/>
        <v>8</v>
      </c>
      <c r="E1398" s="70">
        <f t="shared" si="390"/>
        <v>10</v>
      </c>
      <c r="F1398" s="74">
        <v>6</v>
      </c>
      <c r="G1398" s="77"/>
      <c r="H1398" s="63" t="e">
        <f t="shared" si="399"/>
        <v>#VALUE!</v>
      </c>
      <c r="I1398" s="64">
        <f t="shared" si="403"/>
        <v>1</v>
      </c>
      <c r="J1398" s="71" t="str">
        <f t="shared" si="403"/>
        <v xml:space="preserve">Tolpis </v>
      </c>
      <c r="K1398" s="71" t="str">
        <f t="shared" si="403"/>
        <v>umbellata</v>
      </c>
      <c r="L1398" s="72">
        <f t="shared" si="403"/>
        <v>1</v>
      </c>
      <c r="M1398" s="72">
        <f t="shared" si="403"/>
        <v>0</v>
      </c>
      <c r="N1398" s="66">
        <f t="shared" si="403"/>
        <v>1</v>
      </c>
      <c r="O1398" s="41"/>
      <c r="P1398" s="42">
        <f t="shared" si="391"/>
        <v>1</v>
      </c>
      <c r="Q1398" s="43" t="str">
        <f t="shared" si="392"/>
        <v>08:10:06</v>
      </c>
      <c r="R1398" s="44" t="e">
        <f t="shared" si="393"/>
        <v>#VALUE!</v>
      </c>
      <c r="S1398" s="45">
        <f t="shared" si="386"/>
        <v>24</v>
      </c>
      <c r="T1398" s="44" t="str">
        <f t="shared" si="394"/>
        <v>08</v>
      </c>
      <c r="U1398" s="46">
        <v>10</v>
      </c>
      <c r="V1398" s="47">
        <v>30</v>
      </c>
      <c r="W1398" s="48" t="e">
        <f t="shared" si="395"/>
        <v>#VALUE!</v>
      </c>
      <c r="X1398" s="49" t="s">
        <v>603</v>
      </c>
      <c r="Y1398" s="44" t="s">
        <v>604</v>
      </c>
      <c r="Z1398" s="44" t="str">
        <f t="shared" si="396"/>
        <v>NA</v>
      </c>
      <c r="AA1398" s="50" t="e">
        <f>IF(SUM(#REF!,#REF!,#REF!,#REF!,#REF!,#REF!)=S1398,,"")</f>
        <v>#REF!</v>
      </c>
      <c r="AB1398" s="51">
        <f t="shared" si="397"/>
        <v>1</v>
      </c>
      <c r="AC1398" s="51"/>
      <c r="AD1398" s="51"/>
      <c r="AE1398" s="51"/>
      <c r="AF1398" s="51"/>
      <c r="AG1398" s="51"/>
      <c r="AH1398" s="51"/>
      <c r="AI1398" s="52">
        <v>0</v>
      </c>
      <c r="AJ1398" s="52">
        <v>1</v>
      </c>
      <c r="AK1398" s="52">
        <v>0</v>
      </c>
      <c r="AL1398" s="53"/>
      <c r="AM1398" s="54"/>
      <c r="AN1398" s="55">
        <v>1</v>
      </c>
      <c r="AO1398" s="56">
        <f>IF(AN1398=1,AB1398,"")</f>
        <v>1</v>
      </c>
      <c r="AP1398" s="55">
        <v>1</v>
      </c>
      <c r="AQ1398" s="56">
        <f>IF(AP1398=1,AB1398,"")</f>
        <v>1</v>
      </c>
    </row>
    <row r="1399" spans="1:43" s="3" customFormat="1" x14ac:dyDescent="0.25">
      <c r="A1399" s="67">
        <f t="shared" si="387"/>
        <v>2022</v>
      </c>
      <c r="B1399" s="67" t="e">
        <f t="shared" si="388"/>
        <v>#VALUE!</v>
      </c>
      <c r="C1399" s="68" t="e">
        <f t="shared" si="398"/>
        <v>#VALUE!</v>
      </c>
      <c r="D1399" s="69">
        <f t="shared" si="389"/>
        <v>8</v>
      </c>
      <c r="E1399" s="70">
        <f t="shared" si="390"/>
        <v>11</v>
      </c>
      <c r="F1399" s="74"/>
      <c r="G1399" s="77"/>
      <c r="H1399" s="63" t="e">
        <f t="shared" si="399"/>
        <v>#VALUE!</v>
      </c>
      <c r="I1399" s="64">
        <f t="shared" si="403"/>
        <v>1</v>
      </c>
      <c r="J1399" s="71" t="str">
        <f t="shared" si="403"/>
        <v xml:space="preserve">Tolpis </v>
      </c>
      <c r="K1399" s="71" t="str">
        <f t="shared" si="403"/>
        <v>umbellata</v>
      </c>
      <c r="L1399" s="72">
        <f t="shared" si="403"/>
        <v>1</v>
      </c>
      <c r="M1399" s="72">
        <f t="shared" si="403"/>
        <v>0</v>
      </c>
      <c r="N1399" s="66">
        <f t="shared" si="403"/>
        <v>1</v>
      </c>
      <c r="O1399" s="41"/>
      <c r="P1399" s="42" t="str">
        <f t="shared" si="391"/>
        <v/>
      </c>
      <c r="Q1399" s="43" t="str">
        <f t="shared" si="392"/>
        <v/>
      </c>
      <c r="R1399" s="44" t="e">
        <f t="shared" si="393"/>
        <v>#VALUE!</v>
      </c>
      <c r="S1399" s="45" t="e">
        <f t="shared" si="386"/>
        <v>#VALUE!</v>
      </c>
      <c r="T1399" s="44" t="str">
        <f t="shared" si="394"/>
        <v/>
      </c>
      <c r="U1399" s="46"/>
      <c r="V1399" s="47"/>
      <c r="W1399" s="48" t="e">
        <f t="shared" si="395"/>
        <v>#VALUE!</v>
      </c>
      <c r="X1399" s="49"/>
      <c r="Y1399" s="44" t="e">
        <f>INDEX(VISITORS[INSECT ORDER], MATCH(X1399,VISITORS[NAME USED],0))</f>
        <v>#N/A</v>
      </c>
      <c r="Z1399" s="44" t="e">
        <f t="shared" si="396"/>
        <v>#N/A</v>
      </c>
      <c r="AA1399" s="50" t="e">
        <f>IF(SUM(#REF!,#REF!,#REF!,#REF!,#REF!,#REF!)=S1399,,"")</f>
        <v>#REF!</v>
      </c>
      <c r="AB1399" s="51" t="str">
        <f t="shared" si="397"/>
        <v/>
      </c>
      <c r="AC1399" s="51"/>
      <c r="AD1399" s="51"/>
      <c r="AE1399" s="51"/>
      <c r="AF1399" s="51"/>
      <c r="AG1399" s="51"/>
      <c r="AH1399" s="51"/>
      <c r="AI1399" s="52"/>
      <c r="AJ1399" s="52"/>
      <c r="AK1399" s="52"/>
      <c r="AL1399" s="53"/>
      <c r="AM1399" s="54"/>
      <c r="AN1399" s="55" t="str">
        <f>IF(P1399=1,0,"")</f>
        <v/>
      </c>
      <c r="AO1399" s="56" t="str">
        <f>IF(AN1399=1,AB1399,"")</f>
        <v/>
      </c>
      <c r="AP1399" s="55" t="str">
        <f>IF(P1399=1,0,"")</f>
        <v/>
      </c>
      <c r="AQ1399" s="56" t="str">
        <f>IF(AP1399=1,AB1399,"")</f>
        <v/>
      </c>
    </row>
    <row r="1400" spans="1:43" s="3" customFormat="1" x14ac:dyDescent="0.25">
      <c r="A1400" s="67">
        <f t="shared" si="387"/>
        <v>2022</v>
      </c>
      <c r="B1400" s="67" t="e">
        <f t="shared" si="388"/>
        <v>#VALUE!</v>
      </c>
      <c r="C1400" s="68" t="e">
        <f t="shared" si="398"/>
        <v>#VALUE!</v>
      </c>
      <c r="D1400" s="69">
        <f t="shared" si="389"/>
        <v>8</v>
      </c>
      <c r="E1400" s="70">
        <f t="shared" si="390"/>
        <v>12</v>
      </c>
      <c r="F1400" s="74"/>
      <c r="G1400" s="77"/>
      <c r="H1400" s="63" t="e">
        <f t="shared" si="399"/>
        <v>#VALUE!</v>
      </c>
      <c r="I1400" s="64">
        <f t="shared" si="403"/>
        <v>1</v>
      </c>
      <c r="J1400" s="71" t="str">
        <f t="shared" si="403"/>
        <v xml:space="preserve">Tolpis </v>
      </c>
      <c r="K1400" s="71" t="str">
        <f t="shared" si="403"/>
        <v>umbellata</v>
      </c>
      <c r="L1400" s="72">
        <f t="shared" si="403"/>
        <v>1</v>
      </c>
      <c r="M1400" s="72">
        <f t="shared" si="403"/>
        <v>0</v>
      </c>
      <c r="N1400" s="66">
        <f t="shared" si="403"/>
        <v>1</v>
      </c>
      <c r="O1400" s="41"/>
      <c r="P1400" s="42" t="str">
        <f t="shared" si="391"/>
        <v/>
      </c>
      <c r="Q1400" s="43" t="str">
        <f t="shared" si="392"/>
        <v/>
      </c>
      <c r="R1400" s="44" t="e">
        <f t="shared" si="393"/>
        <v>#VALUE!</v>
      </c>
      <c r="S1400" s="45" t="e">
        <f t="shared" si="386"/>
        <v>#VALUE!</v>
      </c>
      <c r="T1400" s="44" t="str">
        <f t="shared" si="394"/>
        <v/>
      </c>
      <c r="U1400" s="46"/>
      <c r="V1400" s="47"/>
      <c r="W1400" s="48" t="e">
        <f t="shared" si="395"/>
        <v>#VALUE!</v>
      </c>
      <c r="X1400" s="49"/>
      <c r="Y1400" s="44" t="e">
        <f>INDEX(VISITORS[INSECT ORDER], MATCH(X1400,VISITORS[NAME USED],0))</f>
        <v>#N/A</v>
      </c>
      <c r="Z1400" s="44" t="e">
        <f t="shared" si="396"/>
        <v>#N/A</v>
      </c>
      <c r="AA1400" s="50" t="e">
        <f>IF(SUM(#REF!,#REF!,#REF!,#REF!,#REF!,#REF!)=S1400,,"")</f>
        <v>#REF!</v>
      </c>
      <c r="AB1400" s="51" t="str">
        <f t="shared" si="397"/>
        <v/>
      </c>
      <c r="AC1400" s="51"/>
      <c r="AD1400" s="51"/>
      <c r="AE1400" s="51"/>
      <c r="AF1400" s="51"/>
      <c r="AG1400" s="51"/>
      <c r="AH1400" s="51"/>
      <c r="AI1400" s="52"/>
      <c r="AJ1400" s="52"/>
      <c r="AK1400" s="52"/>
      <c r="AL1400" s="53"/>
      <c r="AM1400" s="54"/>
      <c r="AN1400" s="55" t="str">
        <f>IF(P1400=1,0,"")</f>
        <v/>
      </c>
      <c r="AO1400" s="56" t="str">
        <f>IF(AN1400=1,AB1400,"")</f>
        <v/>
      </c>
      <c r="AP1400" s="55" t="str">
        <f>IF(P1400=1,0,"")</f>
        <v/>
      </c>
      <c r="AQ1400" s="56" t="str">
        <f>IF(AP1400=1,AB1400,"")</f>
        <v/>
      </c>
    </row>
    <row r="1401" spans="1:43" s="3" customFormat="1" x14ac:dyDescent="0.25">
      <c r="A1401" s="67">
        <f t="shared" si="387"/>
        <v>2022</v>
      </c>
      <c r="B1401" s="67" t="e">
        <f t="shared" si="388"/>
        <v>#VALUE!</v>
      </c>
      <c r="C1401" s="68" t="e">
        <f t="shared" si="398"/>
        <v>#VALUE!</v>
      </c>
      <c r="D1401" s="69">
        <f t="shared" si="389"/>
        <v>8</v>
      </c>
      <c r="E1401" s="70">
        <f t="shared" si="390"/>
        <v>13</v>
      </c>
      <c r="F1401" s="74">
        <v>38</v>
      </c>
      <c r="G1401" s="77"/>
      <c r="H1401" s="63" t="e">
        <f t="shared" si="399"/>
        <v>#VALUE!</v>
      </c>
      <c r="I1401" s="64">
        <f t="shared" si="403"/>
        <v>1</v>
      </c>
      <c r="J1401" s="71" t="str">
        <f t="shared" si="403"/>
        <v xml:space="preserve">Tolpis </v>
      </c>
      <c r="K1401" s="71" t="str">
        <f t="shared" si="403"/>
        <v>umbellata</v>
      </c>
      <c r="L1401" s="72">
        <f t="shared" si="403"/>
        <v>1</v>
      </c>
      <c r="M1401" s="72">
        <f t="shared" si="403"/>
        <v>0</v>
      </c>
      <c r="N1401" s="66">
        <f t="shared" si="403"/>
        <v>1</v>
      </c>
      <c r="O1401" s="41"/>
      <c r="P1401" s="42">
        <f t="shared" si="391"/>
        <v>1</v>
      </c>
      <c r="Q1401" s="43" t="str">
        <f t="shared" si="392"/>
        <v>08:13:38</v>
      </c>
      <c r="R1401" s="44" t="e">
        <f t="shared" si="393"/>
        <v>#VALUE!</v>
      </c>
      <c r="S1401" s="45">
        <f t="shared" si="386"/>
        <v>23</v>
      </c>
      <c r="T1401" s="44" t="str">
        <f t="shared" si="394"/>
        <v>08</v>
      </c>
      <c r="U1401" s="46">
        <v>14</v>
      </c>
      <c r="V1401" s="47">
        <v>1</v>
      </c>
      <c r="W1401" s="48" t="e">
        <f t="shared" si="395"/>
        <v>#VALUE!</v>
      </c>
      <c r="X1401" s="49" t="s">
        <v>603</v>
      </c>
      <c r="Y1401" s="44" t="s">
        <v>604</v>
      </c>
      <c r="Z1401" s="44" t="str">
        <f t="shared" ref="Z1401" si="404">IF(Y1401&lt;&gt;0,"NA","")</f>
        <v>NA</v>
      </c>
      <c r="AA1401" s="50" t="e">
        <f>IF(SUM(#REF!,#REF!,#REF!,#REF!,#REF!,#REF!)=S1401,,"")</f>
        <v>#REF!</v>
      </c>
      <c r="AB1401" s="51">
        <f t="shared" ref="AB1401" si="405">IF(P1401=1,1,"")</f>
        <v>1</v>
      </c>
      <c r="AC1401" s="51"/>
      <c r="AD1401" s="51"/>
      <c r="AE1401" s="51"/>
      <c r="AF1401" s="51"/>
      <c r="AG1401" s="51"/>
      <c r="AH1401" s="51"/>
      <c r="AI1401" s="52">
        <v>0</v>
      </c>
      <c r="AJ1401" s="52">
        <v>1</v>
      </c>
      <c r="AK1401" s="52">
        <v>0</v>
      </c>
      <c r="AL1401" s="53"/>
      <c r="AM1401" s="54"/>
      <c r="AN1401" s="55">
        <v>1</v>
      </c>
      <c r="AO1401" s="56">
        <f>IF(AN1401=1,AB1401,"")</f>
        <v>1</v>
      </c>
      <c r="AP1401" s="55">
        <v>1</v>
      </c>
      <c r="AQ1401" s="56">
        <f>IF(AP1401=1,AB1401,"")</f>
        <v>1</v>
      </c>
    </row>
    <row r="1402" spans="1:43" s="3" customFormat="1" x14ac:dyDescent="0.25">
      <c r="A1402" s="67">
        <f t="shared" si="387"/>
        <v>2022</v>
      </c>
      <c r="B1402" s="67" t="e">
        <f t="shared" si="388"/>
        <v>#VALUE!</v>
      </c>
      <c r="C1402" s="68" t="e">
        <f t="shared" si="398"/>
        <v>#VALUE!</v>
      </c>
      <c r="D1402" s="69">
        <f t="shared" si="389"/>
        <v>8</v>
      </c>
      <c r="E1402" s="70">
        <f t="shared" si="390"/>
        <v>14</v>
      </c>
      <c r="F1402" s="74"/>
      <c r="G1402" s="77"/>
      <c r="H1402" s="63" t="e">
        <f t="shared" si="399"/>
        <v>#VALUE!</v>
      </c>
      <c r="I1402" s="64">
        <f t="shared" si="403"/>
        <v>1</v>
      </c>
      <c r="J1402" s="71" t="str">
        <f t="shared" si="403"/>
        <v xml:space="preserve">Tolpis </v>
      </c>
      <c r="K1402" s="71" t="str">
        <f t="shared" si="403"/>
        <v>umbellata</v>
      </c>
      <c r="L1402" s="72">
        <f t="shared" si="403"/>
        <v>1</v>
      </c>
      <c r="M1402" s="72">
        <f t="shared" si="403"/>
        <v>0</v>
      </c>
      <c r="N1402" s="66">
        <f t="shared" si="403"/>
        <v>1</v>
      </c>
      <c r="O1402" s="41"/>
      <c r="P1402" s="42" t="str">
        <f t="shared" si="391"/>
        <v/>
      </c>
      <c r="Q1402" s="43" t="str">
        <f t="shared" si="392"/>
        <v/>
      </c>
      <c r="R1402" s="44" t="e">
        <f t="shared" si="393"/>
        <v>#VALUE!</v>
      </c>
      <c r="S1402" s="45" t="e">
        <f t="shared" si="386"/>
        <v>#VALUE!</v>
      </c>
      <c r="T1402" s="44" t="str">
        <f t="shared" si="394"/>
        <v/>
      </c>
      <c r="U1402" s="46"/>
      <c r="V1402" s="47"/>
      <c r="W1402" s="48" t="e">
        <f t="shared" si="395"/>
        <v>#VALUE!</v>
      </c>
      <c r="X1402" s="49"/>
      <c r="Y1402" s="44" t="e">
        <f>INDEX(VISITORS[INSECT ORDER], MATCH(X1402,VISITORS[NAME USED],0))</f>
        <v>#N/A</v>
      </c>
      <c r="Z1402" s="44" t="e">
        <f t="shared" si="396"/>
        <v>#N/A</v>
      </c>
      <c r="AA1402" s="50" t="e">
        <f>IF(SUM(#REF!,#REF!,#REF!,#REF!,#REF!,#REF!)=S1402,,"")</f>
        <v>#REF!</v>
      </c>
      <c r="AB1402" s="51" t="str">
        <f t="shared" si="397"/>
        <v/>
      </c>
      <c r="AC1402" s="51"/>
      <c r="AD1402" s="51"/>
      <c r="AE1402" s="51"/>
      <c r="AF1402" s="51"/>
      <c r="AG1402" s="51"/>
      <c r="AH1402" s="51"/>
      <c r="AI1402" s="52"/>
      <c r="AJ1402" s="52"/>
      <c r="AK1402" s="52"/>
      <c r="AL1402" s="53"/>
      <c r="AM1402" s="54"/>
      <c r="AN1402" s="55" t="str">
        <f>IF(P1402=1,0,"")</f>
        <v/>
      </c>
      <c r="AO1402" s="56" t="str">
        <f>IF(AN1402=1,AB1402,"")</f>
        <v/>
      </c>
      <c r="AP1402" s="55" t="str">
        <f>IF(P1402=1,0,"")</f>
        <v/>
      </c>
      <c r="AQ1402" s="56" t="str">
        <f>IF(AP1402=1,AB1402,"")</f>
        <v/>
      </c>
    </row>
    <row r="1403" spans="1:43" s="3" customFormat="1" x14ac:dyDescent="0.25">
      <c r="A1403" s="67">
        <f t="shared" si="387"/>
        <v>2022</v>
      </c>
      <c r="B1403" s="67" t="e">
        <f t="shared" si="388"/>
        <v>#VALUE!</v>
      </c>
      <c r="C1403" s="68" t="e">
        <f t="shared" si="398"/>
        <v>#VALUE!</v>
      </c>
      <c r="D1403" s="69">
        <f t="shared" si="389"/>
        <v>8</v>
      </c>
      <c r="E1403" s="70">
        <f t="shared" si="390"/>
        <v>15</v>
      </c>
      <c r="F1403" s="74"/>
      <c r="G1403" s="77"/>
      <c r="H1403" s="63" t="e">
        <f t="shared" si="399"/>
        <v>#VALUE!</v>
      </c>
      <c r="I1403" s="64">
        <f t="shared" si="403"/>
        <v>1</v>
      </c>
      <c r="J1403" s="71" t="str">
        <f t="shared" si="403"/>
        <v xml:space="preserve">Tolpis </v>
      </c>
      <c r="K1403" s="71" t="str">
        <f t="shared" si="403"/>
        <v>umbellata</v>
      </c>
      <c r="L1403" s="72">
        <f t="shared" si="403"/>
        <v>1</v>
      </c>
      <c r="M1403" s="72">
        <f t="shared" si="403"/>
        <v>0</v>
      </c>
      <c r="N1403" s="66">
        <f t="shared" si="403"/>
        <v>1</v>
      </c>
      <c r="O1403" s="41"/>
      <c r="P1403" s="42" t="str">
        <f t="shared" si="391"/>
        <v/>
      </c>
      <c r="Q1403" s="43" t="str">
        <f t="shared" si="392"/>
        <v/>
      </c>
      <c r="R1403" s="44" t="e">
        <f t="shared" si="393"/>
        <v>#VALUE!</v>
      </c>
      <c r="S1403" s="45" t="e">
        <f t="shared" si="386"/>
        <v>#VALUE!</v>
      </c>
      <c r="T1403" s="44" t="str">
        <f t="shared" si="394"/>
        <v/>
      </c>
      <c r="U1403" s="46"/>
      <c r="V1403" s="47"/>
      <c r="W1403" s="48" t="e">
        <f t="shared" si="395"/>
        <v>#VALUE!</v>
      </c>
      <c r="X1403" s="49"/>
      <c r="Y1403" s="44" t="e">
        <f>INDEX(VISITORS[INSECT ORDER], MATCH(X1403,VISITORS[NAME USED],0))</f>
        <v>#N/A</v>
      </c>
      <c r="Z1403" s="44" t="e">
        <f t="shared" si="396"/>
        <v>#N/A</v>
      </c>
      <c r="AA1403" s="50" t="e">
        <f>IF(SUM(#REF!,#REF!,#REF!,#REF!,#REF!,#REF!)=S1403,,"")</f>
        <v>#REF!</v>
      </c>
      <c r="AB1403" s="51" t="str">
        <f t="shared" si="397"/>
        <v/>
      </c>
      <c r="AC1403" s="51"/>
      <c r="AD1403" s="51"/>
      <c r="AE1403" s="51"/>
      <c r="AF1403" s="51"/>
      <c r="AG1403" s="51"/>
      <c r="AH1403" s="51"/>
      <c r="AI1403" s="52"/>
      <c r="AJ1403" s="52"/>
      <c r="AK1403" s="52"/>
      <c r="AL1403" s="53"/>
      <c r="AM1403" s="54"/>
      <c r="AN1403" s="55" t="str">
        <f>IF(P1403=1,0,"")</f>
        <v/>
      </c>
      <c r="AO1403" s="56" t="str">
        <f>IF(AN1403=1,AB1403,"")</f>
        <v/>
      </c>
      <c r="AP1403" s="55" t="str">
        <f>IF(P1403=1,0,"")</f>
        <v/>
      </c>
      <c r="AQ1403" s="56" t="str">
        <f>IF(AP1403=1,AB1403,"")</f>
        <v/>
      </c>
    </row>
    <row r="1404" spans="1:43" s="3" customFormat="1" x14ac:dyDescent="0.25">
      <c r="A1404" s="67">
        <f t="shared" si="387"/>
        <v>2022</v>
      </c>
      <c r="B1404" s="67" t="e">
        <f t="shared" si="388"/>
        <v>#VALUE!</v>
      </c>
      <c r="C1404" s="68" t="e">
        <f t="shared" si="398"/>
        <v>#VALUE!</v>
      </c>
      <c r="D1404" s="69">
        <f t="shared" si="389"/>
        <v>8</v>
      </c>
      <c r="E1404" s="70">
        <f t="shared" si="390"/>
        <v>16</v>
      </c>
      <c r="F1404" s="74"/>
      <c r="G1404" s="77"/>
      <c r="H1404" s="63" t="e">
        <f t="shared" si="399"/>
        <v>#VALUE!</v>
      </c>
      <c r="I1404" s="64">
        <f t="shared" si="403"/>
        <v>1</v>
      </c>
      <c r="J1404" s="71" t="str">
        <f t="shared" si="403"/>
        <v xml:space="preserve">Tolpis </v>
      </c>
      <c r="K1404" s="71" t="str">
        <f t="shared" si="403"/>
        <v>umbellata</v>
      </c>
      <c r="L1404" s="72">
        <f t="shared" si="403"/>
        <v>1</v>
      </c>
      <c r="M1404" s="72">
        <f t="shared" si="403"/>
        <v>0</v>
      </c>
      <c r="N1404" s="66">
        <f t="shared" si="403"/>
        <v>1</v>
      </c>
      <c r="O1404" s="41"/>
      <c r="P1404" s="42" t="str">
        <f t="shared" si="391"/>
        <v/>
      </c>
      <c r="Q1404" s="43" t="str">
        <f t="shared" si="392"/>
        <v/>
      </c>
      <c r="R1404" s="44" t="e">
        <f t="shared" si="393"/>
        <v>#VALUE!</v>
      </c>
      <c r="S1404" s="45" t="e">
        <f t="shared" si="386"/>
        <v>#VALUE!</v>
      </c>
      <c r="T1404" s="44" t="str">
        <f t="shared" si="394"/>
        <v/>
      </c>
      <c r="U1404" s="46"/>
      <c r="V1404" s="47"/>
      <c r="W1404" s="48" t="e">
        <f t="shared" si="395"/>
        <v>#VALUE!</v>
      </c>
      <c r="X1404" s="49"/>
      <c r="Y1404" s="44" t="e">
        <f>INDEX(VISITORS[INSECT ORDER], MATCH(X1404,VISITORS[NAME USED],0))</f>
        <v>#N/A</v>
      </c>
      <c r="Z1404" s="44" t="e">
        <f t="shared" si="396"/>
        <v>#N/A</v>
      </c>
      <c r="AA1404" s="50" t="e">
        <f>IF(SUM(#REF!,#REF!,#REF!,#REF!,#REF!,#REF!)=S1404,,"")</f>
        <v>#REF!</v>
      </c>
      <c r="AB1404" s="51" t="str">
        <f t="shared" si="397"/>
        <v/>
      </c>
      <c r="AC1404" s="51"/>
      <c r="AD1404" s="51"/>
      <c r="AE1404" s="51"/>
      <c r="AF1404" s="51"/>
      <c r="AG1404" s="51"/>
      <c r="AH1404" s="51"/>
      <c r="AI1404" s="52"/>
      <c r="AJ1404" s="52"/>
      <c r="AK1404" s="52"/>
      <c r="AL1404" s="53"/>
      <c r="AM1404" s="54"/>
      <c r="AN1404" s="55" t="str">
        <f>IF(P1404=1,0,"")</f>
        <v/>
      </c>
      <c r="AO1404" s="56" t="str">
        <f>IF(AN1404=1,AB1404,"")</f>
        <v/>
      </c>
      <c r="AP1404" s="55" t="str">
        <f>IF(P1404=1,0,"")</f>
        <v/>
      </c>
      <c r="AQ1404" s="56" t="str">
        <f>IF(AP1404=1,AB1404,"")</f>
        <v/>
      </c>
    </row>
    <row r="1405" spans="1:43" s="3" customFormat="1" x14ac:dyDescent="0.25">
      <c r="A1405" s="67">
        <f t="shared" si="387"/>
        <v>2022</v>
      </c>
      <c r="B1405" s="67" t="e">
        <f t="shared" si="388"/>
        <v>#VALUE!</v>
      </c>
      <c r="C1405" s="68" t="e">
        <f t="shared" si="398"/>
        <v>#VALUE!</v>
      </c>
      <c r="D1405" s="69">
        <f t="shared" si="389"/>
        <v>8</v>
      </c>
      <c r="E1405" s="70">
        <f t="shared" si="390"/>
        <v>17</v>
      </c>
      <c r="F1405" s="74"/>
      <c r="G1405" s="77"/>
      <c r="H1405" s="63" t="e">
        <f t="shared" si="399"/>
        <v>#VALUE!</v>
      </c>
      <c r="I1405" s="64">
        <f t="shared" si="403"/>
        <v>1</v>
      </c>
      <c r="J1405" s="71" t="str">
        <f t="shared" si="403"/>
        <v xml:space="preserve">Tolpis </v>
      </c>
      <c r="K1405" s="71" t="str">
        <f t="shared" si="403"/>
        <v>umbellata</v>
      </c>
      <c r="L1405" s="72">
        <f t="shared" si="403"/>
        <v>1</v>
      </c>
      <c r="M1405" s="72">
        <f t="shared" si="403"/>
        <v>0</v>
      </c>
      <c r="N1405" s="66">
        <f t="shared" si="403"/>
        <v>1</v>
      </c>
      <c r="O1405" s="41"/>
      <c r="P1405" s="42" t="str">
        <f t="shared" si="391"/>
        <v/>
      </c>
      <c r="Q1405" s="43" t="str">
        <f t="shared" si="392"/>
        <v/>
      </c>
      <c r="R1405" s="44" t="e">
        <f t="shared" si="393"/>
        <v>#VALUE!</v>
      </c>
      <c r="S1405" s="45" t="e">
        <f t="shared" si="386"/>
        <v>#VALUE!</v>
      </c>
      <c r="T1405" s="44" t="str">
        <f t="shared" si="394"/>
        <v/>
      </c>
      <c r="U1405" s="46"/>
      <c r="V1405" s="47"/>
      <c r="W1405" s="48" t="e">
        <f t="shared" si="395"/>
        <v>#VALUE!</v>
      </c>
      <c r="X1405" s="49"/>
      <c r="Y1405" s="44" t="e">
        <f>INDEX(VISITORS[INSECT ORDER], MATCH(X1405,VISITORS[NAME USED],0))</f>
        <v>#N/A</v>
      </c>
      <c r="Z1405" s="44" t="e">
        <f t="shared" si="396"/>
        <v>#N/A</v>
      </c>
      <c r="AA1405" s="50" t="e">
        <f>IF(SUM(#REF!,#REF!,#REF!,#REF!,#REF!,#REF!)=S1405,,"")</f>
        <v>#REF!</v>
      </c>
      <c r="AB1405" s="51" t="str">
        <f t="shared" si="397"/>
        <v/>
      </c>
      <c r="AC1405" s="51"/>
      <c r="AD1405" s="51"/>
      <c r="AE1405" s="51"/>
      <c r="AF1405" s="51"/>
      <c r="AG1405" s="51"/>
      <c r="AH1405" s="51"/>
      <c r="AI1405" s="52"/>
      <c r="AJ1405" s="52"/>
      <c r="AK1405" s="52"/>
      <c r="AL1405" s="53"/>
      <c r="AM1405" s="54"/>
      <c r="AN1405" s="55" t="str">
        <f>IF(P1405=1,0,"")</f>
        <v/>
      </c>
      <c r="AO1405" s="56" t="str">
        <f>IF(AN1405=1,AB1405,"")</f>
        <v/>
      </c>
      <c r="AP1405" s="55" t="str">
        <f>IF(P1405=1,0,"")</f>
        <v/>
      </c>
      <c r="AQ1405" s="56" t="str">
        <f>IF(AP1405=1,AB1405,"")</f>
        <v/>
      </c>
    </row>
    <row r="1406" spans="1:43" s="3" customFormat="1" x14ac:dyDescent="0.25">
      <c r="A1406" s="67">
        <f t="shared" si="387"/>
        <v>2022</v>
      </c>
      <c r="B1406" s="67" t="e">
        <f t="shared" si="388"/>
        <v>#VALUE!</v>
      </c>
      <c r="C1406" s="68" t="e">
        <f t="shared" si="398"/>
        <v>#VALUE!</v>
      </c>
      <c r="D1406" s="69">
        <f t="shared" si="389"/>
        <v>8</v>
      </c>
      <c r="E1406" s="70">
        <f t="shared" si="390"/>
        <v>18</v>
      </c>
      <c r="F1406" s="74"/>
      <c r="G1406" s="77"/>
      <c r="H1406" s="63" t="e">
        <f t="shared" si="399"/>
        <v>#VALUE!</v>
      </c>
      <c r="I1406" s="64">
        <f t="shared" si="403"/>
        <v>1</v>
      </c>
      <c r="J1406" s="71" t="str">
        <f t="shared" si="403"/>
        <v xml:space="preserve">Tolpis </v>
      </c>
      <c r="K1406" s="71" t="str">
        <f t="shared" si="403"/>
        <v>umbellata</v>
      </c>
      <c r="L1406" s="72">
        <f t="shared" si="403"/>
        <v>1</v>
      </c>
      <c r="M1406" s="72">
        <f t="shared" si="403"/>
        <v>0</v>
      </c>
      <c r="N1406" s="66">
        <f t="shared" si="403"/>
        <v>1</v>
      </c>
      <c r="O1406" s="41"/>
      <c r="P1406" s="42" t="str">
        <f t="shared" si="391"/>
        <v/>
      </c>
      <c r="Q1406" s="43" t="str">
        <f t="shared" si="392"/>
        <v/>
      </c>
      <c r="R1406" s="44" t="e">
        <f t="shared" si="393"/>
        <v>#VALUE!</v>
      </c>
      <c r="S1406" s="45" t="e">
        <f t="shared" si="386"/>
        <v>#VALUE!</v>
      </c>
      <c r="T1406" s="44" t="str">
        <f t="shared" si="394"/>
        <v/>
      </c>
      <c r="U1406" s="46"/>
      <c r="V1406" s="47"/>
      <c r="W1406" s="48" t="e">
        <f t="shared" si="395"/>
        <v>#VALUE!</v>
      </c>
      <c r="X1406" s="49"/>
      <c r="Y1406" s="44" t="e">
        <f>INDEX(VISITORS[INSECT ORDER], MATCH(X1406,VISITORS[NAME USED],0))</f>
        <v>#N/A</v>
      </c>
      <c r="Z1406" s="44" t="e">
        <f t="shared" si="396"/>
        <v>#N/A</v>
      </c>
      <c r="AA1406" s="50" t="e">
        <f>IF(SUM(#REF!,#REF!,#REF!,#REF!,#REF!,#REF!)=S1406,,"")</f>
        <v>#REF!</v>
      </c>
      <c r="AB1406" s="51" t="str">
        <f t="shared" si="397"/>
        <v/>
      </c>
      <c r="AC1406" s="51"/>
      <c r="AD1406" s="51"/>
      <c r="AE1406" s="51"/>
      <c r="AF1406" s="51"/>
      <c r="AG1406" s="51"/>
      <c r="AH1406" s="51"/>
      <c r="AI1406" s="52"/>
      <c r="AJ1406" s="52"/>
      <c r="AK1406" s="52"/>
      <c r="AL1406" s="53"/>
      <c r="AM1406" s="54"/>
      <c r="AN1406" s="55" t="str">
        <f>IF(P1406=1,0,"")</f>
        <v/>
      </c>
      <c r="AO1406" s="56" t="str">
        <f>IF(AN1406=1,AB1406,"")</f>
        <v/>
      </c>
      <c r="AP1406" s="55" t="str">
        <f>IF(P1406=1,0,"")</f>
        <v/>
      </c>
      <c r="AQ1406" s="56" t="str">
        <f>IF(AP1406=1,AB1406,"")</f>
        <v/>
      </c>
    </row>
    <row r="1407" spans="1:43" s="3" customFormat="1" x14ac:dyDescent="0.25">
      <c r="A1407" s="67">
        <f t="shared" si="387"/>
        <v>2022</v>
      </c>
      <c r="B1407" s="67" t="e">
        <f t="shared" si="388"/>
        <v>#VALUE!</v>
      </c>
      <c r="C1407" s="68" t="e">
        <f t="shared" si="398"/>
        <v>#VALUE!</v>
      </c>
      <c r="D1407" s="69">
        <f t="shared" si="389"/>
        <v>8</v>
      </c>
      <c r="E1407" s="70">
        <f t="shared" si="390"/>
        <v>19</v>
      </c>
      <c r="F1407" s="74"/>
      <c r="G1407" s="77"/>
      <c r="H1407" s="63" t="e">
        <f t="shared" si="399"/>
        <v>#VALUE!</v>
      </c>
      <c r="I1407" s="64">
        <f t="shared" si="403"/>
        <v>1</v>
      </c>
      <c r="J1407" s="71" t="str">
        <f t="shared" si="403"/>
        <v xml:space="preserve">Tolpis </v>
      </c>
      <c r="K1407" s="71" t="str">
        <f t="shared" si="403"/>
        <v>umbellata</v>
      </c>
      <c r="L1407" s="72">
        <f t="shared" si="403"/>
        <v>1</v>
      </c>
      <c r="M1407" s="72">
        <f t="shared" si="403"/>
        <v>0</v>
      </c>
      <c r="N1407" s="66">
        <f t="shared" si="403"/>
        <v>1</v>
      </c>
      <c r="O1407" s="41"/>
      <c r="P1407" s="42" t="str">
        <f t="shared" si="391"/>
        <v/>
      </c>
      <c r="Q1407" s="43" t="str">
        <f t="shared" si="392"/>
        <v/>
      </c>
      <c r="R1407" s="44" t="e">
        <f t="shared" si="393"/>
        <v>#VALUE!</v>
      </c>
      <c r="S1407" s="45" t="e">
        <f t="shared" si="386"/>
        <v>#VALUE!</v>
      </c>
      <c r="T1407" s="44" t="str">
        <f t="shared" si="394"/>
        <v/>
      </c>
      <c r="U1407" s="46"/>
      <c r="V1407" s="47"/>
      <c r="W1407" s="48" t="e">
        <f t="shared" si="395"/>
        <v>#VALUE!</v>
      </c>
      <c r="X1407" s="49"/>
      <c r="Y1407" s="44" t="e">
        <f>INDEX(VISITORS[INSECT ORDER], MATCH(X1407,VISITORS[NAME USED],0))</f>
        <v>#N/A</v>
      </c>
      <c r="Z1407" s="44" t="e">
        <f t="shared" si="396"/>
        <v>#N/A</v>
      </c>
      <c r="AA1407" s="50" t="e">
        <f>IF(SUM(#REF!,#REF!,#REF!,#REF!,#REF!,#REF!)=S1407,,"")</f>
        <v>#REF!</v>
      </c>
      <c r="AB1407" s="51" t="str">
        <f t="shared" si="397"/>
        <v/>
      </c>
      <c r="AC1407" s="51"/>
      <c r="AD1407" s="51"/>
      <c r="AE1407" s="51"/>
      <c r="AF1407" s="51"/>
      <c r="AG1407" s="51"/>
      <c r="AH1407" s="51"/>
      <c r="AI1407" s="52"/>
      <c r="AJ1407" s="52"/>
      <c r="AK1407" s="52"/>
      <c r="AL1407" s="53"/>
      <c r="AM1407" s="54"/>
      <c r="AN1407" s="55" t="str">
        <f>IF(P1407=1,0,"")</f>
        <v/>
      </c>
      <c r="AO1407" s="56" t="str">
        <f>IF(AN1407=1,AB1407,"")</f>
        <v/>
      </c>
      <c r="AP1407" s="55" t="str">
        <f>IF(P1407=1,0,"")</f>
        <v/>
      </c>
      <c r="AQ1407" s="56" t="str">
        <f>IF(AP1407=1,AB1407,"")</f>
        <v/>
      </c>
    </row>
    <row r="1408" spans="1:43" s="3" customFormat="1" x14ac:dyDescent="0.25">
      <c r="A1408" s="67">
        <f t="shared" si="387"/>
        <v>2022</v>
      </c>
      <c r="B1408" s="67" t="e">
        <f t="shared" si="388"/>
        <v>#VALUE!</v>
      </c>
      <c r="C1408" s="68" t="e">
        <f t="shared" si="398"/>
        <v>#VALUE!</v>
      </c>
      <c r="D1408" s="69">
        <f t="shared" si="389"/>
        <v>8</v>
      </c>
      <c r="E1408" s="70">
        <f t="shared" si="390"/>
        <v>20</v>
      </c>
      <c r="F1408" s="74">
        <v>53</v>
      </c>
      <c r="G1408" s="77"/>
      <c r="H1408" s="63" t="e">
        <f t="shared" si="399"/>
        <v>#VALUE!</v>
      </c>
      <c r="I1408" s="64">
        <f t="shared" si="403"/>
        <v>1</v>
      </c>
      <c r="J1408" s="71" t="str">
        <f t="shared" si="403"/>
        <v xml:space="preserve">Tolpis </v>
      </c>
      <c r="K1408" s="71" t="str">
        <f t="shared" si="403"/>
        <v>umbellata</v>
      </c>
      <c r="L1408" s="72">
        <f t="shared" si="403"/>
        <v>1</v>
      </c>
      <c r="M1408" s="72">
        <f t="shared" si="403"/>
        <v>0</v>
      </c>
      <c r="N1408" s="66">
        <f t="shared" si="403"/>
        <v>1</v>
      </c>
      <c r="O1408" s="41"/>
      <c r="P1408" s="42">
        <f t="shared" si="391"/>
        <v>1</v>
      </c>
      <c r="Q1408" s="43" t="str">
        <f t="shared" si="392"/>
        <v>08:20:53</v>
      </c>
      <c r="R1408" s="44" t="e">
        <f t="shared" si="393"/>
        <v>#VALUE!</v>
      </c>
      <c r="S1408" s="45">
        <f t="shared" si="386"/>
        <v>22</v>
      </c>
      <c r="T1408" s="44" t="str">
        <f t="shared" si="394"/>
        <v>08</v>
      </c>
      <c r="U1408" s="46">
        <v>21</v>
      </c>
      <c r="V1408" s="47">
        <v>15</v>
      </c>
      <c r="W1408" s="48" t="e">
        <f t="shared" si="395"/>
        <v>#VALUE!</v>
      </c>
      <c r="X1408" s="49" t="s">
        <v>603</v>
      </c>
      <c r="Y1408" s="44" t="s">
        <v>604</v>
      </c>
      <c r="Z1408" s="44" t="str">
        <f t="shared" si="396"/>
        <v>NA</v>
      </c>
      <c r="AA1408" s="50" t="e">
        <f>IF(SUM(#REF!,#REF!,#REF!,#REF!,#REF!,#REF!)=S1408,,"")</f>
        <v>#REF!</v>
      </c>
      <c r="AB1408" s="51">
        <f t="shared" si="397"/>
        <v>1</v>
      </c>
      <c r="AC1408" s="51"/>
      <c r="AD1408" s="51"/>
      <c r="AE1408" s="51"/>
      <c r="AF1408" s="51"/>
      <c r="AG1408" s="51"/>
      <c r="AH1408" s="51"/>
      <c r="AI1408" s="52">
        <v>0</v>
      </c>
      <c r="AJ1408" s="52">
        <v>1</v>
      </c>
      <c r="AK1408" s="52">
        <v>0</v>
      </c>
      <c r="AL1408" s="53"/>
      <c r="AM1408" s="54"/>
      <c r="AN1408" s="55">
        <v>1</v>
      </c>
      <c r="AO1408" s="56">
        <f>IF(AN1408=1,AB1408,"")</f>
        <v>1</v>
      </c>
      <c r="AP1408" s="55">
        <v>1</v>
      </c>
      <c r="AQ1408" s="56">
        <f>IF(AP1408=1,AB1408,"")</f>
        <v>1</v>
      </c>
    </row>
    <row r="1409" spans="1:43" s="3" customFormat="1" x14ac:dyDescent="0.25">
      <c r="A1409" s="67">
        <f t="shared" si="387"/>
        <v>2022</v>
      </c>
      <c r="B1409" s="67" t="e">
        <f t="shared" si="388"/>
        <v>#VALUE!</v>
      </c>
      <c r="C1409" s="68" t="e">
        <f t="shared" si="398"/>
        <v>#VALUE!</v>
      </c>
      <c r="D1409" s="69">
        <f t="shared" si="389"/>
        <v>8</v>
      </c>
      <c r="E1409" s="70">
        <f t="shared" si="390"/>
        <v>21</v>
      </c>
      <c r="F1409" s="74"/>
      <c r="G1409" s="77"/>
      <c r="H1409" s="63" t="e">
        <f t="shared" si="399"/>
        <v>#VALUE!</v>
      </c>
      <c r="I1409" s="64">
        <f t="shared" si="403"/>
        <v>1</v>
      </c>
      <c r="J1409" s="71" t="str">
        <f t="shared" si="403"/>
        <v xml:space="preserve">Tolpis </v>
      </c>
      <c r="K1409" s="71" t="str">
        <f t="shared" si="403"/>
        <v>umbellata</v>
      </c>
      <c r="L1409" s="72">
        <f t="shared" si="403"/>
        <v>1</v>
      </c>
      <c r="M1409" s="72">
        <f t="shared" si="403"/>
        <v>0</v>
      </c>
      <c r="N1409" s="66">
        <f t="shared" si="403"/>
        <v>1</v>
      </c>
      <c r="O1409" s="41"/>
      <c r="P1409" s="42" t="str">
        <f t="shared" si="391"/>
        <v/>
      </c>
      <c r="Q1409" s="43" t="str">
        <f t="shared" si="392"/>
        <v/>
      </c>
      <c r="R1409" s="44" t="e">
        <f t="shared" si="393"/>
        <v>#VALUE!</v>
      </c>
      <c r="S1409" s="45" t="e">
        <f t="shared" si="386"/>
        <v>#VALUE!</v>
      </c>
      <c r="T1409" s="44" t="str">
        <f t="shared" si="394"/>
        <v/>
      </c>
      <c r="U1409" s="46"/>
      <c r="V1409" s="47"/>
      <c r="W1409" s="48" t="e">
        <f t="shared" si="395"/>
        <v>#VALUE!</v>
      </c>
      <c r="X1409" s="49"/>
      <c r="Y1409" s="44" t="e">
        <f>INDEX(VISITORS[INSECT ORDER], MATCH(X1409,VISITORS[NAME USED],0))</f>
        <v>#N/A</v>
      </c>
      <c r="Z1409" s="44" t="e">
        <f t="shared" si="396"/>
        <v>#N/A</v>
      </c>
      <c r="AA1409" s="50" t="e">
        <f>IF(SUM(#REF!,#REF!,#REF!,#REF!,#REF!,#REF!)=S1409,,"")</f>
        <v>#REF!</v>
      </c>
      <c r="AB1409" s="51" t="str">
        <f t="shared" si="397"/>
        <v/>
      </c>
      <c r="AC1409" s="51"/>
      <c r="AD1409" s="51"/>
      <c r="AE1409" s="51"/>
      <c r="AF1409" s="51"/>
      <c r="AG1409" s="51"/>
      <c r="AH1409" s="51"/>
      <c r="AI1409" s="52"/>
      <c r="AJ1409" s="52"/>
      <c r="AK1409" s="52"/>
      <c r="AL1409" s="53"/>
      <c r="AM1409" s="54"/>
      <c r="AN1409" s="55" t="str">
        <f>IF(P1409=1,0,"")</f>
        <v/>
      </c>
      <c r="AO1409" s="56" t="str">
        <f>IF(AN1409=1,AB1409,"")</f>
        <v/>
      </c>
      <c r="AP1409" s="55" t="str">
        <f>IF(P1409=1,0,"")</f>
        <v/>
      </c>
      <c r="AQ1409" s="56" t="str">
        <f>IF(AP1409=1,AB1409,"")</f>
        <v/>
      </c>
    </row>
    <row r="1410" spans="1:43" s="3" customFormat="1" x14ac:dyDescent="0.25">
      <c r="A1410" s="67">
        <f t="shared" si="387"/>
        <v>2022</v>
      </c>
      <c r="B1410" s="67" t="e">
        <f t="shared" si="388"/>
        <v>#VALUE!</v>
      </c>
      <c r="C1410" s="68" t="e">
        <f t="shared" si="398"/>
        <v>#VALUE!</v>
      </c>
      <c r="D1410" s="69">
        <f t="shared" si="389"/>
        <v>8</v>
      </c>
      <c r="E1410" s="70">
        <f t="shared" si="390"/>
        <v>22</v>
      </c>
      <c r="F1410" s="74"/>
      <c r="G1410" s="77"/>
      <c r="H1410" s="63" t="e">
        <f t="shared" si="399"/>
        <v>#VALUE!</v>
      </c>
      <c r="I1410" s="64">
        <f t="shared" si="403"/>
        <v>1</v>
      </c>
      <c r="J1410" s="71" t="str">
        <f t="shared" si="403"/>
        <v xml:space="preserve">Tolpis </v>
      </c>
      <c r="K1410" s="71" t="str">
        <f t="shared" si="403"/>
        <v>umbellata</v>
      </c>
      <c r="L1410" s="72">
        <f t="shared" si="403"/>
        <v>1</v>
      </c>
      <c r="M1410" s="72">
        <f t="shared" si="403"/>
        <v>0</v>
      </c>
      <c r="N1410" s="66">
        <f t="shared" si="403"/>
        <v>1</v>
      </c>
      <c r="O1410" s="41"/>
      <c r="P1410" s="42" t="str">
        <f t="shared" si="391"/>
        <v/>
      </c>
      <c r="Q1410" s="43" t="str">
        <f t="shared" si="392"/>
        <v/>
      </c>
      <c r="R1410" s="44" t="e">
        <f t="shared" si="393"/>
        <v>#VALUE!</v>
      </c>
      <c r="S1410" s="45" t="e">
        <f t="shared" si="386"/>
        <v>#VALUE!</v>
      </c>
      <c r="T1410" s="44" t="str">
        <f t="shared" si="394"/>
        <v/>
      </c>
      <c r="U1410" s="46"/>
      <c r="V1410" s="47"/>
      <c r="W1410" s="48" t="e">
        <f t="shared" si="395"/>
        <v>#VALUE!</v>
      </c>
      <c r="X1410" s="49"/>
      <c r="Y1410" s="44" t="e">
        <f>INDEX(VISITORS[INSECT ORDER], MATCH(X1410,VISITORS[NAME USED],0))</f>
        <v>#N/A</v>
      </c>
      <c r="Z1410" s="44" t="e">
        <f t="shared" si="396"/>
        <v>#N/A</v>
      </c>
      <c r="AA1410" s="50" t="e">
        <f>IF(SUM(#REF!,#REF!,#REF!,#REF!,#REF!,#REF!)=S1410,,"")</f>
        <v>#REF!</v>
      </c>
      <c r="AB1410" s="51" t="str">
        <f t="shared" si="397"/>
        <v/>
      </c>
      <c r="AC1410" s="51"/>
      <c r="AD1410" s="51"/>
      <c r="AE1410" s="51"/>
      <c r="AF1410" s="51"/>
      <c r="AG1410" s="51"/>
      <c r="AH1410" s="51"/>
      <c r="AI1410" s="52"/>
      <c r="AJ1410" s="52"/>
      <c r="AK1410" s="52"/>
      <c r="AL1410" s="53"/>
      <c r="AM1410" s="54"/>
      <c r="AN1410" s="55" t="str">
        <f>IF(P1410=1,0,"")</f>
        <v/>
      </c>
      <c r="AO1410" s="56" t="str">
        <f>IF(AN1410=1,AB1410,"")</f>
        <v/>
      </c>
      <c r="AP1410" s="55" t="str">
        <f>IF(P1410=1,0,"")</f>
        <v/>
      </c>
      <c r="AQ1410" s="56" t="str">
        <f>IF(AP1410=1,AB1410,"")</f>
        <v/>
      </c>
    </row>
    <row r="1411" spans="1:43" s="3" customFormat="1" x14ac:dyDescent="0.25">
      <c r="A1411" s="67">
        <f t="shared" si="387"/>
        <v>2022</v>
      </c>
      <c r="B1411" s="67" t="e">
        <f t="shared" si="388"/>
        <v>#VALUE!</v>
      </c>
      <c r="C1411" s="68" t="e">
        <f t="shared" si="398"/>
        <v>#VALUE!</v>
      </c>
      <c r="D1411" s="69">
        <f t="shared" si="389"/>
        <v>8</v>
      </c>
      <c r="E1411" s="70">
        <f t="shared" si="390"/>
        <v>23</v>
      </c>
      <c r="F1411" s="74"/>
      <c r="G1411" s="77"/>
      <c r="H1411" s="63" t="e">
        <f t="shared" si="399"/>
        <v>#VALUE!</v>
      </c>
      <c r="I1411" s="64">
        <f t="shared" si="403"/>
        <v>1</v>
      </c>
      <c r="J1411" s="71" t="str">
        <f t="shared" si="403"/>
        <v xml:space="preserve">Tolpis </v>
      </c>
      <c r="K1411" s="71" t="str">
        <f t="shared" si="403"/>
        <v>umbellata</v>
      </c>
      <c r="L1411" s="72">
        <f t="shared" si="403"/>
        <v>1</v>
      </c>
      <c r="M1411" s="72">
        <f t="shared" si="403"/>
        <v>0</v>
      </c>
      <c r="N1411" s="66">
        <f t="shared" si="403"/>
        <v>1</v>
      </c>
      <c r="O1411" s="41"/>
      <c r="P1411" s="42" t="str">
        <f t="shared" si="391"/>
        <v/>
      </c>
      <c r="Q1411" s="43" t="str">
        <f t="shared" si="392"/>
        <v/>
      </c>
      <c r="R1411" s="44" t="e">
        <f t="shared" si="393"/>
        <v>#VALUE!</v>
      </c>
      <c r="S1411" s="45" t="e">
        <f t="shared" ref="S1411:S1441" si="406">IF(T1411&lt;D1411, (T1411*3600+U1411*60+V1411)+((23*3600+59*60+60)-(D1411*3600+E1411*60+LEFT(F1411,2))), (T1411*3600+U1411*60+V1411)-(D1411*3600+E1411*60+LEFT(F1411,2)))</f>
        <v>#VALUE!</v>
      </c>
      <c r="T1411" s="44" t="str">
        <f t="shared" si="394"/>
        <v/>
      </c>
      <c r="U1411" s="46"/>
      <c r="V1411" s="47"/>
      <c r="W1411" s="48" t="e">
        <f t="shared" si="395"/>
        <v>#VALUE!</v>
      </c>
      <c r="X1411" s="49"/>
      <c r="Y1411" s="44" t="e">
        <f>INDEX(VISITORS[INSECT ORDER], MATCH(X1411,VISITORS[NAME USED],0))</f>
        <v>#N/A</v>
      </c>
      <c r="Z1411" s="44" t="e">
        <f t="shared" si="396"/>
        <v>#N/A</v>
      </c>
      <c r="AA1411" s="50" t="e">
        <f>IF(SUM(#REF!,#REF!,#REF!,#REF!,#REF!,#REF!)=S1411,,"")</f>
        <v>#REF!</v>
      </c>
      <c r="AB1411" s="51" t="str">
        <f t="shared" si="397"/>
        <v/>
      </c>
      <c r="AC1411" s="51"/>
      <c r="AD1411" s="51"/>
      <c r="AE1411" s="51"/>
      <c r="AF1411" s="51"/>
      <c r="AG1411" s="51"/>
      <c r="AH1411" s="51"/>
      <c r="AI1411" s="52"/>
      <c r="AJ1411" s="52"/>
      <c r="AK1411" s="52"/>
      <c r="AL1411" s="53"/>
      <c r="AM1411" s="54"/>
      <c r="AN1411" s="55" t="str">
        <f>IF(P1411=1,0,"")</f>
        <v/>
      </c>
      <c r="AO1411" s="56" t="str">
        <f>IF(AN1411=1,AB1411,"")</f>
        <v/>
      </c>
      <c r="AP1411" s="55" t="str">
        <f>IF(P1411=1,0,"")</f>
        <v/>
      </c>
      <c r="AQ1411" s="56" t="str">
        <f>IF(AP1411=1,AB1411,"")</f>
        <v/>
      </c>
    </row>
    <row r="1412" spans="1:43" s="3" customFormat="1" x14ac:dyDescent="0.25">
      <c r="A1412" s="67">
        <f t="shared" ref="A1412:A1417" si="407">A1411</f>
        <v>2022</v>
      </c>
      <c r="B1412" s="67" t="e">
        <f t="shared" ref="B1412:B1417" si="408">IF(C1411-C1412&gt;0, TEXT(DATE(2016,(MONTH(DATEVALUE(B1411&amp;"1"))+1),1),"mmm"), B1411)</f>
        <v>#VALUE!</v>
      </c>
      <c r="C1412" s="68" t="e">
        <f t="shared" si="398"/>
        <v>#VALUE!</v>
      </c>
      <c r="D1412" s="69">
        <f t="shared" ref="D1412:D1417" si="409">IF(IF(E1411=59,D1411+1,D1411)=24,0,IF(E1411=59,D1411+1,D1411))</f>
        <v>8</v>
      </c>
      <c r="E1412" s="70">
        <f t="shared" ref="E1412:E1417" si="410">IF(E1411&lt;59,E1411+1,0)</f>
        <v>24</v>
      </c>
      <c r="F1412" s="74"/>
      <c r="G1412" s="77"/>
      <c r="H1412" s="63" t="e">
        <f t="shared" si="399"/>
        <v>#VALUE!</v>
      </c>
      <c r="I1412" s="64">
        <f t="shared" si="403"/>
        <v>1</v>
      </c>
      <c r="J1412" s="71" t="str">
        <f t="shared" si="403"/>
        <v xml:space="preserve">Tolpis </v>
      </c>
      <c r="K1412" s="71" t="str">
        <f t="shared" si="403"/>
        <v>umbellata</v>
      </c>
      <c r="L1412" s="72">
        <f t="shared" si="403"/>
        <v>1</v>
      </c>
      <c r="M1412" s="72">
        <f t="shared" si="403"/>
        <v>0</v>
      </c>
      <c r="N1412" s="66">
        <f t="shared" si="403"/>
        <v>1</v>
      </c>
      <c r="O1412" s="41"/>
      <c r="P1412" s="42" t="str">
        <f t="shared" ref="P1412:P1442" si="411">IF(F1412="","",1)</f>
        <v/>
      </c>
      <c r="Q1412" s="43" t="str">
        <f t="shared" ref="Q1412:Q1442" si="412">TEXT(IF(P1412=1,CONCATENATE($D1412,":",$E1412,":",(LEFT($F1412,2))),""),"hh:mm:ss")</f>
        <v/>
      </c>
      <c r="R1412" s="44" t="e">
        <f t="shared" ref="R1412:R1442" si="413">TEXT(Q1412-TIME(0,RIGHT($H1412,2),$G$9)+(Q1412&gt;TIME(0,RIGHT($H1412,2),$G$9)),"mm:ss")</f>
        <v>#VALUE!</v>
      </c>
      <c r="S1412" s="45" t="e">
        <f t="shared" si="406"/>
        <v>#VALUE!</v>
      </c>
      <c r="T1412" s="44" t="str">
        <f t="shared" ref="T1412:T1442" si="414">TEXT(IF(P1412=1,D1412,""),"00")</f>
        <v/>
      </c>
      <c r="U1412" s="46"/>
      <c r="V1412" s="47"/>
      <c r="W1412" s="48" t="e">
        <f t="shared" ref="W1412:W1442" si="415">IF(O1412=0,TEXT(TIME(T1412,U1412,V1412)-TIME(D1412,E1412,RIGHT(F1412,2))+TIME(0,LEFT(R1412,2),RIGHT(R1412,2)),"mm:ss"),TEXT(TIME(T1412,U1412,V1412)-TIME(D1412,E1412,RIGHT(F1412,2))+TIME(0,LEFT(R1412,2),RIGHT(R1412,2))-TIME(0,($G$10*O1412),0),"mm:ss"))</f>
        <v>#VALUE!</v>
      </c>
      <c r="X1412" s="49"/>
      <c r="Y1412" s="44" t="e">
        <f>INDEX(VISITORS[INSECT ORDER], MATCH(X1412,VISITORS[NAME USED],0))</f>
        <v>#N/A</v>
      </c>
      <c r="Z1412" s="44" t="e">
        <f t="shared" ref="Z1412:Z1442" si="416">IF(Y1412&lt;&gt;0,"NA","")</f>
        <v>#N/A</v>
      </c>
      <c r="AA1412" s="50" t="e">
        <f>IF(SUM(#REF!,#REF!,#REF!,#REF!,#REF!,#REF!)=S1412,,"")</f>
        <v>#REF!</v>
      </c>
      <c r="AB1412" s="51" t="str">
        <f t="shared" ref="AB1412:AB1442" si="417">IF(P1412=1,1,"")</f>
        <v/>
      </c>
      <c r="AC1412" s="51"/>
      <c r="AD1412" s="51"/>
      <c r="AE1412" s="51"/>
      <c r="AF1412" s="51"/>
      <c r="AG1412" s="51"/>
      <c r="AH1412" s="51"/>
      <c r="AI1412" s="52"/>
      <c r="AJ1412" s="52"/>
      <c r="AK1412" s="52"/>
      <c r="AL1412" s="53"/>
      <c r="AM1412" s="54"/>
      <c r="AN1412" s="55" t="str">
        <f>IF(P1412=1,0,"")</f>
        <v/>
      </c>
      <c r="AO1412" s="56" t="str">
        <f>IF(AN1412=1,AB1412,"")</f>
        <v/>
      </c>
      <c r="AP1412" s="55" t="str">
        <f>IF(P1412=1,0,"")</f>
        <v/>
      </c>
      <c r="AQ1412" s="56" t="str">
        <f>IF(AP1412=1,AB1412,"")</f>
        <v/>
      </c>
    </row>
    <row r="1413" spans="1:43" s="3" customFormat="1" x14ac:dyDescent="0.25">
      <c r="A1413" s="67">
        <f t="shared" si="407"/>
        <v>2022</v>
      </c>
      <c r="B1413" s="67" t="e">
        <f t="shared" si="408"/>
        <v>#VALUE!</v>
      </c>
      <c r="C1413" s="68" t="e">
        <f t="shared" ref="C1413:C1442" si="418">IF(AND(D1413=0, E1413=0), IF(TEXT(C1412,"dd")=TEXT(EOMONTH(DATE(A1412,MONTH(DATEVALUE(B1412&amp;"1")),C1412),0), "dd"), 1, C1412+1), C1412)</f>
        <v>#VALUE!</v>
      </c>
      <c r="D1413" s="69">
        <f t="shared" si="409"/>
        <v>8</v>
      </c>
      <c r="E1413" s="70">
        <f t="shared" si="410"/>
        <v>25</v>
      </c>
      <c r="F1413" s="74"/>
      <c r="G1413" s="77"/>
      <c r="H1413" s="63" t="e">
        <f t="shared" ref="H1413:H1442" si="419">IF(AND(OR(E1412=$G$3,E1412=$G$4,E1412=$G$5,E1412=$G$6,E1412=$G$7,E1412=$G$8),E1412&lt;&gt;RIGHT(H1412,2)),CONCATENATE(LEFT(J1413,3),LEFT(K1413,3),L1413,"_",A1413,TEXT(MONTH(DATEVALUE(B1413&amp;"1")),"00"),TEXT(C1413,"00"),"_",TEXT(D1413,"00"),"_",TEXT(E1412,"00")),IF(AND(OR(E1413=$G$3,E1413=$G$4,E1413=$G$5,E1413=$G$6,E1413=$G$7,E1413=$G$8),OR(F1413="",F1413&gt;$G$9-1)),CONCATENATE(LEFT(J1413,3),LEFT(K1413,3),L1413,"_",A1413,TEXT(MONTH(DATEVALUE(B1413&amp;"1")),"00"),TEXT(C1413,"00"),"_",TEXT(D1413,"00"),"_",TEXT(E1413,"00")),H1412))</f>
        <v>#VALUE!</v>
      </c>
      <c r="I1413" s="64">
        <f t="shared" ref="I1413:N1428" si="420">I1412</f>
        <v>1</v>
      </c>
      <c r="J1413" s="71" t="str">
        <f t="shared" si="420"/>
        <v xml:space="preserve">Tolpis </v>
      </c>
      <c r="K1413" s="71" t="str">
        <f t="shared" si="420"/>
        <v>umbellata</v>
      </c>
      <c r="L1413" s="72">
        <f t="shared" si="420"/>
        <v>1</v>
      </c>
      <c r="M1413" s="72">
        <f t="shared" si="420"/>
        <v>0</v>
      </c>
      <c r="N1413" s="66">
        <f t="shared" si="420"/>
        <v>1</v>
      </c>
      <c r="O1413" s="41"/>
      <c r="P1413" s="42" t="str">
        <f t="shared" si="411"/>
        <v/>
      </c>
      <c r="Q1413" s="43" t="str">
        <f t="shared" si="412"/>
        <v/>
      </c>
      <c r="R1413" s="44" t="e">
        <f t="shared" si="413"/>
        <v>#VALUE!</v>
      </c>
      <c r="S1413" s="45" t="e">
        <f t="shared" si="406"/>
        <v>#VALUE!</v>
      </c>
      <c r="T1413" s="44" t="str">
        <f t="shared" si="414"/>
        <v/>
      </c>
      <c r="U1413" s="46"/>
      <c r="V1413" s="47"/>
      <c r="W1413" s="48" t="e">
        <f t="shared" si="415"/>
        <v>#VALUE!</v>
      </c>
      <c r="X1413" s="49"/>
      <c r="Y1413" s="44" t="e">
        <f>INDEX(VISITORS[INSECT ORDER], MATCH(X1413,VISITORS[NAME USED],0))</f>
        <v>#N/A</v>
      </c>
      <c r="Z1413" s="44" t="e">
        <f t="shared" si="416"/>
        <v>#N/A</v>
      </c>
      <c r="AA1413" s="50" t="e">
        <f>IF(SUM(#REF!,#REF!,#REF!,#REF!,#REF!,#REF!)=S1413,,"")</f>
        <v>#REF!</v>
      </c>
      <c r="AB1413" s="51" t="str">
        <f t="shared" si="417"/>
        <v/>
      </c>
      <c r="AC1413" s="51"/>
      <c r="AD1413" s="51"/>
      <c r="AE1413" s="51"/>
      <c r="AF1413" s="51"/>
      <c r="AG1413" s="51"/>
      <c r="AH1413" s="51"/>
      <c r="AI1413" s="52"/>
      <c r="AJ1413" s="52"/>
      <c r="AK1413" s="52"/>
      <c r="AL1413" s="53"/>
      <c r="AM1413" s="54"/>
      <c r="AN1413" s="55" t="str">
        <f>IF(P1413=1,0,"")</f>
        <v/>
      </c>
      <c r="AO1413" s="56" t="str">
        <f>IF(AN1413=1,AB1413,"")</f>
        <v/>
      </c>
      <c r="AP1413" s="55" t="str">
        <f>IF(P1413=1,0,"")</f>
        <v/>
      </c>
      <c r="AQ1413" s="56" t="str">
        <f>IF(AP1413=1,AB1413,"")</f>
        <v/>
      </c>
    </row>
    <row r="1414" spans="1:43" s="3" customFormat="1" x14ac:dyDescent="0.25">
      <c r="A1414" s="67">
        <f t="shared" si="407"/>
        <v>2022</v>
      </c>
      <c r="B1414" s="67" t="e">
        <f t="shared" si="408"/>
        <v>#VALUE!</v>
      </c>
      <c r="C1414" s="68" t="e">
        <f t="shared" si="418"/>
        <v>#VALUE!</v>
      </c>
      <c r="D1414" s="69">
        <f t="shared" si="409"/>
        <v>8</v>
      </c>
      <c r="E1414" s="70">
        <f t="shared" si="410"/>
        <v>26</v>
      </c>
      <c r="F1414" s="74"/>
      <c r="G1414" s="77"/>
      <c r="H1414" s="63" t="e">
        <f t="shared" si="419"/>
        <v>#VALUE!</v>
      </c>
      <c r="I1414" s="64">
        <f t="shared" si="420"/>
        <v>1</v>
      </c>
      <c r="J1414" s="71" t="str">
        <f t="shared" si="420"/>
        <v xml:space="preserve">Tolpis </v>
      </c>
      <c r="K1414" s="71" t="str">
        <f t="shared" si="420"/>
        <v>umbellata</v>
      </c>
      <c r="L1414" s="72">
        <f t="shared" si="420"/>
        <v>1</v>
      </c>
      <c r="M1414" s="72">
        <f t="shared" si="420"/>
        <v>0</v>
      </c>
      <c r="N1414" s="66">
        <f t="shared" si="420"/>
        <v>1</v>
      </c>
      <c r="O1414" s="41"/>
      <c r="P1414" s="42" t="str">
        <f t="shared" si="411"/>
        <v/>
      </c>
      <c r="Q1414" s="43" t="str">
        <f t="shared" si="412"/>
        <v/>
      </c>
      <c r="R1414" s="44" t="e">
        <f t="shared" si="413"/>
        <v>#VALUE!</v>
      </c>
      <c r="S1414" s="45" t="e">
        <f t="shared" si="406"/>
        <v>#VALUE!</v>
      </c>
      <c r="T1414" s="44" t="str">
        <f t="shared" si="414"/>
        <v/>
      </c>
      <c r="U1414" s="46"/>
      <c r="V1414" s="47"/>
      <c r="W1414" s="48" t="e">
        <f t="shared" si="415"/>
        <v>#VALUE!</v>
      </c>
      <c r="X1414" s="49"/>
      <c r="Y1414" s="44" t="e">
        <f>INDEX(VISITORS[INSECT ORDER], MATCH(X1414,VISITORS[NAME USED],0))</f>
        <v>#N/A</v>
      </c>
      <c r="Z1414" s="44" t="e">
        <f t="shared" si="416"/>
        <v>#N/A</v>
      </c>
      <c r="AA1414" s="50" t="e">
        <f>IF(SUM(#REF!,#REF!,#REF!,#REF!,#REF!,#REF!)=S1414,,"")</f>
        <v>#REF!</v>
      </c>
      <c r="AB1414" s="51" t="str">
        <f t="shared" si="417"/>
        <v/>
      </c>
      <c r="AC1414" s="51"/>
      <c r="AD1414" s="51"/>
      <c r="AE1414" s="51"/>
      <c r="AF1414" s="51"/>
      <c r="AG1414" s="51"/>
      <c r="AH1414" s="51"/>
      <c r="AI1414" s="52"/>
      <c r="AJ1414" s="52"/>
      <c r="AK1414" s="52"/>
      <c r="AL1414" s="53"/>
      <c r="AM1414" s="54"/>
      <c r="AN1414" s="55" t="str">
        <f>IF(P1414=1,0,"")</f>
        <v/>
      </c>
      <c r="AO1414" s="56" t="str">
        <f>IF(AN1414=1,AB1414,"")</f>
        <v/>
      </c>
      <c r="AP1414" s="55" t="str">
        <f>IF(P1414=1,0,"")</f>
        <v/>
      </c>
      <c r="AQ1414" s="56" t="str">
        <f>IF(AP1414=1,AB1414,"")</f>
        <v/>
      </c>
    </row>
    <row r="1415" spans="1:43" s="3" customFormat="1" x14ac:dyDescent="0.25">
      <c r="A1415" s="67">
        <f t="shared" si="407"/>
        <v>2022</v>
      </c>
      <c r="B1415" s="67" t="e">
        <f t="shared" si="408"/>
        <v>#VALUE!</v>
      </c>
      <c r="C1415" s="68" t="e">
        <f t="shared" si="418"/>
        <v>#VALUE!</v>
      </c>
      <c r="D1415" s="69">
        <f t="shared" si="409"/>
        <v>8</v>
      </c>
      <c r="E1415" s="70">
        <f t="shared" si="410"/>
        <v>27</v>
      </c>
      <c r="F1415" s="74"/>
      <c r="G1415" s="77"/>
      <c r="H1415" s="63" t="e">
        <f t="shared" si="419"/>
        <v>#VALUE!</v>
      </c>
      <c r="I1415" s="64">
        <f t="shared" si="420"/>
        <v>1</v>
      </c>
      <c r="J1415" s="71" t="str">
        <f t="shared" si="420"/>
        <v xml:space="preserve">Tolpis </v>
      </c>
      <c r="K1415" s="71" t="str">
        <f t="shared" si="420"/>
        <v>umbellata</v>
      </c>
      <c r="L1415" s="72">
        <f t="shared" si="420"/>
        <v>1</v>
      </c>
      <c r="M1415" s="72">
        <f t="shared" si="420"/>
        <v>0</v>
      </c>
      <c r="N1415" s="66">
        <f t="shared" si="420"/>
        <v>1</v>
      </c>
      <c r="O1415" s="41"/>
      <c r="P1415" s="42" t="str">
        <f t="shared" si="411"/>
        <v/>
      </c>
      <c r="Q1415" s="43" t="str">
        <f t="shared" si="412"/>
        <v/>
      </c>
      <c r="R1415" s="44" t="e">
        <f t="shared" si="413"/>
        <v>#VALUE!</v>
      </c>
      <c r="S1415" s="45" t="e">
        <f t="shared" si="406"/>
        <v>#VALUE!</v>
      </c>
      <c r="T1415" s="44" t="str">
        <f t="shared" si="414"/>
        <v/>
      </c>
      <c r="U1415" s="46"/>
      <c r="V1415" s="47"/>
      <c r="W1415" s="48" t="e">
        <f t="shared" si="415"/>
        <v>#VALUE!</v>
      </c>
      <c r="X1415" s="49"/>
      <c r="Y1415" s="44" t="e">
        <f>INDEX(VISITORS[INSECT ORDER], MATCH(X1415,VISITORS[NAME USED],0))</f>
        <v>#N/A</v>
      </c>
      <c r="Z1415" s="44" t="e">
        <f t="shared" si="416"/>
        <v>#N/A</v>
      </c>
      <c r="AA1415" s="50" t="e">
        <f>IF(SUM(#REF!,#REF!,#REF!,#REF!,#REF!,#REF!)=S1415,,"")</f>
        <v>#REF!</v>
      </c>
      <c r="AB1415" s="51" t="str">
        <f t="shared" si="417"/>
        <v/>
      </c>
      <c r="AC1415" s="51"/>
      <c r="AD1415" s="51"/>
      <c r="AE1415" s="51"/>
      <c r="AF1415" s="51"/>
      <c r="AG1415" s="51"/>
      <c r="AH1415" s="51"/>
      <c r="AI1415" s="52"/>
      <c r="AJ1415" s="52"/>
      <c r="AK1415" s="52"/>
      <c r="AL1415" s="53"/>
      <c r="AM1415" s="54"/>
      <c r="AN1415" s="55" t="str">
        <f>IF(P1415=1,0,"")</f>
        <v/>
      </c>
      <c r="AO1415" s="56" t="str">
        <f>IF(AN1415=1,AB1415,"")</f>
        <v/>
      </c>
      <c r="AP1415" s="55" t="str">
        <f>IF(P1415=1,0,"")</f>
        <v/>
      </c>
      <c r="AQ1415" s="56" t="str">
        <f>IF(AP1415=1,AB1415,"")</f>
        <v/>
      </c>
    </row>
    <row r="1416" spans="1:43" s="3" customFormat="1" x14ac:dyDescent="0.25">
      <c r="A1416" s="67">
        <f t="shared" si="407"/>
        <v>2022</v>
      </c>
      <c r="B1416" s="67" t="e">
        <f t="shared" si="408"/>
        <v>#VALUE!</v>
      </c>
      <c r="C1416" s="68" t="e">
        <f t="shared" si="418"/>
        <v>#VALUE!</v>
      </c>
      <c r="D1416" s="69">
        <f t="shared" si="409"/>
        <v>8</v>
      </c>
      <c r="E1416" s="70">
        <f t="shared" si="410"/>
        <v>28</v>
      </c>
      <c r="F1416" s="74"/>
      <c r="G1416" s="77"/>
      <c r="H1416" s="63" t="e">
        <f t="shared" si="419"/>
        <v>#VALUE!</v>
      </c>
      <c r="I1416" s="64">
        <f t="shared" si="420"/>
        <v>1</v>
      </c>
      <c r="J1416" s="71" t="str">
        <f t="shared" si="420"/>
        <v xml:space="preserve">Tolpis </v>
      </c>
      <c r="K1416" s="71" t="str">
        <f t="shared" si="420"/>
        <v>umbellata</v>
      </c>
      <c r="L1416" s="72">
        <f t="shared" si="420"/>
        <v>1</v>
      </c>
      <c r="M1416" s="72">
        <f t="shared" si="420"/>
        <v>0</v>
      </c>
      <c r="N1416" s="66">
        <f t="shared" si="420"/>
        <v>1</v>
      </c>
      <c r="O1416" s="41"/>
      <c r="P1416" s="42" t="str">
        <f t="shared" si="411"/>
        <v/>
      </c>
      <c r="Q1416" s="43" t="str">
        <f t="shared" si="412"/>
        <v/>
      </c>
      <c r="R1416" s="44" t="e">
        <f t="shared" si="413"/>
        <v>#VALUE!</v>
      </c>
      <c r="S1416" s="45" t="e">
        <f t="shared" si="406"/>
        <v>#VALUE!</v>
      </c>
      <c r="T1416" s="44" t="str">
        <f t="shared" si="414"/>
        <v/>
      </c>
      <c r="U1416" s="46"/>
      <c r="V1416" s="47"/>
      <c r="W1416" s="48" t="e">
        <f t="shared" si="415"/>
        <v>#VALUE!</v>
      </c>
      <c r="X1416" s="49"/>
      <c r="Y1416" s="44" t="e">
        <f>INDEX(VISITORS[INSECT ORDER], MATCH(X1416,VISITORS[NAME USED],0))</f>
        <v>#N/A</v>
      </c>
      <c r="Z1416" s="44" t="e">
        <f t="shared" si="416"/>
        <v>#N/A</v>
      </c>
      <c r="AA1416" s="50" t="e">
        <f>IF(SUM(#REF!,#REF!,#REF!,#REF!,#REF!,#REF!)=S1416,,"")</f>
        <v>#REF!</v>
      </c>
      <c r="AB1416" s="51" t="str">
        <f t="shared" si="417"/>
        <v/>
      </c>
      <c r="AC1416" s="51"/>
      <c r="AD1416" s="51"/>
      <c r="AE1416" s="51"/>
      <c r="AF1416" s="51"/>
      <c r="AG1416" s="51"/>
      <c r="AH1416" s="51"/>
      <c r="AI1416" s="52"/>
      <c r="AJ1416" s="52"/>
      <c r="AK1416" s="52"/>
      <c r="AL1416" s="53"/>
      <c r="AM1416" s="54"/>
      <c r="AN1416" s="55" t="str">
        <f>IF(P1416=1,0,"")</f>
        <v/>
      </c>
      <c r="AO1416" s="56" t="str">
        <f>IF(AN1416=1,AB1416,"")</f>
        <v/>
      </c>
      <c r="AP1416" s="55" t="str">
        <f>IF(P1416=1,0,"")</f>
        <v/>
      </c>
      <c r="AQ1416" s="56" t="str">
        <f>IF(AP1416=1,AB1416,"")</f>
        <v/>
      </c>
    </row>
    <row r="1417" spans="1:43" s="3" customFormat="1" x14ac:dyDescent="0.25">
      <c r="A1417" s="67">
        <f t="shared" si="407"/>
        <v>2022</v>
      </c>
      <c r="B1417" s="67" t="e">
        <f t="shared" si="408"/>
        <v>#VALUE!</v>
      </c>
      <c r="C1417" s="68" t="e">
        <f t="shared" si="418"/>
        <v>#VALUE!</v>
      </c>
      <c r="D1417" s="69">
        <f t="shared" si="409"/>
        <v>8</v>
      </c>
      <c r="E1417" s="70">
        <f t="shared" si="410"/>
        <v>29</v>
      </c>
      <c r="F1417" s="74"/>
      <c r="G1417" s="77"/>
      <c r="H1417" s="63" t="e">
        <f t="shared" si="419"/>
        <v>#VALUE!</v>
      </c>
      <c r="I1417" s="64">
        <f t="shared" si="420"/>
        <v>1</v>
      </c>
      <c r="J1417" s="71" t="str">
        <f t="shared" si="420"/>
        <v xml:space="preserve">Tolpis </v>
      </c>
      <c r="K1417" s="71" t="str">
        <f t="shared" si="420"/>
        <v>umbellata</v>
      </c>
      <c r="L1417" s="72">
        <f t="shared" si="420"/>
        <v>1</v>
      </c>
      <c r="M1417" s="72">
        <f t="shared" si="420"/>
        <v>0</v>
      </c>
      <c r="N1417" s="66">
        <f t="shared" si="420"/>
        <v>1</v>
      </c>
      <c r="O1417" s="41"/>
      <c r="P1417" s="42" t="str">
        <f t="shared" si="411"/>
        <v/>
      </c>
      <c r="Q1417" s="43" t="str">
        <f t="shared" si="412"/>
        <v/>
      </c>
      <c r="R1417" s="44" t="e">
        <f t="shared" si="413"/>
        <v>#VALUE!</v>
      </c>
      <c r="S1417" s="45" t="e">
        <f t="shared" si="406"/>
        <v>#VALUE!</v>
      </c>
      <c r="T1417" s="44" t="str">
        <f t="shared" si="414"/>
        <v/>
      </c>
      <c r="U1417" s="46"/>
      <c r="V1417" s="47"/>
      <c r="W1417" s="48" t="e">
        <f t="shared" si="415"/>
        <v>#VALUE!</v>
      </c>
      <c r="X1417" s="49"/>
      <c r="Y1417" s="44" t="e">
        <f>INDEX(VISITORS[INSECT ORDER], MATCH(X1417,VISITORS[NAME USED],0))</f>
        <v>#N/A</v>
      </c>
      <c r="Z1417" s="44" t="e">
        <f t="shared" si="416"/>
        <v>#N/A</v>
      </c>
      <c r="AA1417" s="50" t="e">
        <f>IF(SUM(#REF!,#REF!,#REF!,#REF!,#REF!,#REF!)=S1417,,"")</f>
        <v>#REF!</v>
      </c>
      <c r="AB1417" s="51" t="str">
        <f t="shared" si="417"/>
        <v/>
      </c>
      <c r="AC1417" s="51"/>
      <c r="AD1417" s="51"/>
      <c r="AE1417" s="51"/>
      <c r="AF1417" s="51"/>
      <c r="AG1417" s="51"/>
      <c r="AH1417" s="51"/>
      <c r="AI1417" s="52"/>
      <c r="AJ1417" s="52"/>
      <c r="AK1417" s="52"/>
      <c r="AL1417" s="53"/>
      <c r="AM1417" s="54"/>
      <c r="AN1417" s="55" t="str">
        <f>IF(P1417=1,0,"")</f>
        <v/>
      </c>
      <c r="AO1417" s="56" t="str">
        <f>IF(AN1417=1,AB1417,"")</f>
        <v/>
      </c>
      <c r="AP1417" s="55" t="str">
        <f>IF(P1417=1,0,"")</f>
        <v/>
      </c>
      <c r="AQ1417" s="56" t="str">
        <f>IF(AP1417=1,AB1417,"")</f>
        <v/>
      </c>
    </row>
    <row r="1418" spans="1:43" s="3" customFormat="1" x14ac:dyDescent="0.25">
      <c r="A1418" s="67">
        <f>A1417</f>
        <v>2022</v>
      </c>
      <c r="B1418" s="67" t="e">
        <f>IF(C1417-C1418&gt;0, TEXT(DATE(2016,(MONTH(DATEVALUE(B1417&amp;"1"))+1),1),"mmm"), B1417)</f>
        <v>#VALUE!</v>
      </c>
      <c r="C1418" s="68" t="e">
        <f t="shared" si="418"/>
        <v>#VALUE!</v>
      </c>
      <c r="D1418" s="69">
        <f>IF(IF(E1417=59,D1417+1,D1417)=24,0,IF(E1417=59,D1417+1,D1417))</f>
        <v>8</v>
      </c>
      <c r="E1418" s="70">
        <f>IF(E1417&lt;59,E1417+1,0)</f>
        <v>30</v>
      </c>
      <c r="F1418" s="74"/>
      <c r="G1418" s="77"/>
      <c r="H1418" s="63" t="e">
        <f t="shared" si="419"/>
        <v>#VALUE!</v>
      </c>
      <c r="I1418" s="64">
        <f t="shared" si="420"/>
        <v>1</v>
      </c>
      <c r="J1418" s="71" t="str">
        <f>J1417</f>
        <v xml:space="preserve">Tolpis </v>
      </c>
      <c r="K1418" s="71" t="str">
        <f>K1417</f>
        <v>umbellata</v>
      </c>
      <c r="L1418" s="72">
        <f>L1417</f>
        <v>1</v>
      </c>
      <c r="M1418" s="72">
        <f t="shared" ref="M1418" si="421">M1417</f>
        <v>0</v>
      </c>
      <c r="N1418" s="66">
        <f>N1417</f>
        <v>1</v>
      </c>
      <c r="O1418" s="41"/>
      <c r="P1418" s="42" t="str">
        <f t="shared" si="411"/>
        <v/>
      </c>
      <c r="Q1418" s="43" t="str">
        <f t="shared" si="412"/>
        <v/>
      </c>
      <c r="R1418" s="44" t="e">
        <f t="shared" si="413"/>
        <v>#VALUE!</v>
      </c>
      <c r="S1418" s="45" t="e">
        <f t="shared" si="406"/>
        <v>#VALUE!</v>
      </c>
      <c r="T1418" s="44" t="str">
        <f t="shared" si="414"/>
        <v/>
      </c>
      <c r="U1418" s="46"/>
      <c r="V1418" s="47"/>
      <c r="W1418" s="48" t="e">
        <f t="shared" si="415"/>
        <v>#VALUE!</v>
      </c>
      <c r="X1418" s="49"/>
      <c r="Y1418" s="44" t="e">
        <f>INDEX(VISITORS[INSECT ORDER], MATCH(X1418,VISITORS[NAME USED],0))</f>
        <v>#N/A</v>
      </c>
      <c r="Z1418" s="44" t="e">
        <f t="shared" si="416"/>
        <v>#N/A</v>
      </c>
      <c r="AA1418" s="50" t="e">
        <f>IF(SUM(#REF!,#REF!,#REF!,#REF!,#REF!,#REF!)=S1418,,"")</f>
        <v>#REF!</v>
      </c>
      <c r="AB1418" s="51" t="str">
        <f t="shared" si="417"/>
        <v/>
      </c>
      <c r="AC1418" s="51"/>
      <c r="AD1418" s="51"/>
      <c r="AE1418" s="51"/>
      <c r="AF1418" s="51"/>
      <c r="AG1418" s="51"/>
      <c r="AH1418" s="51"/>
      <c r="AI1418" s="52"/>
      <c r="AJ1418" s="52"/>
      <c r="AK1418" s="52"/>
      <c r="AL1418" s="53"/>
      <c r="AM1418" s="54"/>
      <c r="AN1418" s="55" t="str">
        <f>IF(P1418=1,0,"")</f>
        <v/>
      </c>
      <c r="AO1418" s="56" t="str">
        <f>IF(AN1418=1,AB1418,"")</f>
        <v/>
      </c>
      <c r="AP1418" s="55" t="str">
        <f>IF(P1418=1,0,"")</f>
        <v/>
      </c>
      <c r="AQ1418" s="56" t="str">
        <f>IF(AP1418=1,AB1418,"")</f>
        <v/>
      </c>
    </row>
    <row r="1419" spans="1:43" s="3" customFormat="1" x14ac:dyDescent="0.25">
      <c r="A1419" s="67">
        <f t="shared" ref="A1419:A1424" si="422">A1418</f>
        <v>2022</v>
      </c>
      <c r="B1419" s="67" t="e">
        <f t="shared" ref="B1419:B1424" si="423">IF(C1418-C1419&gt;0, TEXT(DATE(2016,(MONTH(DATEVALUE(B1418&amp;"1"))+1),1),"mmm"), B1418)</f>
        <v>#VALUE!</v>
      </c>
      <c r="C1419" s="68" t="e">
        <f t="shared" si="418"/>
        <v>#VALUE!</v>
      </c>
      <c r="D1419" s="69">
        <f t="shared" ref="D1419:D1424" si="424">IF(IF(E1418=59,D1418+1,D1418)=24,0,IF(E1418=59,D1418+1,D1418))</f>
        <v>8</v>
      </c>
      <c r="E1419" s="70">
        <f t="shared" ref="E1419:E1424" si="425">IF(E1418&lt;59,E1418+1,0)</f>
        <v>31</v>
      </c>
      <c r="F1419" s="74"/>
      <c r="G1419" s="77"/>
      <c r="H1419" s="63" t="e">
        <f t="shared" si="419"/>
        <v>#VALUE!</v>
      </c>
      <c r="I1419" s="64">
        <f t="shared" si="420"/>
        <v>1</v>
      </c>
      <c r="J1419" s="71" t="str">
        <f t="shared" si="420"/>
        <v xml:space="preserve">Tolpis </v>
      </c>
      <c r="K1419" s="71" t="str">
        <f t="shared" si="420"/>
        <v>umbellata</v>
      </c>
      <c r="L1419" s="72">
        <f t="shared" si="420"/>
        <v>1</v>
      </c>
      <c r="M1419" s="72">
        <f t="shared" si="420"/>
        <v>0</v>
      </c>
      <c r="N1419" s="66">
        <f t="shared" si="420"/>
        <v>1</v>
      </c>
      <c r="O1419" s="41"/>
      <c r="P1419" s="42" t="str">
        <f t="shared" si="411"/>
        <v/>
      </c>
      <c r="Q1419" s="43" t="str">
        <f t="shared" si="412"/>
        <v/>
      </c>
      <c r="R1419" s="44" t="e">
        <f t="shared" si="413"/>
        <v>#VALUE!</v>
      </c>
      <c r="S1419" s="45" t="e">
        <f t="shared" si="406"/>
        <v>#VALUE!</v>
      </c>
      <c r="T1419" s="44" t="str">
        <f t="shared" si="414"/>
        <v/>
      </c>
      <c r="U1419" s="46"/>
      <c r="V1419" s="47"/>
      <c r="W1419" s="48" t="e">
        <f t="shared" si="415"/>
        <v>#VALUE!</v>
      </c>
      <c r="X1419" s="49"/>
      <c r="Y1419" s="44" t="e">
        <f>INDEX(VISITORS[INSECT ORDER], MATCH(X1419,VISITORS[NAME USED],0))</f>
        <v>#N/A</v>
      </c>
      <c r="Z1419" s="44" t="e">
        <f t="shared" si="416"/>
        <v>#N/A</v>
      </c>
      <c r="AA1419" s="50" t="e">
        <f>IF(SUM(#REF!,#REF!,#REF!,#REF!,#REF!,#REF!)=S1419,,"")</f>
        <v>#REF!</v>
      </c>
      <c r="AB1419" s="51" t="str">
        <f t="shared" si="417"/>
        <v/>
      </c>
      <c r="AC1419" s="51"/>
      <c r="AD1419" s="51"/>
      <c r="AE1419" s="51"/>
      <c r="AF1419" s="51"/>
      <c r="AG1419" s="51"/>
      <c r="AH1419" s="51"/>
      <c r="AI1419" s="52"/>
      <c r="AJ1419" s="52"/>
      <c r="AK1419" s="52"/>
      <c r="AL1419" s="53"/>
      <c r="AM1419" s="54"/>
      <c r="AN1419" s="55" t="str">
        <f>IF(P1419=1,0,"")</f>
        <v/>
      </c>
      <c r="AO1419" s="56" t="str">
        <f>IF(AN1419=1,AB1419,"")</f>
        <v/>
      </c>
      <c r="AP1419" s="55" t="str">
        <f>IF(P1419=1,0,"")</f>
        <v/>
      </c>
      <c r="AQ1419" s="56" t="str">
        <f>IF(AP1419=1,AB1419,"")</f>
        <v/>
      </c>
    </row>
    <row r="1420" spans="1:43" s="3" customFormat="1" x14ac:dyDescent="0.25">
      <c r="A1420" s="67">
        <f t="shared" si="422"/>
        <v>2022</v>
      </c>
      <c r="B1420" s="67" t="e">
        <f t="shared" si="423"/>
        <v>#VALUE!</v>
      </c>
      <c r="C1420" s="68" t="e">
        <f t="shared" si="418"/>
        <v>#VALUE!</v>
      </c>
      <c r="D1420" s="69">
        <f t="shared" si="424"/>
        <v>8</v>
      </c>
      <c r="E1420" s="70">
        <f t="shared" si="425"/>
        <v>32</v>
      </c>
      <c r="F1420" s="74"/>
      <c r="G1420" s="77"/>
      <c r="H1420" s="63" t="e">
        <f t="shared" si="419"/>
        <v>#VALUE!</v>
      </c>
      <c r="I1420" s="64">
        <f t="shared" si="420"/>
        <v>1</v>
      </c>
      <c r="J1420" s="71" t="str">
        <f t="shared" si="420"/>
        <v xml:space="preserve">Tolpis </v>
      </c>
      <c r="K1420" s="71" t="str">
        <f t="shared" si="420"/>
        <v>umbellata</v>
      </c>
      <c r="L1420" s="72">
        <f t="shared" si="420"/>
        <v>1</v>
      </c>
      <c r="M1420" s="72">
        <f t="shared" si="420"/>
        <v>0</v>
      </c>
      <c r="N1420" s="66">
        <f t="shared" si="420"/>
        <v>1</v>
      </c>
      <c r="O1420" s="41"/>
      <c r="P1420" s="42" t="str">
        <f t="shared" si="411"/>
        <v/>
      </c>
      <c r="Q1420" s="43" t="str">
        <f t="shared" si="412"/>
        <v/>
      </c>
      <c r="R1420" s="44" t="e">
        <f t="shared" si="413"/>
        <v>#VALUE!</v>
      </c>
      <c r="S1420" s="45" t="e">
        <f t="shared" si="406"/>
        <v>#VALUE!</v>
      </c>
      <c r="T1420" s="44" t="str">
        <f t="shared" si="414"/>
        <v/>
      </c>
      <c r="U1420" s="46"/>
      <c r="V1420" s="47"/>
      <c r="W1420" s="48" t="e">
        <f t="shared" si="415"/>
        <v>#VALUE!</v>
      </c>
      <c r="X1420" s="49"/>
      <c r="Y1420" s="44" t="e">
        <f>INDEX(VISITORS[INSECT ORDER], MATCH(X1420,VISITORS[NAME USED],0))</f>
        <v>#N/A</v>
      </c>
      <c r="Z1420" s="44" t="e">
        <f t="shared" si="416"/>
        <v>#N/A</v>
      </c>
      <c r="AA1420" s="50" t="e">
        <f>IF(SUM(#REF!,#REF!,#REF!,#REF!,#REF!,#REF!)=S1420,,"")</f>
        <v>#REF!</v>
      </c>
      <c r="AB1420" s="51" t="str">
        <f t="shared" si="417"/>
        <v/>
      </c>
      <c r="AC1420" s="51"/>
      <c r="AD1420" s="51"/>
      <c r="AE1420" s="51"/>
      <c r="AF1420" s="51"/>
      <c r="AG1420" s="51"/>
      <c r="AH1420" s="51"/>
      <c r="AI1420" s="52"/>
      <c r="AJ1420" s="52"/>
      <c r="AK1420" s="52"/>
      <c r="AL1420" s="53"/>
      <c r="AM1420" s="54"/>
      <c r="AN1420" s="55" t="str">
        <f>IF(P1420=1,0,"")</f>
        <v/>
      </c>
      <c r="AO1420" s="56" t="str">
        <f>IF(AN1420=1,AB1420,"")</f>
        <v/>
      </c>
      <c r="AP1420" s="55" t="str">
        <f>IF(P1420=1,0,"")</f>
        <v/>
      </c>
      <c r="AQ1420" s="56" t="str">
        <f>IF(AP1420=1,AB1420,"")</f>
        <v/>
      </c>
    </row>
    <row r="1421" spans="1:43" s="3" customFormat="1" x14ac:dyDescent="0.25">
      <c r="A1421" s="67">
        <f t="shared" si="422"/>
        <v>2022</v>
      </c>
      <c r="B1421" s="67" t="e">
        <f t="shared" si="423"/>
        <v>#VALUE!</v>
      </c>
      <c r="C1421" s="68" t="e">
        <f t="shared" si="418"/>
        <v>#VALUE!</v>
      </c>
      <c r="D1421" s="69">
        <f t="shared" si="424"/>
        <v>8</v>
      </c>
      <c r="E1421" s="70">
        <f t="shared" si="425"/>
        <v>33</v>
      </c>
      <c r="F1421" s="74"/>
      <c r="G1421" s="77"/>
      <c r="H1421" s="63" t="e">
        <f t="shared" si="419"/>
        <v>#VALUE!</v>
      </c>
      <c r="I1421" s="64">
        <f t="shared" si="420"/>
        <v>1</v>
      </c>
      <c r="J1421" s="71" t="str">
        <f t="shared" si="420"/>
        <v xml:space="preserve">Tolpis </v>
      </c>
      <c r="K1421" s="71" t="str">
        <f t="shared" si="420"/>
        <v>umbellata</v>
      </c>
      <c r="L1421" s="72">
        <f t="shared" si="420"/>
        <v>1</v>
      </c>
      <c r="M1421" s="72">
        <f t="shared" si="420"/>
        <v>0</v>
      </c>
      <c r="N1421" s="66">
        <f t="shared" si="420"/>
        <v>1</v>
      </c>
      <c r="O1421" s="41"/>
      <c r="P1421" s="42" t="str">
        <f t="shared" si="411"/>
        <v/>
      </c>
      <c r="Q1421" s="43" t="str">
        <f t="shared" si="412"/>
        <v/>
      </c>
      <c r="R1421" s="44" t="e">
        <f t="shared" si="413"/>
        <v>#VALUE!</v>
      </c>
      <c r="S1421" s="45" t="e">
        <f t="shared" si="406"/>
        <v>#VALUE!</v>
      </c>
      <c r="T1421" s="44" t="str">
        <f t="shared" si="414"/>
        <v/>
      </c>
      <c r="U1421" s="46"/>
      <c r="V1421" s="47"/>
      <c r="W1421" s="48" t="e">
        <f t="shared" si="415"/>
        <v>#VALUE!</v>
      </c>
      <c r="X1421" s="49"/>
      <c r="Y1421" s="44" t="e">
        <f>INDEX(VISITORS[INSECT ORDER], MATCH(X1421,VISITORS[NAME USED],0))</f>
        <v>#N/A</v>
      </c>
      <c r="Z1421" s="44" t="e">
        <f t="shared" si="416"/>
        <v>#N/A</v>
      </c>
      <c r="AA1421" s="50" t="e">
        <f>IF(SUM(#REF!,#REF!,#REF!,#REF!,#REF!,#REF!)=S1421,,"")</f>
        <v>#REF!</v>
      </c>
      <c r="AB1421" s="51" t="str">
        <f t="shared" si="417"/>
        <v/>
      </c>
      <c r="AC1421" s="51"/>
      <c r="AD1421" s="51"/>
      <c r="AE1421" s="51"/>
      <c r="AF1421" s="51"/>
      <c r="AG1421" s="51"/>
      <c r="AH1421" s="51"/>
      <c r="AI1421" s="52"/>
      <c r="AJ1421" s="52"/>
      <c r="AK1421" s="52"/>
      <c r="AL1421" s="53"/>
      <c r="AM1421" s="54"/>
      <c r="AN1421" s="55" t="str">
        <f>IF(P1421=1,0,"")</f>
        <v/>
      </c>
      <c r="AO1421" s="56" t="str">
        <f>IF(AN1421=1,AB1421,"")</f>
        <v/>
      </c>
      <c r="AP1421" s="55" t="str">
        <f>IF(P1421=1,0,"")</f>
        <v/>
      </c>
      <c r="AQ1421" s="56" t="str">
        <f>IF(AP1421=1,AB1421,"")</f>
        <v/>
      </c>
    </row>
    <row r="1422" spans="1:43" s="3" customFormat="1" x14ac:dyDescent="0.25">
      <c r="A1422" s="67">
        <f t="shared" si="422"/>
        <v>2022</v>
      </c>
      <c r="B1422" s="67" t="e">
        <f t="shared" si="423"/>
        <v>#VALUE!</v>
      </c>
      <c r="C1422" s="68" t="e">
        <f t="shared" si="418"/>
        <v>#VALUE!</v>
      </c>
      <c r="D1422" s="69">
        <f t="shared" si="424"/>
        <v>8</v>
      </c>
      <c r="E1422" s="70">
        <f t="shared" si="425"/>
        <v>34</v>
      </c>
      <c r="F1422" s="74"/>
      <c r="G1422" s="77"/>
      <c r="H1422" s="63" t="e">
        <f t="shared" si="419"/>
        <v>#VALUE!</v>
      </c>
      <c r="I1422" s="64">
        <f t="shared" si="420"/>
        <v>1</v>
      </c>
      <c r="J1422" s="71" t="str">
        <f t="shared" si="420"/>
        <v xml:space="preserve">Tolpis </v>
      </c>
      <c r="K1422" s="71" t="str">
        <f t="shared" si="420"/>
        <v>umbellata</v>
      </c>
      <c r="L1422" s="72">
        <f t="shared" si="420"/>
        <v>1</v>
      </c>
      <c r="M1422" s="72">
        <f t="shared" si="420"/>
        <v>0</v>
      </c>
      <c r="N1422" s="66">
        <f t="shared" si="420"/>
        <v>1</v>
      </c>
      <c r="O1422" s="41"/>
      <c r="P1422" s="42" t="str">
        <f t="shared" si="411"/>
        <v/>
      </c>
      <c r="Q1422" s="43" t="str">
        <f t="shared" si="412"/>
        <v/>
      </c>
      <c r="R1422" s="44" t="e">
        <f t="shared" si="413"/>
        <v>#VALUE!</v>
      </c>
      <c r="S1422" s="45" t="e">
        <f t="shared" si="406"/>
        <v>#VALUE!</v>
      </c>
      <c r="T1422" s="44" t="str">
        <f t="shared" si="414"/>
        <v/>
      </c>
      <c r="U1422" s="46"/>
      <c r="V1422" s="47"/>
      <c r="W1422" s="48" t="e">
        <f t="shared" si="415"/>
        <v>#VALUE!</v>
      </c>
      <c r="X1422" s="49"/>
      <c r="Y1422" s="44" t="e">
        <f>INDEX(VISITORS[INSECT ORDER], MATCH(X1422,VISITORS[NAME USED],0))</f>
        <v>#N/A</v>
      </c>
      <c r="Z1422" s="44" t="e">
        <f t="shared" si="416"/>
        <v>#N/A</v>
      </c>
      <c r="AA1422" s="50" t="e">
        <f>IF(SUM(#REF!,#REF!,#REF!,#REF!,#REF!,#REF!)=S1422,,"")</f>
        <v>#REF!</v>
      </c>
      <c r="AB1422" s="51" t="str">
        <f t="shared" si="417"/>
        <v/>
      </c>
      <c r="AC1422" s="51"/>
      <c r="AD1422" s="51"/>
      <c r="AE1422" s="51"/>
      <c r="AF1422" s="51"/>
      <c r="AG1422" s="51"/>
      <c r="AH1422" s="51"/>
      <c r="AI1422" s="52"/>
      <c r="AJ1422" s="52"/>
      <c r="AK1422" s="52"/>
      <c r="AL1422" s="53"/>
      <c r="AM1422" s="54"/>
      <c r="AN1422" s="55" t="str">
        <f>IF(P1422=1,0,"")</f>
        <v/>
      </c>
      <c r="AO1422" s="56" t="str">
        <f>IF(AN1422=1,AB1422,"")</f>
        <v/>
      </c>
      <c r="AP1422" s="55" t="str">
        <f>IF(P1422=1,0,"")</f>
        <v/>
      </c>
      <c r="AQ1422" s="56" t="str">
        <f>IF(AP1422=1,AB1422,"")</f>
        <v/>
      </c>
    </row>
    <row r="1423" spans="1:43" s="3" customFormat="1" x14ac:dyDescent="0.25">
      <c r="A1423" s="67">
        <f t="shared" si="422"/>
        <v>2022</v>
      </c>
      <c r="B1423" s="67" t="e">
        <f t="shared" si="423"/>
        <v>#VALUE!</v>
      </c>
      <c r="C1423" s="68" t="e">
        <f t="shared" si="418"/>
        <v>#VALUE!</v>
      </c>
      <c r="D1423" s="69">
        <f t="shared" si="424"/>
        <v>8</v>
      </c>
      <c r="E1423" s="70">
        <f t="shared" si="425"/>
        <v>35</v>
      </c>
      <c r="F1423" s="74"/>
      <c r="G1423" s="77"/>
      <c r="H1423" s="63" t="e">
        <f t="shared" si="419"/>
        <v>#VALUE!</v>
      </c>
      <c r="I1423" s="64">
        <f t="shared" si="420"/>
        <v>1</v>
      </c>
      <c r="J1423" s="71" t="str">
        <f t="shared" si="420"/>
        <v xml:space="preserve">Tolpis </v>
      </c>
      <c r="K1423" s="71" t="str">
        <f t="shared" si="420"/>
        <v>umbellata</v>
      </c>
      <c r="L1423" s="72">
        <f t="shared" si="420"/>
        <v>1</v>
      </c>
      <c r="M1423" s="72">
        <f t="shared" si="420"/>
        <v>0</v>
      </c>
      <c r="N1423" s="66">
        <f t="shared" si="420"/>
        <v>1</v>
      </c>
      <c r="O1423" s="41"/>
      <c r="P1423" s="42" t="str">
        <f t="shared" si="411"/>
        <v/>
      </c>
      <c r="Q1423" s="43" t="str">
        <f t="shared" si="412"/>
        <v/>
      </c>
      <c r="R1423" s="44" t="e">
        <f t="shared" si="413"/>
        <v>#VALUE!</v>
      </c>
      <c r="S1423" s="45" t="e">
        <f t="shared" si="406"/>
        <v>#VALUE!</v>
      </c>
      <c r="T1423" s="44" t="str">
        <f t="shared" si="414"/>
        <v/>
      </c>
      <c r="U1423" s="46"/>
      <c r="V1423" s="47"/>
      <c r="W1423" s="48" t="e">
        <f t="shared" si="415"/>
        <v>#VALUE!</v>
      </c>
      <c r="X1423" s="49"/>
      <c r="Y1423" s="44" t="e">
        <f>INDEX(VISITORS[INSECT ORDER], MATCH(X1423,VISITORS[NAME USED],0))</f>
        <v>#N/A</v>
      </c>
      <c r="Z1423" s="44" t="e">
        <f t="shared" si="416"/>
        <v>#N/A</v>
      </c>
      <c r="AA1423" s="50" t="e">
        <f>IF(SUM(#REF!,#REF!,#REF!,#REF!,#REF!,#REF!)=S1423,,"")</f>
        <v>#REF!</v>
      </c>
      <c r="AB1423" s="51" t="str">
        <f t="shared" si="417"/>
        <v/>
      </c>
      <c r="AC1423" s="51"/>
      <c r="AD1423" s="51"/>
      <c r="AE1423" s="51"/>
      <c r="AF1423" s="51"/>
      <c r="AG1423" s="51"/>
      <c r="AH1423" s="51"/>
      <c r="AI1423" s="52"/>
      <c r="AJ1423" s="52"/>
      <c r="AK1423" s="52"/>
      <c r="AL1423" s="53"/>
      <c r="AM1423" s="54"/>
      <c r="AN1423" s="55" t="str">
        <f>IF(P1423=1,0,"")</f>
        <v/>
      </c>
      <c r="AO1423" s="56" t="str">
        <f>IF(AN1423=1,AB1423,"")</f>
        <v/>
      </c>
      <c r="AP1423" s="55" t="str">
        <f>IF(P1423=1,0,"")</f>
        <v/>
      </c>
      <c r="AQ1423" s="56" t="str">
        <f>IF(AP1423=1,AB1423,"")</f>
        <v/>
      </c>
    </row>
    <row r="1424" spans="1:43" s="3" customFormat="1" x14ac:dyDescent="0.25">
      <c r="A1424" s="67">
        <f t="shared" si="422"/>
        <v>2022</v>
      </c>
      <c r="B1424" s="67" t="e">
        <f t="shared" si="423"/>
        <v>#VALUE!</v>
      </c>
      <c r="C1424" s="68" t="e">
        <f t="shared" si="418"/>
        <v>#VALUE!</v>
      </c>
      <c r="D1424" s="69">
        <f t="shared" si="424"/>
        <v>8</v>
      </c>
      <c r="E1424" s="70">
        <f t="shared" si="425"/>
        <v>36</v>
      </c>
      <c r="F1424" s="74"/>
      <c r="G1424" s="77"/>
      <c r="H1424" s="63" t="e">
        <f t="shared" si="419"/>
        <v>#VALUE!</v>
      </c>
      <c r="I1424" s="64">
        <f t="shared" si="420"/>
        <v>1</v>
      </c>
      <c r="J1424" s="71" t="str">
        <f t="shared" si="420"/>
        <v xml:space="preserve">Tolpis </v>
      </c>
      <c r="K1424" s="71" t="str">
        <f t="shared" si="420"/>
        <v>umbellata</v>
      </c>
      <c r="L1424" s="72">
        <f t="shared" si="420"/>
        <v>1</v>
      </c>
      <c r="M1424" s="72">
        <f t="shared" si="420"/>
        <v>0</v>
      </c>
      <c r="N1424" s="66">
        <f t="shared" si="420"/>
        <v>1</v>
      </c>
      <c r="O1424" s="41"/>
      <c r="P1424" s="42" t="str">
        <f t="shared" si="411"/>
        <v/>
      </c>
      <c r="Q1424" s="43" t="str">
        <f t="shared" si="412"/>
        <v/>
      </c>
      <c r="R1424" s="44" t="e">
        <f t="shared" si="413"/>
        <v>#VALUE!</v>
      </c>
      <c r="S1424" s="45" t="e">
        <f t="shared" si="406"/>
        <v>#VALUE!</v>
      </c>
      <c r="T1424" s="44" t="str">
        <f t="shared" si="414"/>
        <v/>
      </c>
      <c r="U1424" s="46"/>
      <c r="V1424" s="47"/>
      <c r="W1424" s="48" t="e">
        <f t="shared" si="415"/>
        <v>#VALUE!</v>
      </c>
      <c r="X1424" s="49"/>
      <c r="Y1424" s="44" t="e">
        <f>INDEX(VISITORS[INSECT ORDER], MATCH(X1424,VISITORS[NAME USED],0))</f>
        <v>#N/A</v>
      </c>
      <c r="Z1424" s="44" t="e">
        <f t="shared" si="416"/>
        <v>#N/A</v>
      </c>
      <c r="AA1424" s="50" t="e">
        <f>IF(SUM(#REF!,#REF!,#REF!,#REF!,#REF!,#REF!)=S1424,,"")</f>
        <v>#REF!</v>
      </c>
      <c r="AB1424" s="51" t="str">
        <f t="shared" si="417"/>
        <v/>
      </c>
      <c r="AC1424" s="51"/>
      <c r="AD1424" s="51"/>
      <c r="AE1424" s="51"/>
      <c r="AF1424" s="51"/>
      <c r="AG1424" s="51"/>
      <c r="AH1424" s="51"/>
      <c r="AI1424" s="52"/>
      <c r="AJ1424" s="52"/>
      <c r="AK1424" s="52"/>
      <c r="AL1424" s="53"/>
      <c r="AM1424" s="54"/>
      <c r="AN1424" s="55" t="str">
        <f>IF(P1424=1,0,"")</f>
        <v/>
      </c>
      <c r="AO1424" s="56" t="str">
        <f>IF(AN1424=1,AB1424,"")</f>
        <v/>
      </c>
      <c r="AP1424" s="55" t="str">
        <f>IF(P1424=1,0,"")</f>
        <v/>
      </c>
      <c r="AQ1424" s="56" t="str">
        <f>IF(AP1424=1,AB1424,"")</f>
        <v/>
      </c>
    </row>
    <row r="1425" spans="1:43" s="3" customFormat="1" x14ac:dyDescent="0.25">
      <c r="A1425" s="67">
        <f>A1424</f>
        <v>2022</v>
      </c>
      <c r="B1425" s="67" t="e">
        <f>IF(C1424-C1425&gt;0, TEXT(DATE(2016,(MONTH(DATEVALUE(B1424&amp;"1"))+1),1),"mmm"), B1424)</f>
        <v>#VALUE!</v>
      </c>
      <c r="C1425" s="68" t="e">
        <f t="shared" si="418"/>
        <v>#VALUE!</v>
      </c>
      <c r="D1425" s="69">
        <f>IF(IF(E1424=59,D1424+1,D1424)=24,0,IF(E1424=59,D1424+1,D1424))</f>
        <v>8</v>
      </c>
      <c r="E1425" s="70">
        <f>IF(E1424&lt;59,E1424+1,0)</f>
        <v>37</v>
      </c>
      <c r="F1425" s="74"/>
      <c r="G1425" s="77"/>
      <c r="H1425" s="63" t="e">
        <f t="shared" si="419"/>
        <v>#VALUE!</v>
      </c>
      <c r="I1425" s="64">
        <f t="shared" si="420"/>
        <v>1</v>
      </c>
      <c r="J1425" s="71" t="str">
        <f>J1424</f>
        <v xml:space="preserve">Tolpis </v>
      </c>
      <c r="K1425" s="71" t="str">
        <f>K1424</f>
        <v>umbellata</v>
      </c>
      <c r="L1425" s="72">
        <f>L1424</f>
        <v>1</v>
      </c>
      <c r="M1425" s="72">
        <f t="shared" ref="M1425" si="426">M1424</f>
        <v>0</v>
      </c>
      <c r="N1425" s="66">
        <f>N1424</f>
        <v>1</v>
      </c>
      <c r="O1425" s="41"/>
      <c r="P1425" s="42" t="str">
        <f t="shared" si="411"/>
        <v/>
      </c>
      <c r="Q1425" s="43" t="str">
        <f t="shared" si="412"/>
        <v/>
      </c>
      <c r="R1425" s="44" t="e">
        <f t="shared" si="413"/>
        <v>#VALUE!</v>
      </c>
      <c r="S1425" s="45" t="e">
        <f t="shared" si="406"/>
        <v>#VALUE!</v>
      </c>
      <c r="T1425" s="44" t="str">
        <f t="shared" si="414"/>
        <v/>
      </c>
      <c r="U1425" s="46"/>
      <c r="V1425" s="47"/>
      <c r="W1425" s="48" t="e">
        <f t="shared" si="415"/>
        <v>#VALUE!</v>
      </c>
      <c r="X1425" s="49"/>
      <c r="Y1425" s="44" t="e">
        <f>INDEX(VISITORS[INSECT ORDER], MATCH(X1425,VISITORS[NAME USED],0))</f>
        <v>#N/A</v>
      </c>
      <c r="Z1425" s="44" t="e">
        <f t="shared" si="416"/>
        <v>#N/A</v>
      </c>
      <c r="AA1425" s="50" t="e">
        <f>IF(SUM(#REF!,#REF!,#REF!,#REF!,#REF!,#REF!)=S1425,,"")</f>
        <v>#REF!</v>
      </c>
      <c r="AB1425" s="51" t="str">
        <f t="shared" si="417"/>
        <v/>
      </c>
      <c r="AC1425" s="51"/>
      <c r="AD1425" s="51"/>
      <c r="AE1425" s="51"/>
      <c r="AF1425" s="51"/>
      <c r="AG1425" s="51"/>
      <c r="AH1425" s="51"/>
      <c r="AI1425" s="52"/>
      <c r="AJ1425" s="52"/>
      <c r="AK1425" s="52"/>
      <c r="AL1425" s="53"/>
      <c r="AM1425" s="54"/>
      <c r="AN1425" s="55" t="str">
        <f>IF(P1425=1,0,"")</f>
        <v/>
      </c>
      <c r="AO1425" s="56" t="str">
        <f>IF(AN1425=1,AB1425,"")</f>
        <v/>
      </c>
      <c r="AP1425" s="55" t="str">
        <f>IF(P1425=1,0,"")</f>
        <v/>
      </c>
      <c r="AQ1425" s="56" t="str">
        <f>IF(AP1425=1,AB1425,"")</f>
        <v/>
      </c>
    </row>
    <row r="1426" spans="1:43" s="3" customFormat="1" x14ac:dyDescent="0.25">
      <c r="A1426" s="67">
        <f t="shared" ref="A1426:A1442" si="427">A1425</f>
        <v>2022</v>
      </c>
      <c r="B1426" s="67" t="e">
        <f t="shared" ref="B1426:B1442" si="428">IF(C1425-C1426&gt;0, TEXT(DATE(2016,(MONTH(DATEVALUE(B1425&amp;"1"))+1),1),"mmm"), B1425)</f>
        <v>#VALUE!</v>
      </c>
      <c r="C1426" s="68" t="e">
        <f t="shared" si="418"/>
        <v>#VALUE!</v>
      </c>
      <c r="D1426" s="69">
        <f t="shared" ref="D1426:D1442" si="429">IF(IF(E1425=59,D1425+1,D1425)=24,0,IF(E1425=59,D1425+1,D1425))</f>
        <v>8</v>
      </c>
      <c r="E1426" s="70">
        <f t="shared" ref="E1426:E1442" si="430">IF(E1425&lt;59,E1425+1,0)</f>
        <v>38</v>
      </c>
      <c r="F1426" s="74">
        <v>22</v>
      </c>
      <c r="G1426" s="77"/>
      <c r="H1426" s="63" t="e">
        <f t="shared" si="419"/>
        <v>#VALUE!</v>
      </c>
      <c r="I1426" s="64">
        <f t="shared" si="420"/>
        <v>1</v>
      </c>
      <c r="J1426" s="71" t="str">
        <f t="shared" si="420"/>
        <v xml:space="preserve">Tolpis </v>
      </c>
      <c r="K1426" s="71" t="str">
        <f t="shared" si="420"/>
        <v>umbellata</v>
      </c>
      <c r="L1426" s="72">
        <f t="shared" si="420"/>
        <v>1</v>
      </c>
      <c r="M1426" s="72">
        <f t="shared" si="420"/>
        <v>0</v>
      </c>
      <c r="N1426" s="66">
        <f t="shared" si="420"/>
        <v>1</v>
      </c>
      <c r="O1426" s="41"/>
      <c r="P1426" s="42">
        <f t="shared" si="411"/>
        <v>1</v>
      </c>
      <c r="Q1426" s="43" t="str">
        <f t="shared" si="412"/>
        <v>08:38:22</v>
      </c>
      <c r="R1426" s="44" t="e">
        <f t="shared" si="413"/>
        <v>#VALUE!</v>
      </c>
      <c r="S1426" s="45">
        <f t="shared" si="406"/>
        <v>26</v>
      </c>
      <c r="T1426" s="44" t="str">
        <f t="shared" si="414"/>
        <v>08</v>
      </c>
      <c r="U1426" s="46">
        <v>38</v>
      </c>
      <c r="V1426" s="47">
        <v>48</v>
      </c>
      <c r="W1426" s="48" t="e">
        <f t="shared" si="415"/>
        <v>#VALUE!</v>
      </c>
      <c r="X1426" s="49" t="s">
        <v>603</v>
      </c>
      <c r="Y1426" s="44" t="s">
        <v>604</v>
      </c>
      <c r="Z1426" s="44" t="str">
        <f t="shared" si="416"/>
        <v>NA</v>
      </c>
      <c r="AA1426" s="50" t="e">
        <f>IF(SUM(#REF!,#REF!,#REF!,#REF!,#REF!,#REF!)=S1426,,"")</f>
        <v>#REF!</v>
      </c>
      <c r="AB1426" s="51">
        <f t="shared" si="417"/>
        <v>1</v>
      </c>
      <c r="AC1426" s="51"/>
      <c r="AD1426" s="51"/>
      <c r="AE1426" s="51"/>
      <c r="AF1426" s="51"/>
      <c r="AG1426" s="51"/>
      <c r="AH1426" s="51"/>
      <c r="AI1426" s="52">
        <v>0</v>
      </c>
      <c r="AJ1426" s="52">
        <v>1</v>
      </c>
      <c r="AK1426" s="52">
        <v>0</v>
      </c>
      <c r="AL1426" s="53"/>
      <c r="AM1426" s="54"/>
      <c r="AN1426" s="55">
        <v>1</v>
      </c>
      <c r="AO1426" s="56">
        <f>IF(AN1426=1,AB1426,"")</f>
        <v>1</v>
      </c>
      <c r="AP1426" s="55">
        <v>1</v>
      </c>
      <c r="AQ1426" s="56">
        <f>IF(AP1426=1,AB1426,"")</f>
        <v>1</v>
      </c>
    </row>
    <row r="1427" spans="1:43" s="3" customFormat="1" x14ac:dyDescent="0.25">
      <c r="A1427" s="67">
        <f t="shared" si="427"/>
        <v>2022</v>
      </c>
      <c r="B1427" s="67" t="e">
        <f t="shared" si="428"/>
        <v>#VALUE!</v>
      </c>
      <c r="C1427" s="68" t="e">
        <f t="shared" si="418"/>
        <v>#VALUE!</v>
      </c>
      <c r="D1427" s="69">
        <f t="shared" si="429"/>
        <v>8</v>
      </c>
      <c r="E1427" s="70">
        <f t="shared" si="430"/>
        <v>39</v>
      </c>
      <c r="F1427" s="74"/>
      <c r="G1427" s="77"/>
      <c r="H1427" s="63" t="e">
        <f t="shared" si="419"/>
        <v>#VALUE!</v>
      </c>
      <c r="I1427" s="64">
        <f t="shared" si="420"/>
        <v>1</v>
      </c>
      <c r="J1427" s="71" t="str">
        <f t="shared" si="420"/>
        <v xml:space="preserve">Tolpis </v>
      </c>
      <c r="K1427" s="71" t="str">
        <f t="shared" si="420"/>
        <v>umbellata</v>
      </c>
      <c r="L1427" s="72">
        <f t="shared" si="420"/>
        <v>1</v>
      </c>
      <c r="M1427" s="72">
        <f t="shared" si="420"/>
        <v>0</v>
      </c>
      <c r="N1427" s="66">
        <f t="shared" si="420"/>
        <v>1</v>
      </c>
      <c r="O1427" s="41"/>
      <c r="P1427" s="42" t="str">
        <f t="shared" si="411"/>
        <v/>
      </c>
      <c r="Q1427" s="43" t="str">
        <f t="shared" si="412"/>
        <v/>
      </c>
      <c r="R1427" s="44" t="e">
        <f t="shared" si="413"/>
        <v>#VALUE!</v>
      </c>
      <c r="S1427" s="45" t="e">
        <f t="shared" si="406"/>
        <v>#VALUE!</v>
      </c>
      <c r="T1427" s="44" t="str">
        <f t="shared" si="414"/>
        <v/>
      </c>
      <c r="U1427" s="46"/>
      <c r="V1427" s="47"/>
      <c r="W1427" s="48" t="e">
        <f t="shared" si="415"/>
        <v>#VALUE!</v>
      </c>
      <c r="X1427" s="49"/>
      <c r="Y1427" s="44" t="e">
        <f>INDEX(VISITORS[INSECT ORDER], MATCH(X1427,VISITORS[NAME USED],0))</f>
        <v>#N/A</v>
      </c>
      <c r="Z1427" s="44" t="e">
        <f t="shared" si="416"/>
        <v>#N/A</v>
      </c>
      <c r="AA1427" s="50" t="e">
        <f>IF(SUM(#REF!,#REF!,#REF!,#REF!,#REF!,#REF!)=S1427,,"")</f>
        <v>#REF!</v>
      </c>
      <c r="AB1427" s="51" t="str">
        <f t="shared" si="417"/>
        <v/>
      </c>
      <c r="AC1427" s="51"/>
      <c r="AD1427" s="51"/>
      <c r="AE1427" s="51"/>
      <c r="AF1427" s="51"/>
      <c r="AG1427" s="51"/>
      <c r="AH1427" s="51"/>
      <c r="AI1427" s="52"/>
      <c r="AJ1427" s="52"/>
      <c r="AK1427" s="52"/>
      <c r="AL1427" s="53"/>
      <c r="AM1427" s="54"/>
      <c r="AN1427" s="55" t="str">
        <f>IF(P1427=1,0,"")</f>
        <v/>
      </c>
      <c r="AO1427" s="56" t="str">
        <f>IF(AN1427=1,AB1427,"")</f>
        <v/>
      </c>
      <c r="AP1427" s="55" t="str">
        <f>IF(P1427=1,0,"")</f>
        <v/>
      </c>
      <c r="AQ1427" s="56" t="str">
        <f>IF(AP1427=1,AB1427,"")</f>
        <v/>
      </c>
    </row>
    <row r="1428" spans="1:43" s="3" customFormat="1" x14ac:dyDescent="0.25">
      <c r="A1428" s="67">
        <f t="shared" si="427"/>
        <v>2022</v>
      </c>
      <c r="B1428" s="67" t="e">
        <f t="shared" si="428"/>
        <v>#VALUE!</v>
      </c>
      <c r="C1428" s="68" t="e">
        <f t="shared" si="418"/>
        <v>#VALUE!</v>
      </c>
      <c r="D1428" s="69">
        <f t="shared" si="429"/>
        <v>8</v>
      </c>
      <c r="E1428" s="70">
        <f t="shared" si="430"/>
        <v>40</v>
      </c>
      <c r="F1428" s="74"/>
      <c r="G1428" s="77"/>
      <c r="H1428" s="63" t="e">
        <f t="shared" si="419"/>
        <v>#VALUE!</v>
      </c>
      <c r="I1428" s="64">
        <f t="shared" si="420"/>
        <v>1</v>
      </c>
      <c r="J1428" s="71" t="str">
        <f t="shared" si="420"/>
        <v xml:space="preserve">Tolpis </v>
      </c>
      <c r="K1428" s="71" t="str">
        <f t="shared" si="420"/>
        <v>umbellata</v>
      </c>
      <c r="L1428" s="72">
        <f t="shared" si="420"/>
        <v>1</v>
      </c>
      <c r="M1428" s="72">
        <f t="shared" si="420"/>
        <v>0</v>
      </c>
      <c r="N1428" s="66">
        <f t="shared" si="420"/>
        <v>1</v>
      </c>
      <c r="O1428" s="41"/>
      <c r="P1428" s="42" t="str">
        <f t="shared" si="411"/>
        <v/>
      </c>
      <c r="Q1428" s="43" t="str">
        <f t="shared" si="412"/>
        <v/>
      </c>
      <c r="R1428" s="44" t="e">
        <f t="shared" si="413"/>
        <v>#VALUE!</v>
      </c>
      <c r="S1428" s="45" t="e">
        <f t="shared" si="406"/>
        <v>#VALUE!</v>
      </c>
      <c r="T1428" s="44" t="str">
        <f t="shared" si="414"/>
        <v/>
      </c>
      <c r="U1428" s="46"/>
      <c r="V1428" s="47"/>
      <c r="W1428" s="48" t="e">
        <f t="shared" si="415"/>
        <v>#VALUE!</v>
      </c>
      <c r="X1428" s="49"/>
      <c r="Y1428" s="44" t="e">
        <f>INDEX(VISITORS[INSECT ORDER], MATCH(X1428,VISITORS[NAME USED],0))</f>
        <v>#N/A</v>
      </c>
      <c r="Z1428" s="44" t="e">
        <f t="shared" si="416"/>
        <v>#N/A</v>
      </c>
      <c r="AA1428" s="50" t="e">
        <f>IF(SUM(#REF!,#REF!,#REF!,#REF!,#REF!,#REF!)=S1428,,"")</f>
        <v>#REF!</v>
      </c>
      <c r="AB1428" s="51" t="str">
        <f t="shared" si="417"/>
        <v/>
      </c>
      <c r="AC1428" s="51"/>
      <c r="AD1428" s="51"/>
      <c r="AE1428" s="51"/>
      <c r="AF1428" s="51"/>
      <c r="AG1428" s="51"/>
      <c r="AH1428" s="51"/>
      <c r="AI1428" s="52"/>
      <c r="AJ1428" s="52"/>
      <c r="AK1428" s="52"/>
      <c r="AL1428" s="53"/>
      <c r="AM1428" s="54"/>
      <c r="AN1428" s="55" t="str">
        <f>IF(P1428=1,0,"")</f>
        <v/>
      </c>
      <c r="AO1428" s="56" t="str">
        <f>IF(AN1428=1,AB1428,"")</f>
        <v/>
      </c>
      <c r="AP1428" s="55" t="str">
        <f>IF(P1428=1,0,"")</f>
        <v/>
      </c>
      <c r="AQ1428" s="56" t="str">
        <f>IF(AP1428=1,AB1428,"")</f>
        <v/>
      </c>
    </row>
    <row r="1429" spans="1:43" s="3" customFormat="1" x14ac:dyDescent="0.25">
      <c r="A1429" s="67">
        <f t="shared" si="427"/>
        <v>2022</v>
      </c>
      <c r="B1429" s="67" t="e">
        <f t="shared" si="428"/>
        <v>#VALUE!</v>
      </c>
      <c r="C1429" s="68" t="e">
        <f t="shared" si="418"/>
        <v>#VALUE!</v>
      </c>
      <c r="D1429" s="69">
        <f t="shared" si="429"/>
        <v>8</v>
      </c>
      <c r="E1429" s="70">
        <f t="shared" si="430"/>
        <v>41</v>
      </c>
      <c r="F1429" s="74"/>
      <c r="G1429" s="77"/>
      <c r="H1429" s="63" t="e">
        <f t="shared" si="419"/>
        <v>#VALUE!</v>
      </c>
      <c r="I1429" s="64">
        <f t="shared" ref="I1429:N1442" si="431">I1428</f>
        <v>1</v>
      </c>
      <c r="J1429" s="71" t="str">
        <f t="shared" si="431"/>
        <v xml:space="preserve">Tolpis </v>
      </c>
      <c r="K1429" s="71" t="str">
        <f t="shared" si="431"/>
        <v>umbellata</v>
      </c>
      <c r="L1429" s="72">
        <f t="shared" si="431"/>
        <v>1</v>
      </c>
      <c r="M1429" s="72">
        <f t="shared" si="431"/>
        <v>0</v>
      </c>
      <c r="N1429" s="66">
        <f t="shared" si="431"/>
        <v>1</v>
      </c>
      <c r="O1429" s="41"/>
      <c r="P1429" s="42" t="str">
        <f t="shared" si="411"/>
        <v/>
      </c>
      <c r="Q1429" s="43" t="str">
        <f t="shared" si="412"/>
        <v/>
      </c>
      <c r="R1429" s="44" t="e">
        <f t="shared" si="413"/>
        <v>#VALUE!</v>
      </c>
      <c r="S1429" s="45" t="e">
        <f t="shared" si="406"/>
        <v>#VALUE!</v>
      </c>
      <c r="T1429" s="44" t="str">
        <f t="shared" si="414"/>
        <v/>
      </c>
      <c r="U1429" s="46"/>
      <c r="V1429" s="47"/>
      <c r="W1429" s="48" t="e">
        <f t="shared" si="415"/>
        <v>#VALUE!</v>
      </c>
      <c r="X1429" s="49"/>
      <c r="Y1429" s="44" t="e">
        <f>INDEX(VISITORS[INSECT ORDER], MATCH(X1429,VISITORS[NAME USED],0))</f>
        <v>#N/A</v>
      </c>
      <c r="Z1429" s="44" t="e">
        <f t="shared" si="416"/>
        <v>#N/A</v>
      </c>
      <c r="AA1429" s="50" t="e">
        <f>IF(SUM(#REF!,#REF!,#REF!,#REF!,#REF!,#REF!)=S1429,,"")</f>
        <v>#REF!</v>
      </c>
      <c r="AB1429" s="51" t="str">
        <f t="shared" si="417"/>
        <v/>
      </c>
      <c r="AC1429" s="51"/>
      <c r="AD1429" s="51"/>
      <c r="AE1429" s="51"/>
      <c r="AF1429" s="51"/>
      <c r="AG1429" s="51"/>
      <c r="AH1429" s="51"/>
      <c r="AI1429" s="52"/>
      <c r="AJ1429" s="52"/>
      <c r="AK1429" s="52"/>
      <c r="AL1429" s="53"/>
      <c r="AM1429" s="54"/>
      <c r="AN1429" s="55" t="str">
        <f>IF(P1429=1,0,"")</f>
        <v/>
      </c>
      <c r="AO1429" s="56" t="str">
        <f>IF(AN1429=1,AB1429,"")</f>
        <v/>
      </c>
      <c r="AP1429" s="55" t="str">
        <f>IF(P1429=1,0,"")</f>
        <v/>
      </c>
      <c r="AQ1429" s="56" t="str">
        <f>IF(AP1429=1,AB1429,"")</f>
        <v/>
      </c>
    </row>
    <row r="1430" spans="1:43" s="3" customFormat="1" x14ac:dyDescent="0.25">
      <c r="A1430" s="67">
        <f t="shared" si="427"/>
        <v>2022</v>
      </c>
      <c r="B1430" s="67" t="e">
        <f t="shared" si="428"/>
        <v>#VALUE!</v>
      </c>
      <c r="C1430" s="68" t="e">
        <f t="shared" si="418"/>
        <v>#VALUE!</v>
      </c>
      <c r="D1430" s="69">
        <f t="shared" si="429"/>
        <v>8</v>
      </c>
      <c r="E1430" s="70">
        <f t="shared" si="430"/>
        <v>42</v>
      </c>
      <c r="F1430" s="74"/>
      <c r="G1430" s="77"/>
      <c r="H1430" s="63" t="e">
        <f t="shared" si="419"/>
        <v>#VALUE!</v>
      </c>
      <c r="I1430" s="64">
        <f t="shared" si="431"/>
        <v>1</v>
      </c>
      <c r="J1430" s="71" t="str">
        <f t="shared" si="431"/>
        <v xml:space="preserve">Tolpis </v>
      </c>
      <c r="K1430" s="71" t="str">
        <f t="shared" si="431"/>
        <v>umbellata</v>
      </c>
      <c r="L1430" s="72">
        <f t="shared" si="431"/>
        <v>1</v>
      </c>
      <c r="M1430" s="72">
        <f t="shared" si="431"/>
        <v>0</v>
      </c>
      <c r="N1430" s="66">
        <f t="shared" si="431"/>
        <v>1</v>
      </c>
      <c r="O1430" s="41"/>
      <c r="P1430" s="42" t="str">
        <f t="shared" si="411"/>
        <v/>
      </c>
      <c r="Q1430" s="43" t="str">
        <f t="shared" si="412"/>
        <v/>
      </c>
      <c r="R1430" s="44" t="e">
        <f t="shared" si="413"/>
        <v>#VALUE!</v>
      </c>
      <c r="S1430" s="45" t="e">
        <f t="shared" si="406"/>
        <v>#VALUE!</v>
      </c>
      <c r="T1430" s="44" t="str">
        <f t="shared" si="414"/>
        <v/>
      </c>
      <c r="U1430" s="46"/>
      <c r="V1430" s="47"/>
      <c r="W1430" s="48" t="e">
        <f t="shared" si="415"/>
        <v>#VALUE!</v>
      </c>
      <c r="X1430" s="49"/>
      <c r="Y1430" s="44" t="e">
        <f>INDEX(VISITORS[INSECT ORDER], MATCH(X1430,VISITORS[NAME USED],0))</f>
        <v>#N/A</v>
      </c>
      <c r="Z1430" s="44" t="e">
        <f t="shared" si="416"/>
        <v>#N/A</v>
      </c>
      <c r="AA1430" s="50" t="e">
        <f>IF(SUM(#REF!,#REF!,#REF!,#REF!,#REF!,#REF!)=S1430,,"")</f>
        <v>#REF!</v>
      </c>
      <c r="AB1430" s="51" t="str">
        <f t="shared" si="417"/>
        <v/>
      </c>
      <c r="AC1430" s="51"/>
      <c r="AD1430" s="51"/>
      <c r="AE1430" s="51"/>
      <c r="AF1430" s="51"/>
      <c r="AG1430" s="51"/>
      <c r="AH1430" s="51"/>
      <c r="AI1430" s="52"/>
      <c r="AJ1430" s="52"/>
      <c r="AK1430" s="52"/>
      <c r="AL1430" s="53"/>
      <c r="AM1430" s="54"/>
      <c r="AN1430" s="55" t="str">
        <f>IF(P1430=1,0,"")</f>
        <v/>
      </c>
      <c r="AO1430" s="56" t="str">
        <f>IF(AN1430=1,AB1430,"")</f>
        <v/>
      </c>
      <c r="AP1430" s="55" t="str">
        <f>IF(P1430=1,0,"")</f>
        <v/>
      </c>
      <c r="AQ1430" s="56" t="str">
        <f>IF(AP1430=1,AB1430,"")</f>
        <v/>
      </c>
    </row>
    <row r="1431" spans="1:43" s="3" customFormat="1" x14ac:dyDescent="0.25">
      <c r="A1431" s="67">
        <f t="shared" si="427"/>
        <v>2022</v>
      </c>
      <c r="B1431" s="67" t="e">
        <f t="shared" si="428"/>
        <v>#VALUE!</v>
      </c>
      <c r="C1431" s="68" t="e">
        <f t="shared" si="418"/>
        <v>#VALUE!</v>
      </c>
      <c r="D1431" s="69">
        <f t="shared" si="429"/>
        <v>8</v>
      </c>
      <c r="E1431" s="70">
        <f t="shared" si="430"/>
        <v>43</v>
      </c>
      <c r="F1431" s="74"/>
      <c r="G1431" s="77"/>
      <c r="H1431" s="63" t="e">
        <f t="shared" si="419"/>
        <v>#VALUE!</v>
      </c>
      <c r="I1431" s="64">
        <f t="shared" si="431"/>
        <v>1</v>
      </c>
      <c r="J1431" s="71" t="str">
        <f t="shared" si="431"/>
        <v xml:space="preserve">Tolpis </v>
      </c>
      <c r="K1431" s="71" t="str">
        <f t="shared" si="431"/>
        <v>umbellata</v>
      </c>
      <c r="L1431" s="72">
        <f t="shared" si="431"/>
        <v>1</v>
      </c>
      <c r="M1431" s="72">
        <f t="shared" si="431"/>
        <v>0</v>
      </c>
      <c r="N1431" s="66">
        <f t="shared" si="431"/>
        <v>1</v>
      </c>
      <c r="O1431" s="41"/>
      <c r="P1431" s="42" t="str">
        <f t="shared" si="411"/>
        <v/>
      </c>
      <c r="Q1431" s="43" t="str">
        <f t="shared" si="412"/>
        <v/>
      </c>
      <c r="R1431" s="44" t="e">
        <f t="shared" si="413"/>
        <v>#VALUE!</v>
      </c>
      <c r="S1431" s="45" t="e">
        <f t="shared" si="406"/>
        <v>#VALUE!</v>
      </c>
      <c r="T1431" s="44" t="str">
        <f t="shared" si="414"/>
        <v/>
      </c>
      <c r="U1431" s="46"/>
      <c r="V1431" s="47"/>
      <c r="W1431" s="48" t="e">
        <f t="shared" si="415"/>
        <v>#VALUE!</v>
      </c>
      <c r="X1431" s="49"/>
      <c r="Y1431" s="44" t="e">
        <f>INDEX(VISITORS[INSECT ORDER], MATCH(X1431,VISITORS[NAME USED],0))</f>
        <v>#N/A</v>
      </c>
      <c r="Z1431" s="44" t="e">
        <f t="shared" si="416"/>
        <v>#N/A</v>
      </c>
      <c r="AA1431" s="50" t="e">
        <f>IF(SUM(#REF!,#REF!,#REF!,#REF!,#REF!,#REF!)=S1431,,"")</f>
        <v>#REF!</v>
      </c>
      <c r="AB1431" s="51" t="str">
        <f t="shared" si="417"/>
        <v/>
      </c>
      <c r="AC1431" s="51"/>
      <c r="AD1431" s="51"/>
      <c r="AE1431" s="51"/>
      <c r="AF1431" s="51"/>
      <c r="AG1431" s="51"/>
      <c r="AH1431" s="51"/>
      <c r="AI1431" s="52"/>
      <c r="AJ1431" s="52"/>
      <c r="AK1431" s="52"/>
      <c r="AL1431" s="53"/>
      <c r="AM1431" s="54"/>
      <c r="AN1431" s="55" t="str">
        <f>IF(P1431=1,0,"")</f>
        <v/>
      </c>
      <c r="AO1431" s="56" t="str">
        <f>IF(AN1431=1,AB1431,"")</f>
        <v/>
      </c>
      <c r="AP1431" s="55" t="str">
        <f>IF(P1431=1,0,"")</f>
        <v/>
      </c>
      <c r="AQ1431" s="56" t="str">
        <f>IF(AP1431=1,AB1431,"")</f>
        <v/>
      </c>
    </row>
    <row r="1432" spans="1:43" s="3" customFormat="1" x14ac:dyDescent="0.25">
      <c r="A1432" s="67">
        <f t="shared" si="427"/>
        <v>2022</v>
      </c>
      <c r="B1432" s="67" t="e">
        <f t="shared" si="428"/>
        <v>#VALUE!</v>
      </c>
      <c r="C1432" s="68" t="e">
        <f t="shared" si="418"/>
        <v>#VALUE!</v>
      </c>
      <c r="D1432" s="69">
        <f t="shared" si="429"/>
        <v>8</v>
      </c>
      <c r="E1432" s="70">
        <f t="shared" si="430"/>
        <v>44</v>
      </c>
      <c r="F1432" s="74"/>
      <c r="G1432" s="77"/>
      <c r="H1432" s="63" t="e">
        <f t="shared" si="419"/>
        <v>#VALUE!</v>
      </c>
      <c r="I1432" s="64">
        <f t="shared" si="431"/>
        <v>1</v>
      </c>
      <c r="J1432" s="71" t="str">
        <f t="shared" si="431"/>
        <v xml:space="preserve">Tolpis </v>
      </c>
      <c r="K1432" s="71" t="str">
        <f t="shared" si="431"/>
        <v>umbellata</v>
      </c>
      <c r="L1432" s="72">
        <f t="shared" si="431"/>
        <v>1</v>
      </c>
      <c r="M1432" s="72">
        <f t="shared" si="431"/>
        <v>0</v>
      </c>
      <c r="N1432" s="66">
        <f t="shared" si="431"/>
        <v>1</v>
      </c>
      <c r="O1432" s="41"/>
      <c r="P1432" s="42" t="str">
        <f t="shared" si="411"/>
        <v/>
      </c>
      <c r="Q1432" s="43" t="str">
        <f t="shared" si="412"/>
        <v/>
      </c>
      <c r="R1432" s="44" t="e">
        <f t="shared" si="413"/>
        <v>#VALUE!</v>
      </c>
      <c r="S1432" s="45" t="e">
        <f t="shared" si="406"/>
        <v>#VALUE!</v>
      </c>
      <c r="T1432" s="44" t="str">
        <f t="shared" si="414"/>
        <v/>
      </c>
      <c r="U1432" s="46"/>
      <c r="V1432" s="47"/>
      <c r="W1432" s="48" t="e">
        <f t="shared" si="415"/>
        <v>#VALUE!</v>
      </c>
      <c r="X1432" s="49"/>
      <c r="Y1432" s="44" t="e">
        <f>INDEX(VISITORS[INSECT ORDER], MATCH(X1432,VISITORS[NAME USED],0))</f>
        <v>#N/A</v>
      </c>
      <c r="Z1432" s="44" t="e">
        <f t="shared" si="416"/>
        <v>#N/A</v>
      </c>
      <c r="AA1432" s="50" t="e">
        <f>IF(SUM(#REF!,#REF!,#REF!,#REF!,#REF!,#REF!)=S1432,,"")</f>
        <v>#REF!</v>
      </c>
      <c r="AB1432" s="51" t="str">
        <f t="shared" si="417"/>
        <v/>
      </c>
      <c r="AC1432" s="51"/>
      <c r="AD1432" s="51"/>
      <c r="AE1432" s="51"/>
      <c r="AF1432" s="51"/>
      <c r="AG1432" s="51"/>
      <c r="AH1432" s="51"/>
      <c r="AI1432" s="52"/>
      <c r="AJ1432" s="52"/>
      <c r="AK1432" s="52"/>
      <c r="AL1432" s="53"/>
      <c r="AM1432" s="54"/>
      <c r="AN1432" s="55" t="str">
        <f>IF(P1432=1,0,"")</f>
        <v/>
      </c>
      <c r="AO1432" s="56" t="str">
        <f>IF(AN1432=1,AB1432,"")</f>
        <v/>
      </c>
      <c r="AP1432" s="55" t="str">
        <f>IF(P1432=1,0,"")</f>
        <v/>
      </c>
      <c r="AQ1432" s="56" t="str">
        <f>IF(AP1432=1,AB1432,"")</f>
        <v/>
      </c>
    </row>
    <row r="1433" spans="1:43" s="3" customFormat="1" x14ac:dyDescent="0.25">
      <c r="A1433" s="67">
        <f t="shared" si="427"/>
        <v>2022</v>
      </c>
      <c r="B1433" s="67" t="e">
        <f t="shared" si="428"/>
        <v>#VALUE!</v>
      </c>
      <c r="C1433" s="68" t="e">
        <f t="shared" si="418"/>
        <v>#VALUE!</v>
      </c>
      <c r="D1433" s="69">
        <f t="shared" si="429"/>
        <v>8</v>
      </c>
      <c r="E1433" s="70">
        <f t="shared" si="430"/>
        <v>45</v>
      </c>
      <c r="F1433" s="74">
        <v>10</v>
      </c>
      <c r="G1433" s="77"/>
      <c r="H1433" s="63" t="e">
        <f t="shared" si="419"/>
        <v>#VALUE!</v>
      </c>
      <c r="I1433" s="64">
        <f t="shared" si="431"/>
        <v>1</v>
      </c>
      <c r="J1433" s="71" t="str">
        <f t="shared" si="431"/>
        <v xml:space="preserve">Tolpis </v>
      </c>
      <c r="K1433" s="71" t="str">
        <f t="shared" si="431"/>
        <v>umbellata</v>
      </c>
      <c r="L1433" s="72">
        <f t="shared" si="431"/>
        <v>1</v>
      </c>
      <c r="M1433" s="72">
        <f t="shared" si="431"/>
        <v>0</v>
      </c>
      <c r="N1433" s="66">
        <f t="shared" si="431"/>
        <v>1</v>
      </c>
      <c r="O1433" s="41"/>
      <c r="P1433" s="42">
        <f t="shared" si="411"/>
        <v>1</v>
      </c>
      <c r="Q1433" s="43" t="str">
        <f t="shared" si="412"/>
        <v>08:45:10</v>
      </c>
      <c r="R1433" s="44" t="e">
        <f t="shared" si="413"/>
        <v>#VALUE!</v>
      </c>
      <c r="S1433" s="45">
        <f t="shared" si="406"/>
        <v>23</v>
      </c>
      <c r="T1433" s="44" t="str">
        <f t="shared" si="414"/>
        <v>08</v>
      </c>
      <c r="U1433" s="46">
        <v>45</v>
      </c>
      <c r="V1433" s="47">
        <v>33</v>
      </c>
      <c r="W1433" s="48" t="e">
        <f t="shared" si="415"/>
        <v>#VALUE!</v>
      </c>
      <c r="X1433" s="49" t="s">
        <v>603</v>
      </c>
      <c r="Y1433" s="44" t="s">
        <v>604</v>
      </c>
      <c r="Z1433" s="44" t="str">
        <f t="shared" ref="Z1433" si="432">IF(Y1433&lt;&gt;0,"NA","")</f>
        <v>NA</v>
      </c>
      <c r="AA1433" s="50" t="e">
        <f>IF(SUM(#REF!,#REF!,#REF!,#REF!,#REF!,#REF!)=S1433,,"")</f>
        <v>#REF!</v>
      </c>
      <c r="AB1433" s="51">
        <f t="shared" ref="AB1433" si="433">IF(P1433=1,1,"")</f>
        <v>1</v>
      </c>
      <c r="AC1433" s="51"/>
      <c r="AD1433" s="51"/>
      <c r="AE1433" s="51"/>
      <c r="AF1433" s="51"/>
      <c r="AG1433" s="51"/>
      <c r="AH1433" s="51"/>
      <c r="AI1433" s="52">
        <v>0</v>
      </c>
      <c r="AJ1433" s="52">
        <v>1</v>
      </c>
      <c r="AK1433" s="52">
        <v>0</v>
      </c>
      <c r="AL1433" s="53"/>
      <c r="AM1433" s="54"/>
      <c r="AN1433" s="55">
        <v>1</v>
      </c>
      <c r="AO1433" s="56">
        <f>IF(AN1433=1,AB1433,"")</f>
        <v>1</v>
      </c>
      <c r="AP1433" s="55">
        <v>1</v>
      </c>
      <c r="AQ1433" s="56">
        <f>IF(AP1433=1,AB1433,"")</f>
        <v>1</v>
      </c>
    </row>
    <row r="1434" spans="1:43" s="3" customFormat="1" x14ac:dyDescent="0.25">
      <c r="A1434" s="67">
        <f t="shared" si="427"/>
        <v>2022</v>
      </c>
      <c r="B1434" s="67" t="e">
        <f t="shared" si="428"/>
        <v>#VALUE!</v>
      </c>
      <c r="C1434" s="68" t="e">
        <f t="shared" si="418"/>
        <v>#VALUE!</v>
      </c>
      <c r="D1434" s="69">
        <f t="shared" si="429"/>
        <v>8</v>
      </c>
      <c r="E1434" s="70">
        <f t="shared" si="430"/>
        <v>46</v>
      </c>
      <c r="F1434" s="74"/>
      <c r="G1434" s="77"/>
      <c r="H1434" s="63" t="e">
        <f t="shared" si="419"/>
        <v>#VALUE!</v>
      </c>
      <c r="I1434" s="64">
        <f t="shared" si="431"/>
        <v>1</v>
      </c>
      <c r="J1434" s="71" t="str">
        <f t="shared" si="431"/>
        <v xml:space="preserve">Tolpis </v>
      </c>
      <c r="K1434" s="71" t="str">
        <f t="shared" si="431"/>
        <v>umbellata</v>
      </c>
      <c r="L1434" s="72">
        <f t="shared" si="431"/>
        <v>1</v>
      </c>
      <c r="M1434" s="72">
        <f t="shared" si="431"/>
        <v>0</v>
      </c>
      <c r="N1434" s="66">
        <f t="shared" si="431"/>
        <v>1</v>
      </c>
      <c r="O1434" s="41"/>
      <c r="P1434" s="42" t="str">
        <f t="shared" si="411"/>
        <v/>
      </c>
      <c r="Q1434" s="43" t="str">
        <f t="shared" si="412"/>
        <v/>
      </c>
      <c r="R1434" s="44" t="e">
        <f t="shared" si="413"/>
        <v>#VALUE!</v>
      </c>
      <c r="S1434" s="45" t="e">
        <f t="shared" si="406"/>
        <v>#VALUE!</v>
      </c>
      <c r="T1434" s="44" t="str">
        <f t="shared" si="414"/>
        <v/>
      </c>
      <c r="U1434" s="46"/>
      <c r="V1434" s="47"/>
      <c r="W1434" s="48" t="e">
        <f t="shared" si="415"/>
        <v>#VALUE!</v>
      </c>
      <c r="X1434" s="49"/>
      <c r="Y1434" s="44" t="e">
        <f>INDEX(VISITORS[INSECT ORDER], MATCH(X1434,VISITORS[NAME USED],0))</f>
        <v>#N/A</v>
      </c>
      <c r="Z1434" s="44" t="e">
        <f t="shared" si="416"/>
        <v>#N/A</v>
      </c>
      <c r="AA1434" s="50" t="e">
        <f>IF(SUM(#REF!,#REF!,#REF!,#REF!,#REF!,#REF!)=S1434,,"")</f>
        <v>#REF!</v>
      </c>
      <c r="AB1434" s="51" t="str">
        <f t="shared" si="417"/>
        <v/>
      </c>
      <c r="AC1434" s="51"/>
      <c r="AD1434" s="51"/>
      <c r="AE1434" s="51"/>
      <c r="AF1434" s="51"/>
      <c r="AG1434" s="51"/>
      <c r="AH1434" s="51"/>
      <c r="AI1434" s="52"/>
      <c r="AJ1434" s="52"/>
      <c r="AK1434" s="52"/>
      <c r="AL1434" s="53"/>
      <c r="AM1434" s="54"/>
      <c r="AN1434" s="55" t="str">
        <f>IF(P1434=1,0,"")</f>
        <v/>
      </c>
      <c r="AO1434" s="56" t="str">
        <f>IF(AN1434=1,AB1434,"")</f>
        <v/>
      </c>
      <c r="AP1434" s="55" t="str">
        <f>IF(P1434=1,0,"")</f>
        <v/>
      </c>
      <c r="AQ1434" s="56" t="str">
        <f>IF(AP1434=1,AB1434,"")</f>
        <v/>
      </c>
    </row>
    <row r="1435" spans="1:43" s="3" customFormat="1" x14ac:dyDescent="0.25">
      <c r="A1435" s="67">
        <f t="shared" si="427"/>
        <v>2022</v>
      </c>
      <c r="B1435" s="67" t="e">
        <f t="shared" si="428"/>
        <v>#VALUE!</v>
      </c>
      <c r="C1435" s="68" t="e">
        <f t="shared" si="418"/>
        <v>#VALUE!</v>
      </c>
      <c r="D1435" s="69">
        <f t="shared" si="429"/>
        <v>8</v>
      </c>
      <c r="E1435" s="70">
        <f t="shared" si="430"/>
        <v>47</v>
      </c>
      <c r="F1435" s="74"/>
      <c r="G1435" s="77"/>
      <c r="H1435" s="63" t="e">
        <f t="shared" si="419"/>
        <v>#VALUE!</v>
      </c>
      <c r="I1435" s="64">
        <f t="shared" si="431"/>
        <v>1</v>
      </c>
      <c r="J1435" s="71" t="str">
        <f t="shared" si="431"/>
        <v xml:space="preserve">Tolpis </v>
      </c>
      <c r="K1435" s="71" t="str">
        <f t="shared" si="431"/>
        <v>umbellata</v>
      </c>
      <c r="L1435" s="72">
        <f t="shared" si="431"/>
        <v>1</v>
      </c>
      <c r="M1435" s="72">
        <f t="shared" si="431"/>
        <v>0</v>
      </c>
      <c r="N1435" s="66">
        <f t="shared" si="431"/>
        <v>1</v>
      </c>
      <c r="O1435" s="41"/>
      <c r="P1435" s="42" t="str">
        <f t="shared" si="411"/>
        <v/>
      </c>
      <c r="Q1435" s="43" t="str">
        <f t="shared" si="412"/>
        <v/>
      </c>
      <c r="R1435" s="44" t="e">
        <f t="shared" si="413"/>
        <v>#VALUE!</v>
      </c>
      <c r="S1435" s="45" t="e">
        <f t="shared" si="406"/>
        <v>#VALUE!</v>
      </c>
      <c r="T1435" s="44" t="str">
        <f t="shared" si="414"/>
        <v/>
      </c>
      <c r="U1435" s="46"/>
      <c r="V1435" s="47"/>
      <c r="W1435" s="48" t="e">
        <f t="shared" si="415"/>
        <v>#VALUE!</v>
      </c>
      <c r="X1435" s="49"/>
      <c r="Y1435" s="44" t="e">
        <f>INDEX(VISITORS[INSECT ORDER], MATCH(X1435,VISITORS[NAME USED],0))</f>
        <v>#N/A</v>
      </c>
      <c r="Z1435" s="44" t="e">
        <f t="shared" si="416"/>
        <v>#N/A</v>
      </c>
      <c r="AA1435" s="50" t="e">
        <f>IF(SUM(#REF!,#REF!,#REF!,#REF!,#REF!,#REF!)=S1435,,"")</f>
        <v>#REF!</v>
      </c>
      <c r="AB1435" s="51" t="str">
        <f t="shared" si="417"/>
        <v/>
      </c>
      <c r="AC1435" s="51"/>
      <c r="AD1435" s="51"/>
      <c r="AE1435" s="51"/>
      <c r="AF1435" s="51"/>
      <c r="AG1435" s="51"/>
      <c r="AH1435" s="51"/>
      <c r="AI1435" s="52"/>
      <c r="AJ1435" s="52"/>
      <c r="AK1435" s="52"/>
      <c r="AL1435" s="53"/>
      <c r="AM1435" s="54"/>
      <c r="AN1435" s="55" t="str">
        <f>IF(P1435=1,0,"")</f>
        <v/>
      </c>
      <c r="AO1435" s="56" t="str">
        <f>IF(AN1435=1,AB1435,"")</f>
        <v/>
      </c>
      <c r="AP1435" s="55" t="str">
        <f>IF(P1435=1,0,"")</f>
        <v/>
      </c>
      <c r="AQ1435" s="56" t="str">
        <f>IF(AP1435=1,AB1435,"")</f>
        <v/>
      </c>
    </row>
    <row r="1436" spans="1:43" s="3" customFormat="1" x14ac:dyDescent="0.25">
      <c r="A1436" s="67">
        <f t="shared" si="427"/>
        <v>2022</v>
      </c>
      <c r="B1436" s="67" t="e">
        <f t="shared" si="428"/>
        <v>#VALUE!</v>
      </c>
      <c r="C1436" s="68" t="e">
        <f t="shared" si="418"/>
        <v>#VALUE!</v>
      </c>
      <c r="D1436" s="69">
        <f t="shared" si="429"/>
        <v>8</v>
      </c>
      <c r="E1436" s="70">
        <f t="shared" si="430"/>
        <v>48</v>
      </c>
      <c r="F1436" s="74"/>
      <c r="G1436" s="77"/>
      <c r="H1436" s="63" t="e">
        <f t="shared" si="419"/>
        <v>#VALUE!</v>
      </c>
      <c r="I1436" s="64">
        <f t="shared" si="431"/>
        <v>1</v>
      </c>
      <c r="J1436" s="71" t="str">
        <f t="shared" si="431"/>
        <v xml:space="preserve">Tolpis </v>
      </c>
      <c r="K1436" s="71" t="str">
        <f t="shared" si="431"/>
        <v>umbellata</v>
      </c>
      <c r="L1436" s="72">
        <f t="shared" si="431"/>
        <v>1</v>
      </c>
      <c r="M1436" s="72">
        <f t="shared" si="431"/>
        <v>0</v>
      </c>
      <c r="N1436" s="66">
        <f t="shared" si="431"/>
        <v>1</v>
      </c>
      <c r="O1436" s="41"/>
      <c r="P1436" s="42" t="str">
        <f t="shared" si="411"/>
        <v/>
      </c>
      <c r="Q1436" s="43" t="str">
        <f t="shared" si="412"/>
        <v/>
      </c>
      <c r="R1436" s="44" t="e">
        <f t="shared" si="413"/>
        <v>#VALUE!</v>
      </c>
      <c r="S1436" s="45" t="e">
        <f t="shared" si="406"/>
        <v>#VALUE!</v>
      </c>
      <c r="T1436" s="44" t="str">
        <f t="shared" si="414"/>
        <v/>
      </c>
      <c r="U1436" s="46"/>
      <c r="V1436" s="47"/>
      <c r="W1436" s="48" t="e">
        <f t="shared" si="415"/>
        <v>#VALUE!</v>
      </c>
      <c r="X1436" s="49"/>
      <c r="Y1436" s="44" t="e">
        <f>INDEX(VISITORS[INSECT ORDER], MATCH(X1436,VISITORS[NAME USED],0))</f>
        <v>#N/A</v>
      </c>
      <c r="Z1436" s="44" t="e">
        <f t="shared" si="416"/>
        <v>#N/A</v>
      </c>
      <c r="AA1436" s="50" t="e">
        <f>IF(SUM(#REF!,#REF!,#REF!,#REF!,#REF!,#REF!)=S1436,,"")</f>
        <v>#REF!</v>
      </c>
      <c r="AB1436" s="51" t="str">
        <f t="shared" si="417"/>
        <v/>
      </c>
      <c r="AC1436" s="51"/>
      <c r="AD1436" s="51"/>
      <c r="AE1436" s="51"/>
      <c r="AF1436" s="51"/>
      <c r="AG1436" s="51"/>
      <c r="AH1436" s="51"/>
      <c r="AI1436" s="52"/>
      <c r="AJ1436" s="52"/>
      <c r="AK1436" s="52"/>
      <c r="AL1436" s="53"/>
      <c r="AM1436" s="54"/>
      <c r="AN1436" s="55" t="str">
        <f>IF(P1436=1,0,"")</f>
        <v/>
      </c>
      <c r="AO1436" s="56" t="str">
        <f>IF(AN1436=1,AB1436,"")</f>
        <v/>
      </c>
      <c r="AP1436" s="55" t="str">
        <f>IF(P1436=1,0,"")</f>
        <v/>
      </c>
      <c r="AQ1436" s="56" t="str">
        <f>IF(AP1436=1,AB1436,"")</f>
        <v/>
      </c>
    </row>
    <row r="1437" spans="1:43" s="3" customFormat="1" x14ac:dyDescent="0.25">
      <c r="A1437" s="67">
        <f t="shared" si="427"/>
        <v>2022</v>
      </c>
      <c r="B1437" s="67" t="e">
        <f t="shared" si="428"/>
        <v>#VALUE!</v>
      </c>
      <c r="C1437" s="68" t="e">
        <f t="shared" si="418"/>
        <v>#VALUE!</v>
      </c>
      <c r="D1437" s="69">
        <f t="shared" si="429"/>
        <v>8</v>
      </c>
      <c r="E1437" s="70">
        <f t="shared" si="430"/>
        <v>49</v>
      </c>
      <c r="F1437" s="74"/>
      <c r="G1437" s="77"/>
      <c r="H1437" s="63" t="e">
        <f t="shared" si="419"/>
        <v>#VALUE!</v>
      </c>
      <c r="I1437" s="64">
        <f t="shared" si="431"/>
        <v>1</v>
      </c>
      <c r="J1437" s="71" t="str">
        <f t="shared" si="431"/>
        <v xml:space="preserve">Tolpis </v>
      </c>
      <c r="K1437" s="71" t="str">
        <f t="shared" si="431"/>
        <v>umbellata</v>
      </c>
      <c r="L1437" s="72">
        <f t="shared" si="431"/>
        <v>1</v>
      </c>
      <c r="M1437" s="72">
        <f t="shared" si="431"/>
        <v>0</v>
      </c>
      <c r="N1437" s="66">
        <f t="shared" si="431"/>
        <v>1</v>
      </c>
      <c r="O1437" s="41"/>
      <c r="P1437" s="42" t="str">
        <f t="shared" si="411"/>
        <v/>
      </c>
      <c r="Q1437" s="43" t="str">
        <f t="shared" si="412"/>
        <v/>
      </c>
      <c r="R1437" s="44" t="e">
        <f t="shared" si="413"/>
        <v>#VALUE!</v>
      </c>
      <c r="S1437" s="45" t="e">
        <f t="shared" si="406"/>
        <v>#VALUE!</v>
      </c>
      <c r="T1437" s="44" t="str">
        <f t="shared" si="414"/>
        <v/>
      </c>
      <c r="U1437" s="46"/>
      <c r="V1437" s="47"/>
      <c r="W1437" s="48" t="e">
        <f t="shared" si="415"/>
        <v>#VALUE!</v>
      </c>
      <c r="X1437" s="49"/>
      <c r="Y1437" s="44" t="e">
        <f>INDEX(VISITORS[INSECT ORDER], MATCH(X1437,VISITORS[NAME USED],0))</f>
        <v>#N/A</v>
      </c>
      <c r="Z1437" s="44" t="e">
        <f t="shared" si="416"/>
        <v>#N/A</v>
      </c>
      <c r="AA1437" s="50" t="e">
        <f>IF(SUM(#REF!,#REF!,#REF!,#REF!,#REF!,#REF!)=S1437,,"")</f>
        <v>#REF!</v>
      </c>
      <c r="AB1437" s="51" t="str">
        <f t="shared" si="417"/>
        <v/>
      </c>
      <c r="AC1437" s="51"/>
      <c r="AD1437" s="51"/>
      <c r="AE1437" s="51"/>
      <c r="AF1437" s="51"/>
      <c r="AG1437" s="51"/>
      <c r="AH1437" s="51"/>
      <c r="AI1437" s="52"/>
      <c r="AJ1437" s="52"/>
      <c r="AK1437" s="52"/>
      <c r="AL1437" s="53"/>
      <c r="AM1437" s="54"/>
      <c r="AN1437" s="55" t="str">
        <f>IF(P1437=1,0,"")</f>
        <v/>
      </c>
      <c r="AO1437" s="56" t="str">
        <f>IF(AN1437=1,AB1437,"")</f>
        <v/>
      </c>
      <c r="AP1437" s="55" t="str">
        <f>IF(P1437=1,0,"")</f>
        <v/>
      </c>
      <c r="AQ1437" s="56" t="str">
        <f>IF(AP1437=1,AB1437,"")</f>
        <v/>
      </c>
    </row>
    <row r="1438" spans="1:43" s="3" customFormat="1" x14ac:dyDescent="0.25">
      <c r="A1438" s="67">
        <f t="shared" si="427"/>
        <v>2022</v>
      </c>
      <c r="B1438" s="67" t="e">
        <f t="shared" si="428"/>
        <v>#VALUE!</v>
      </c>
      <c r="C1438" s="68" t="e">
        <f t="shared" si="418"/>
        <v>#VALUE!</v>
      </c>
      <c r="D1438" s="69">
        <f t="shared" si="429"/>
        <v>8</v>
      </c>
      <c r="E1438" s="70">
        <f t="shared" si="430"/>
        <v>50</v>
      </c>
      <c r="F1438" s="74"/>
      <c r="G1438" s="77"/>
      <c r="H1438" s="63" t="e">
        <f t="shared" si="419"/>
        <v>#VALUE!</v>
      </c>
      <c r="I1438" s="64">
        <f t="shared" si="431"/>
        <v>1</v>
      </c>
      <c r="J1438" s="71" t="str">
        <f t="shared" si="431"/>
        <v xml:space="preserve">Tolpis </v>
      </c>
      <c r="K1438" s="71" t="str">
        <f t="shared" si="431"/>
        <v>umbellata</v>
      </c>
      <c r="L1438" s="72">
        <f t="shared" si="431"/>
        <v>1</v>
      </c>
      <c r="M1438" s="72">
        <f t="shared" si="431"/>
        <v>0</v>
      </c>
      <c r="N1438" s="66">
        <f t="shared" si="431"/>
        <v>1</v>
      </c>
      <c r="O1438" s="41"/>
      <c r="P1438" s="42" t="str">
        <f t="shared" si="411"/>
        <v/>
      </c>
      <c r="Q1438" s="43" t="str">
        <f t="shared" si="412"/>
        <v/>
      </c>
      <c r="R1438" s="44" t="e">
        <f t="shared" si="413"/>
        <v>#VALUE!</v>
      </c>
      <c r="S1438" s="45" t="e">
        <f t="shared" si="406"/>
        <v>#VALUE!</v>
      </c>
      <c r="T1438" s="44" t="str">
        <f t="shared" si="414"/>
        <v/>
      </c>
      <c r="U1438" s="46"/>
      <c r="V1438" s="47"/>
      <c r="W1438" s="48" t="e">
        <f t="shared" si="415"/>
        <v>#VALUE!</v>
      </c>
      <c r="X1438" s="49"/>
      <c r="Y1438" s="44" t="e">
        <f>INDEX(VISITORS[INSECT ORDER], MATCH(X1438,VISITORS[NAME USED],0))</f>
        <v>#N/A</v>
      </c>
      <c r="Z1438" s="44" t="e">
        <f t="shared" si="416"/>
        <v>#N/A</v>
      </c>
      <c r="AA1438" s="50" t="e">
        <f>IF(SUM(#REF!,#REF!,#REF!,#REF!,#REF!,#REF!)=S1438,,"")</f>
        <v>#REF!</v>
      </c>
      <c r="AB1438" s="51" t="str">
        <f t="shared" si="417"/>
        <v/>
      </c>
      <c r="AC1438" s="51"/>
      <c r="AD1438" s="51"/>
      <c r="AE1438" s="51"/>
      <c r="AF1438" s="51"/>
      <c r="AG1438" s="51"/>
      <c r="AH1438" s="51"/>
      <c r="AI1438" s="52"/>
      <c r="AJ1438" s="52"/>
      <c r="AK1438" s="52"/>
      <c r="AL1438" s="53"/>
      <c r="AM1438" s="54"/>
      <c r="AN1438" s="55" t="str">
        <f>IF(P1438=1,0,"")</f>
        <v/>
      </c>
      <c r="AO1438" s="56" t="str">
        <f>IF(AN1438=1,AB1438,"")</f>
        <v/>
      </c>
      <c r="AP1438" s="55" t="str">
        <f>IF(P1438=1,0,"")</f>
        <v/>
      </c>
      <c r="AQ1438" s="56" t="str">
        <f>IF(AP1438=1,AB1438,"")</f>
        <v/>
      </c>
    </row>
    <row r="1439" spans="1:43" s="3" customFormat="1" x14ac:dyDescent="0.25">
      <c r="A1439" s="67">
        <f t="shared" si="427"/>
        <v>2022</v>
      </c>
      <c r="B1439" s="67" t="e">
        <f t="shared" si="428"/>
        <v>#VALUE!</v>
      </c>
      <c r="C1439" s="68" t="e">
        <f t="shared" si="418"/>
        <v>#VALUE!</v>
      </c>
      <c r="D1439" s="69">
        <f t="shared" si="429"/>
        <v>8</v>
      </c>
      <c r="E1439" s="70">
        <f t="shared" si="430"/>
        <v>51</v>
      </c>
      <c r="F1439" s="74"/>
      <c r="G1439" s="77"/>
      <c r="H1439" s="63" t="e">
        <f t="shared" si="419"/>
        <v>#VALUE!</v>
      </c>
      <c r="I1439" s="64">
        <f t="shared" si="431"/>
        <v>1</v>
      </c>
      <c r="J1439" s="71" t="str">
        <f t="shared" si="431"/>
        <v xml:space="preserve">Tolpis </v>
      </c>
      <c r="K1439" s="71" t="str">
        <f t="shared" si="431"/>
        <v>umbellata</v>
      </c>
      <c r="L1439" s="72">
        <f t="shared" si="431"/>
        <v>1</v>
      </c>
      <c r="M1439" s="72">
        <f t="shared" si="431"/>
        <v>0</v>
      </c>
      <c r="N1439" s="66">
        <f t="shared" si="431"/>
        <v>1</v>
      </c>
      <c r="O1439" s="41"/>
      <c r="P1439" s="42" t="str">
        <f t="shared" si="411"/>
        <v/>
      </c>
      <c r="Q1439" s="43" t="str">
        <f t="shared" si="412"/>
        <v/>
      </c>
      <c r="R1439" s="44" t="e">
        <f t="shared" si="413"/>
        <v>#VALUE!</v>
      </c>
      <c r="S1439" s="45" t="e">
        <f t="shared" si="406"/>
        <v>#VALUE!</v>
      </c>
      <c r="T1439" s="44" t="str">
        <f t="shared" si="414"/>
        <v/>
      </c>
      <c r="U1439" s="46"/>
      <c r="V1439" s="47"/>
      <c r="W1439" s="48" t="e">
        <f t="shared" si="415"/>
        <v>#VALUE!</v>
      </c>
      <c r="X1439" s="49"/>
      <c r="Y1439" s="44" t="e">
        <f>INDEX(VISITORS[INSECT ORDER], MATCH(X1439,VISITORS[NAME USED],0))</f>
        <v>#N/A</v>
      </c>
      <c r="Z1439" s="44" t="e">
        <f t="shared" si="416"/>
        <v>#N/A</v>
      </c>
      <c r="AA1439" s="50" t="e">
        <f>IF(SUM(#REF!,#REF!,#REF!,#REF!,#REF!,#REF!)=S1439,,"")</f>
        <v>#REF!</v>
      </c>
      <c r="AB1439" s="51" t="str">
        <f t="shared" si="417"/>
        <v/>
      </c>
      <c r="AC1439" s="51"/>
      <c r="AD1439" s="51"/>
      <c r="AE1439" s="51"/>
      <c r="AF1439" s="51"/>
      <c r="AG1439" s="51"/>
      <c r="AH1439" s="51"/>
      <c r="AI1439" s="52"/>
      <c r="AJ1439" s="52"/>
      <c r="AK1439" s="52"/>
      <c r="AL1439" s="53"/>
      <c r="AM1439" s="54"/>
      <c r="AN1439" s="55" t="str">
        <f>IF(P1439=1,0,"")</f>
        <v/>
      </c>
      <c r="AO1439" s="56" t="str">
        <f>IF(AN1439=1,AB1439,"")</f>
        <v/>
      </c>
      <c r="AP1439" s="55" t="str">
        <f>IF(P1439=1,0,"")</f>
        <v/>
      </c>
      <c r="AQ1439" s="56" t="str">
        <f>IF(AP1439=1,AB1439,"")</f>
        <v/>
      </c>
    </row>
    <row r="1440" spans="1:43" s="3" customFormat="1" x14ac:dyDescent="0.25">
      <c r="A1440" s="67">
        <f t="shared" si="427"/>
        <v>2022</v>
      </c>
      <c r="B1440" s="67" t="e">
        <f t="shared" si="428"/>
        <v>#VALUE!</v>
      </c>
      <c r="C1440" s="68" t="e">
        <f t="shared" si="418"/>
        <v>#VALUE!</v>
      </c>
      <c r="D1440" s="69">
        <f t="shared" si="429"/>
        <v>8</v>
      </c>
      <c r="E1440" s="70">
        <f t="shared" si="430"/>
        <v>52</v>
      </c>
      <c r="F1440" s="74"/>
      <c r="G1440" s="77"/>
      <c r="H1440" s="63" t="e">
        <f t="shared" si="419"/>
        <v>#VALUE!</v>
      </c>
      <c r="I1440" s="64">
        <f t="shared" si="431"/>
        <v>1</v>
      </c>
      <c r="J1440" s="71" t="str">
        <f t="shared" si="431"/>
        <v xml:space="preserve">Tolpis </v>
      </c>
      <c r="K1440" s="71" t="str">
        <f t="shared" si="431"/>
        <v>umbellata</v>
      </c>
      <c r="L1440" s="72">
        <f t="shared" si="431"/>
        <v>1</v>
      </c>
      <c r="M1440" s="72">
        <f t="shared" si="431"/>
        <v>0</v>
      </c>
      <c r="N1440" s="66">
        <f t="shared" si="431"/>
        <v>1</v>
      </c>
      <c r="O1440" s="41"/>
      <c r="P1440" s="42" t="str">
        <f t="shared" si="411"/>
        <v/>
      </c>
      <c r="Q1440" s="43" t="str">
        <f t="shared" si="412"/>
        <v/>
      </c>
      <c r="R1440" s="44" t="e">
        <f t="shared" si="413"/>
        <v>#VALUE!</v>
      </c>
      <c r="S1440" s="45" t="e">
        <f t="shared" si="406"/>
        <v>#VALUE!</v>
      </c>
      <c r="T1440" s="44" t="str">
        <f t="shared" si="414"/>
        <v/>
      </c>
      <c r="U1440" s="46"/>
      <c r="V1440" s="47"/>
      <c r="W1440" s="48" t="e">
        <f t="shared" si="415"/>
        <v>#VALUE!</v>
      </c>
      <c r="X1440" s="49"/>
      <c r="Y1440" s="44" t="e">
        <f>INDEX(VISITORS[INSECT ORDER], MATCH(X1440,VISITORS[NAME USED],0))</f>
        <v>#N/A</v>
      </c>
      <c r="Z1440" s="44" t="e">
        <f t="shared" si="416"/>
        <v>#N/A</v>
      </c>
      <c r="AA1440" s="50" t="e">
        <f>IF(SUM(#REF!,#REF!,#REF!,#REF!,#REF!,#REF!)=S1440,,"")</f>
        <v>#REF!</v>
      </c>
      <c r="AB1440" s="51" t="str">
        <f t="shared" si="417"/>
        <v/>
      </c>
      <c r="AC1440" s="51"/>
      <c r="AD1440" s="51"/>
      <c r="AE1440" s="51"/>
      <c r="AF1440" s="51"/>
      <c r="AG1440" s="51"/>
      <c r="AH1440" s="51"/>
      <c r="AI1440" s="52"/>
      <c r="AJ1440" s="52"/>
      <c r="AK1440" s="52"/>
      <c r="AL1440" s="53"/>
      <c r="AM1440" s="54"/>
      <c r="AN1440" s="55" t="str">
        <f>IF(P1440=1,0,"")</f>
        <v/>
      </c>
      <c r="AO1440" s="56" t="str">
        <f>IF(AN1440=1,AB1440,"")</f>
        <v/>
      </c>
      <c r="AP1440" s="55" t="str">
        <f>IF(P1440=1,0,"")</f>
        <v/>
      </c>
      <c r="AQ1440" s="56" t="str">
        <f>IF(AP1440=1,AB1440,"")</f>
        <v/>
      </c>
    </row>
    <row r="1441" spans="1:43" s="3" customFormat="1" x14ac:dyDescent="0.25">
      <c r="A1441" s="67">
        <f t="shared" si="427"/>
        <v>2022</v>
      </c>
      <c r="B1441" s="67" t="e">
        <f t="shared" si="428"/>
        <v>#VALUE!</v>
      </c>
      <c r="C1441" s="68" t="e">
        <f t="shared" si="418"/>
        <v>#VALUE!</v>
      </c>
      <c r="D1441" s="69">
        <f t="shared" si="429"/>
        <v>8</v>
      </c>
      <c r="E1441" s="70">
        <f t="shared" si="430"/>
        <v>53</v>
      </c>
      <c r="F1441" s="74"/>
      <c r="G1441" s="77"/>
      <c r="H1441" s="63" t="e">
        <f t="shared" si="419"/>
        <v>#VALUE!</v>
      </c>
      <c r="I1441" s="64">
        <f t="shared" si="431"/>
        <v>1</v>
      </c>
      <c r="J1441" s="71" t="str">
        <f t="shared" si="431"/>
        <v xml:space="preserve">Tolpis </v>
      </c>
      <c r="K1441" s="71" t="str">
        <f t="shared" si="431"/>
        <v>umbellata</v>
      </c>
      <c r="L1441" s="72">
        <f t="shared" si="431"/>
        <v>1</v>
      </c>
      <c r="M1441" s="72">
        <f t="shared" si="431"/>
        <v>0</v>
      </c>
      <c r="N1441" s="66">
        <f t="shared" si="431"/>
        <v>1</v>
      </c>
      <c r="O1441" s="41"/>
      <c r="P1441" s="42" t="str">
        <f t="shared" si="411"/>
        <v/>
      </c>
      <c r="Q1441" s="43" t="str">
        <f t="shared" si="412"/>
        <v/>
      </c>
      <c r="R1441" s="44" t="e">
        <f t="shared" si="413"/>
        <v>#VALUE!</v>
      </c>
      <c r="S1441" s="45" t="e">
        <f t="shared" si="406"/>
        <v>#VALUE!</v>
      </c>
      <c r="T1441" s="44" t="str">
        <f t="shared" si="414"/>
        <v/>
      </c>
      <c r="U1441" s="46"/>
      <c r="V1441" s="47"/>
      <c r="W1441" s="48" t="e">
        <f t="shared" si="415"/>
        <v>#VALUE!</v>
      </c>
      <c r="X1441" s="49"/>
      <c r="Y1441" s="44" t="e">
        <f>INDEX(VISITORS[INSECT ORDER], MATCH(X1441,VISITORS[NAME USED],0))</f>
        <v>#N/A</v>
      </c>
      <c r="Z1441" s="44" t="e">
        <f t="shared" si="416"/>
        <v>#N/A</v>
      </c>
      <c r="AA1441" s="50" t="e">
        <f>IF(SUM(#REF!,#REF!,#REF!,#REF!,#REF!,#REF!)=S1441,,"")</f>
        <v>#REF!</v>
      </c>
      <c r="AB1441" s="51" t="str">
        <f t="shared" si="417"/>
        <v/>
      </c>
      <c r="AC1441" s="51"/>
      <c r="AD1441" s="51"/>
      <c r="AE1441" s="51"/>
      <c r="AF1441" s="51"/>
      <c r="AG1441" s="51"/>
      <c r="AH1441" s="51"/>
      <c r="AI1441" s="52"/>
      <c r="AJ1441" s="52"/>
      <c r="AK1441" s="52"/>
      <c r="AL1441" s="53"/>
      <c r="AM1441" s="54"/>
      <c r="AN1441" s="55" t="str">
        <f>IF(P1441=1,0,"")</f>
        <v/>
      </c>
      <c r="AO1441" s="56" t="str">
        <f>IF(AN1441=1,AB1441,"")</f>
        <v/>
      </c>
      <c r="AP1441" s="55" t="str">
        <f>IF(P1441=1,0,"")</f>
        <v/>
      </c>
      <c r="AQ1441" s="56" t="str">
        <f>IF(AP1441=1,AB1441,"")</f>
        <v/>
      </c>
    </row>
    <row r="1442" spans="1:43" s="3" customFormat="1" ht="15.75" thickBot="1" x14ac:dyDescent="0.3">
      <c r="A1442" s="80">
        <f t="shared" si="427"/>
        <v>2022</v>
      </c>
      <c r="B1442" s="80" t="e">
        <f t="shared" si="428"/>
        <v>#VALUE!</v>
      </c>
      <c r="C1442" s="81" t="e">
        <f t="shared" si="418"/>
        <v>#VALUE!</v>
      </c>
      <c r="D1442" s="82">
        <f t="shared" si="429"/>
        <v>8</v>
      </c>
      <c r="E1442" s="83">
        <f t="shared" si="430"/>
        <v>54</v>
      </c>
      <c r="F1442" s="84"/>
      <c r="G1442" s="85"/>
      <c r="H1442" s="63" t="e">
        <f t="shared" si="419"/>
        <v>#VALUE!</v>
      </c>
      <c r="I1442" s="86">
        <f t="shared" si="431"/>
        <v>1</v>
      </c>
      <c r="J1442" s="87" t="str">
        <f t="shared" si="431"/>
        <v xml:space="preserve">Tolpis </v>
      </c>
      <c r="K1442" s="87" t="str">
        <f t="shared" si="431"/>
        <v>umbellata</v>
      </c>
      <c r="L1442" s="88">
        <f t="shared" si="431"/>
        <v>1</v>
      </c>
      <c r="M1442" s="72">
        <f t="shared" si="431"/>
        <v>0</v>
      </c>
      <c r="N1442" s="89">
        <f t="shared" si="431"/>
        <v>1</v>
      </c>
      <c r="O1442" s="90"/>
      <c r="P1442" s="91" t="str">
        <f t="shared" si="411"/>
        <v/>
      </c>
      <c r="Q1442" s="92" t="str">
        <f t="shared" si="412"/>
        <v/>
      </c>
      <c r="R1442" s="93" t="e">
        <f t="shared" si="413"/>
        <v>#VALUE!</v>
      </c>
      <c r="S1442" s="93" t="e">
        <f>IF(T1442&lt;D1442, (T1442*3600+U1442*60+V1442)+((23*3600+59*60+60)-(D1442*3600+E1442*60+LEFT(F1442,2))), (T1442*3600+U1442*60+V1442)-(D1442*3600+E1442*60+LEFT(F1442,2)))</f>
        <v>#VALUE!</v>
      </c>
      <c r="T1442" s="93" t="str">
        <f t="shared" si="414"/>
        <v/>
      </c>
      <c r="U1442" s="94"/>
      <c r="V1442" s="95"/>
      <c r="W1442" s="96" t="e">
        <f t="shared" si="415"/>
        <v>#VALUE!</v>
      </c>
      <c r="X1442" s="97"/>
      <c r="Y1442" s="44" t="e">
        <f>INDEX(VISITORS[INSECT ORDER], MATCH(X1442,VISITORS[NAME USED],0))</f>
        <v>#N/A</v>
      </c>
      <c r="Z1442" s="93" t="e">
        <f t="shared" si="416"/>
        <v>#N/A</v>
      </c>
      <c r="AA1442" s="50" t="e">
        <f>IF(SUM(#REF!,#REF!,#REF!,#REF!,#REF!,#REF!)=S1442,,"")</f>
        <v>#REF!</v>
      </c>
      <c r="AB1442" s="98" t="str">
        <f t="shared" si="417"/>
        <v/>
      </c>
      <c r="AC1442" s="98"/>
      <c r="AD1442" s="98"/>
      <c r="AE1442" s="98"/>
      <c r="AF1442" s="98"/>
      <c r="AG1442" s="98"/>
      <c r="AH1442" s="98"/>
      <c r="AI1442" s="99"/>
      <c r="AJ1442" s="99"/>
      <c r="AK1442" s="99"/>
      <c r="AL1442" s="100"/>
      <c r="AM1442" s="101"/>
      <c r="AN1442" s="102" t="str">
        <f>IF(P1442=1,0,"")</f>
        <v/>
      </c>
      <c r="AO1442" s="103" t="str">
        <f>IF(AN1442=1,AB1442,"")</f>
        <v/>
      </c>
      <c r="AP1442" s="102" t="str">
        <f>IF(P1442=1,0,"")</f>
        <v/>
      </c>
      <c r="AQ1442" s="103" t="str">
        <f>IF(AP1442=1,AB1442,"")</f>
        <v/>
      </c>
    </row>
    <row r="1443" spans="1:43" x14ac:dyDescent="0.25">
      <c r="C1443"/>
    </row>
    <row r="1444" spans="1:43" x14ac:dyDescent="0.25">
      <c r="C1444"/>
    </row>
    <row r="1445" spans="1:43" x14ac:dyDescent="0.25">
      <c r="C1445"/>
    </row>
    <row r="1446" spans="1:43" x14ac:dyDescent="0.25">
      <c r="C1446"/>
    </row>
  </sheetData>
  <sheetProtection formatCells="0" formatColumns="0" formatRows="0" sort="0" autoFilter="0"/>
  <protectedRanges>
    <protectedRange sqref="X3 Z3" name="Visitor ID_1"/>
    <protectedRange sqref="P3:P1442" name="Visitor arrival_1_1"/>
    <protectedRange sqref="W3:W1442" name="Time of Departure_1"/>
    <protectedRange sqref="Z4:Z1048576 X4:X1048576" name="Visitor ID"/>
    <protectedRange sqref="M1:N1048576" name="Number of observed flowers"/>
    <protectedRange sqref="I1:I1048576" name="Video present"/>
    <protectedRange sqref="F1:F1048576" name="Seconds"/>
    <protectedRange sqref="A3:F3" name="Initial time"/>
    <protectedRange sqref="J3:N3" name="Plant ID"/>
    <protectedRange sqref="G3:G9" name="File splitter"/>
    <protectedRange sqref="AB1:AM1048576" name="Visitor behaviour_1"/>
    <protectedRange sqref="P1:P2 P1443:P1048576" name="Visitor arrival_1"/>
    <protectedRange sqref="W1443:W1048576" name="Time of Departure"/>
    <protectedRange sqref="Y3:Y1048576" name="Visitor ID_2"/>
  </protectedRanges>
  <autoFilter ref="A2:AQ1442" xr:uid="{00000000-0009-0000-0000-000000000000}">
    <filterColumn colId="12" showButton="0"/>
    <filterColumn colId="19" showButton="0"/>
    <filterColumn colId="20" showButton="0"/>
    <filterColumn colId="27" showButton="0"/>
  </autoFilter>
  <dataConsolidate/>
  <mergeCells count="9">
    <mergeCell ref="M2:N2"/>
    <mergeCell ref="T2:V2"/>
    <mergeCell ref="AB2:AC2"/>
    <mergeCell ref="AN1:AQ1"/>
    <mergeCell ref="A1:F1"/>
    <mergeCell ref="H1:I1"/>
    <mergeCell ref="J1:N1"/>
    <mergeCell ref="P1:Z1"/>
    <mergeCell ref="AB1:AM1"/>
  </mergeCells>
  <conditionalFormatting sqref="A3:O1442 AN1">
    <cfRule type="beginsWith" dxfId="13" priority="38" operator="beginsWith" text="NA">
      <formula>LEFT(A1,LEN("NA"))="NA"</formula>
    </cfRule>
  </conditionalFormatting>
  <conditionalFormatting sqref="F3:F100000">
    <cfRule type="cellIs" dxfId="12" priority="30" operator="greaterThan">
      <formula>60</formula>
    </cfRule>
  </conditionalFormatting>
  <conditionalFormatting sqref="I1:I1442">
    <cfRule type="containsBlanks" dxfId="11" priority="40">
      <formula>LEN(TRIM(I1))=0</formula>
    </cfRule>
  </conditionalFormatting>
  <conditionalFormatting sqref="P2:S1442">
    <cfRule type="beginsWith" dxfId="10" priority="12" operator="beginsWith" text="NA">
      <formula>LEFT(P2,LEN("NA"))="NA"</formula>
    </cfRule>
  </conditionalFormatting>
  <conditionalFormatting sqref="R2:R1442 W2:W1442">
    <cfRule type="containsErrors" dxfId="9" priority="29">
      <formula>ISERROR(R2)</formula>
    </cfRule>
  </conditionalFormatting>
  <conditionalFormatting sqref="S1:S1048576">
    <cfRule type="containsErrors" dxfId="8" priority="13">
      <formula>ISERROR(S1)</formula>
    </cfRule>
  </conditionalFormatting>
  <conditionalFormatting sqref="W2:Y1442">
    <cfRule type="beginsWith" dxfId="7" priority="7" operator="beginsWith" text="NA">
      <formula>LEFT(W2,LEN("NA"))="NA"</formula>
    </cfRule>
  </conditionalFormatting>
  <conditionalFormatting sqref="Y1:Z1048576">
    <cfRule type="containsErrors" dxfId="6" priority="6">
      <formula>ISERROR(Y1)</formula>
    </cfRule>
  </conditionalFormatting>
  <conditionalFormatting sqref="Z2 P1 AB1:AH1 AB2">
    <cfRule type="beginsWith" dxfId="5" priority="37" operator="beginsWith" text="NA">
      <formula>LEFT(P1,LEN("NA"))="NA"</formula>
    </cfRule>
  </conditionalFormatting>
  <conditionalFormatting sqref="Z3:AH118">
    <cfRule type="beginsWith" dxfId="4" priority="28" operator="beginsWith" text="NA">
      <formula>LEFT(Z3,LEN("NA"))="NA"</formula>
    </cfRule>
  </conditionalFormatting>
  <conditionalFormatting sqref="Z119:AM1442 A1 G1:J1 O1:O2 AR1:XFD1442 A2:M2 AI2:AM118">
    <cfRule type="beginsWith" dxfId="3" priority="39" operator="beginsWith" text="NA">
      <formula>LEFT(A1,LEN("NA"))="NA"</formula>
    </cfRule>
  </conditionalFormatting>
  <conditionalFormatting sqref="AA3:AA1442">
    <cfRule type="containsBlanks" dxfId="2" priority="41">
      <formula>LEN(TRIM(AA3))=0</formula>
    </cfRule>
  </conditionalFormatting>
  <conditionalFormatting sqref="AN2:AQ1442">
    <cfRule type="beginsWith" dxfId="1" priority="1" operator="beginsWith" text="NA">
      <formula>LEFT(AN2,LEN("NA"))="NA"</formula>
    </cfRule>
  </conditionalFormatting>
  <dataValidations count="1">
    <dataValidation type="whole" operator="equal" allowBlank="1" showInputMessage="1" showErrorMessage="1" sqref="I3:I1442" xr:uid="{00000000-0002-0000-0000-000000000000}">
      <formula1>1</formula1>
    </dataValidation>
  </dataValidation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sheetPr>
  <dimension ref="A1:G13"/>
  <sheetViews>
    <sheetView workbookViewId="0">
      <selection activeCell="A3" sqref="A3"/>
    </sheetView>
  </sheetViews>
  <sheetFormatPr defaultColWidth="9.140625" defaultRowHeight="15" x14ac:dyDescent="0.25"/>
  <cols>
    <col min="1" max="1" width="15.5703125" style="107" customWidth="1"/>
    <col min="2" max="2" width="16.85546875" style="107" customWidth="1"/>
    <col min="3" max="3" width="30.85546875" style="3" customWidth="1"/>
    <col min="4" max="4" width="23.42578125" style="3" customWidth="1"/>
    <col min="5" max="5" width="18.42578125" style="3" customWidth="1"/>
    <col min="6" max="6" width="14.85546875" style="3" customWidth="1"/>
    <col min="7" max="7" width="31.140625" style="110" customWidth="1"/>
    <col min="8" max="16384" width="9.140625" style="4"/>
  </cols>
  <sheetData>
    <row r="1" spans="1:7" s="3" customFormat="1" ht="15.75" thickBot="1" x14ac:dyDescent="0.3">
      <c r="A1" s="1" t="s">
        <v>0</v>
      </c>
      <c r="B1" s="1" t="s">
        <v>1</v>
      </c>
      <c r="C1" s="1" t="s">
        <v>2</v>
      </c>
      <c r="D1" s="1" t="s">
        <v>3</v>
      </c>
      <c r="E1" s="2" t="s">
        <v>4</v>
      </c>
      <c r="F1" s="2" t="s">
        <v>5</v>
      </c>
      <c r="G1" s="108" t="s">
        <v>6</v>
      </c>
    </row>
    <row r="2" spans="1:7" ht="90" customHeight="1" x14ac:dyDescent="0.25">
      <c r="A2" s="107" t="s">
        <v>7</v>
      </c>
      <c r="B2" s="107" t="s">
        <v>8</v>
      </c>
      <c r="G2" s="109" t="s">
        <v>9</v>
      </c>
    </row>
    <row r="3" spans="1:7" ht="90" customHeight="1" x14ac:dyDescent="0.25"/>
    <row r="4" spans="1:7" ht="90" customHeight="1" x14ac:dyDescent="0.25"/>
    <row r="5" spans="1:7" ht="89.25" customHeight="1" x14ac:dyDescent="0.25">
      <c r="B5" s="4"/>
      <c r="C5" s="107"/>
      <c r="D5" s="4"/>
      <c r="E5" s="4"/>
      <c r="F5" s="112"/>
      <c r="G5" s="113"/>
    </row>
    <row r="6" spans="1:7" ht="89.25" customHeight="1" x14ac:dyDescent="0.25">
      <c r="B6" s="4"/>
      <c r="C6" s="107"/>
      <c r="D6" s="4"/>
      <c r="E6" s="4"/>
      <c r="F6" s="112"/>
      <c r="G6" s="113"/>
    </row>
    <row r="7" spans="1:7" ht="90" customHeight="1" x14ac:dyDescent="0.25"/>
    <row r="8" spans="1:7" ht="90" customHeight="1" x14ac:dyDescent="0.25"/>
    <row r="9" spans="1:7" ht="90" customHeight="1" x14ac:dyDescent="0.25"/>
    <row r="10" spans="1:7" ht="90" customHeight="1" x14ac:dyDescent="0.25"/>
    <row r="11" spans="1:7" ht="90" customHeight="1" x14ac:dyDescent="0.25"/>
    <row r="12" spans="1:7" ht="90" customHeight="1" x14ac:dyDescent="0.25"/>
    <row r="13" spans="1:7" ht="90" customHeight="1" x14ac:dyDescent="0.25"/>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04"/>
  <sheetViews>
    <sheetView topLeftCell="A164" workbookViewId="0">
      <selection activeCell="A182" sqref="A182"/>
    </sheetView>
  </sheetViews>
  <sheetFormatPr defaultRowHeight="15" x14ac:dyDescent="0.25"/>
  <cols>
    <col min="1" max="1" width="10.140625" style="115" customWidth="1"/>
    <col min="2" max="3" width="18.85546875" style="114" customWidth="1"/>
    <col min="4" max="4" width="16" style="114" customWidth="1"/>
  </cols>
  <sheetData>
    <row r="1" spans="1:4" x14ac:dyDescent="0.25">
      <c r="A1" s="123" t="s">
        <v>363</v>
      </c>
      <c r="B1" s="124" t="s">
        <v>49</v>
      </c>
      <c r="C1" s="124" t="s">
        <v>361</v>
      </c>
      <c r="D1" s="124" t="s">
        <v>362</v>
      </c>
    </row>
    <row r="2" spans="1:4" ht="16.149999999999999" customHeight="1" x14ac:dyDescent="0.25">
      <c r="A2" s="116" t="s">
        <v>59</v>
      </c>
      <c r="B2" s="119" t="s">
        <v>60</v>
      </c>
      <c r="C2" s="119" t="s">
        <v>61</v>
      </c>
      <c r="D2" s="119" t="s">
        <v>62</v>
      </c>
    </row>
    <row r="3" spans="1:4" ht="16.149999999999999" customHeight="1" x14ac:dyDescent="0.25">
      <c r="A3" s="116" t="s">
        <v>51</v>
      </c>
      <c r="B3" s="119" t="s">
        <v>52</v>
      </c>
      <c r="C3" s="119" t="s">
        <v>53</v>
      </c>
      <c r="D3" s="119" t="s">
        <v>54</v>
      </c>
    </row>
    <row r="4" spans="1:4" ht="16.149999999999999" customHeight="1" x14ac:dyDescent="0.25">
      <c r="A4" s="116" t="s">
        <v>55</v>
      </c>
      <c r="B4" s="119" t="s">
        <v>56</v>
      </c>
      <c r="C4" s="119" t="s">
        <v>57</v>
      </c>
      <c r="D4" s="119" t="s">
        <v>58</v>
      </c>
    </row>
    <row r="5" spans="1:4" ht="16.149999999999999" customHeight="1" x14ac:dyDescent="0.25">
      <c r="A5" s="116" t="s">
        <v>63</v>
      </c>
      <c r="B5" s="119" t="s">
        <v>64</v>
      </c>
      <c r="C5" s="119" t="s">
        <v>65</v>
      </c>
      <c r="D5" s="119" t="s">
        <v>66</v>
      </c>
    </row>
    <row r="6" spans="1:4" ht="16.149999999999999" customHeight="1" x14ac:dyDescent="0.25">
      <c r="A6" s="117" t="s">
        <v>364</v>
      </c>
      <c r="B6" s="120" t="s">
        <v>64</v>
      </c>
      <c r="C6" s="120" t="s">
        <v>365</v>
      </c>
      <c r="D6" s="120" t="s">
        <v>66</v>
      </c>
    </row>
    <row r="7" spans="1:4" ht="16.149999999999999" customHeight="1" x14ac:dyDescent="0.25">
      <c r="A7" s="116" t="s">
        <v>67</v>
      </c>
      <c r="B7" s="119" t="s">
        <v>68</v>
      </c>
      <c r="C7" s="119" t="s">
        <v>69</v>
      </c>
      <c r="D7" s="119" t="s">
        <v>70</v>
      </c>
    </row>
    <row r="8" spans="1:4" ht="16.149999999999999" customHeight="1" x14ac:dyDescent="0.25">
      <c r="A8" s="116" t="s">
        <v>71</v>
      </c>
      <c r="B8" s="119" t="s">
        <v>72</v>
      </c>
      <c r="C8" s="119" t="s">
        <v>53</v>
      </c>
      <c r="D8" s="119" t="s">
        <v>73</v>
      </c>
    </row>
    <row r="9" spans="1:4" ht="16.149999999999999" customHeight="1" x14ac:dyDescent="0.25">
      <c r="A9" s="118" t="s">
        <v>366</v>
      </c>
      <c r="B9" s="121" t="s">
        <v>72</v>
      </c>
      <c r="C9" s="121" t="s">
        <v>367</v>
      </c>
      <c r="D9" s="120" t="s">
        <v>73</v>
      </c>
    </row>
    <row r="10" spans="1:4" ht="16.149999999999999" customHeight="1" x14ac:dyDescent="0.25">
      <c r="A10" s="117" t="s">
        <v>368</v>
      </c>
      <c r="B10" s="121" t="s">
        <v>369</v>
      </c>
      <c r="C10" s="121" t="s">
        <v>370</v>
      </c>
      <c r="D10" s="120" t="s">
        <v>189</v>
      </c>
    </row>
    <row r="11" spans="1:4" ht="16.149999999999999" customHeight="1" x14ac:dyDescent="0.25">
      <c r="A11" s="117" t="s">
        <v>371</v>
      </c>
      <c r="B11" s="121" t="s">
        <v>369</v>
      </c>
      <c r="C11" s="121" t="s">
        <v>372</v>
      </c>
      <c r="D11" s="120" t="s">
        <v>189</v>
      </c>
    </row>
    <row r="12" spans="1:4" ht="16.149999999999999" customHeight="1" x14ac:dyDescent="0.25">
      <c r="A12" s="117" t="s">
        <v>373</v>
      </c>
      <c r="B12" s="120" t="s">
        <v>374</v>
      </c>
      <c r="C12" s="120" t="s">
        <v>375</v>
      </c>
      <c r="D12" s="120" t="s">
        <v>189</v>
      </c>
    </row>
    <row r="13" spans="1:4" ht="16.149999999999999" customHeight="1" x14ac:dyDescent="0.25">
      <c r="A13" s="117" t="s">
        <v>376</v>
      </c>
      <c r="B13" s="121" t="s">
        <v>377</v>
      </c>
      <c r="C13" s="121" t="s">
        <v>378</v>
      </c>
      <c r="D13" s="120" t="s">
        <v>276</v>
      </c>
    </row>
    <row r="14" spans="1:4" ht="16.149999999999999" customHeight="1" x14ac:dyDescent="0.25">
      <c r="A14" s="117" t="s">
        <v>379</v>
      </c>
      <c r="B14" s="121" t="s">
        <v>380</v>
      </c>
      <c r="C14" s="121" t="s">
        <v>381</v>
      </c>
      <c r="D14" s="120" t="s">
        <v>284</v>
      </c>
    </row>
    <row r="15" spans="1:4" ht="16.149999999999999" customHeight="1" x14ac:dyDescent="0.25">
      <c r="A15" s="117" t="s">
        <v>382</v>
      </c>
      <c r="B15" s="121" t="s">
        <v>380</v>
      </c>
      <c r="C15" s="121" t="s">
        <v>383</v>
      </c>
      <c r="D15" s="120" t="s">
        <v>284</v>
      </c>
    </row>
    <row r="16" spans="1:4" ht="16.149999999999999" customHeight="1" x14ac:dyDescent="0.25">
      <c r="A16" s="117" t="s">
        <v>384</v>
      </c>
      <c r="B16" s="121" t="s">
        <v>385</v>
      </c>
      <c r="C16" s="121" t="s">
        <v>386</v>
      </c>
      <c r="D16" s="120" t="s">
        <v>62</v>
      </c>
    </row>
    <row r="17" spans="1:4" ht="16.149999999999999" customHeight="1" x14ac:dyDescent="0.25">
      <c r="A17" s="118" t="s">
        <v>387</v>
      </c>
      <c r="B17" s="121" t="s">
        <v>388</v>
      </c>
      <c r="C17" s="121" t="s">
        <v>389</v>
      </c>
      <c r="D17" s="120" t="s">
        <v>62</v>
      </c>
    </row>
    <row r="18" spans="1:4" ht="16.149999999999999" customHeight="1" x14ac:dyDescent="0.25">
      <c r="A18" s="117" t="s">
        <v>390</v>
      </c>
      <c r="B18" s="120" t="s">
        <v>388</v>
      </c>
      <c r="C18" s="120" t="s">
        <v>228</v>
      </c>
      <c r="D18" s="120" t="s">
        <v>62</v>
      </c>
    </row>
    <row r="19" spans="1:4" ht="16.149999999999999" customHeight="1" x14ac:dyDescent="0.25">
      <c r="A19" s="116" t="s">
        <v>74</v>
      </c>
      <c r="B19" s="119" t="s">
        <v>75</v>
      </c>
      <c r="C19" s="119" t="s">
        <v>76</v>
      </c>
      <c r="D19" s="119" t="s">
        <v>77</v>
      </c>
    </row>
    <row r="20" spans="1:4" ht="16.149999999999999" customHeight="1" x14ac:dyDescent="0.25">
      <c r="A20" s="116" t="s">
        <v>81</v>
      </c>
      <c r="B20" s="119" t="s">
        <v>82</v>
      </c>
      <c r="C20" s="119" t="s">
        <v>83</v>
      </c>
      <c r="D20" s="119" t="s">
        <v>70</v>
      </c>
    </row>
    <row r="21" spans="1:4" ht="16.149999999999999" customHeight="1" x14ac:dyDescent="0.25">
      <c r="A21" s="116" t="s">
        <v>78</v>
      </c>
      <c r="B21" s="119" t="s">
        <v>79</v>
      </c>
      <c r="C21" s="119" t="s">
        <v>80</v>
      </c>
      <c r="D21" s="119" t="s">
        <v>70</v>
      </c>
    </row>
    <row r="22" spans="1:4" ht="16.149999999999999" customHeight="1" x14ac:dyDescent="0.25">
      <c r="A22" s="116" t="s">
        <v>84</v>
      </c>
      <c r="B22" s="119" t="s">
        <v>85</v>
      </c>
      <c r="C22" s="119" t="s">
        <v>86</v>
      </c>
      <c r="D22" s="119" t="s">
        <v>87</v>
      </c>
    </row>
    <row r="23" spans="1:4" ht="16.149999999999999" customHeight="1" x14ac:dyDescent="0.25">
      <c r="A23" s="116" t="s">
        <v>88</v>
      </c>
      <c r="B23" s="119" t="s">
        <v>89</v>
      </c>
      <c r="C23" s="119" t="s">
        <v>90</v>
      </c>
      <c r="D23" s="119" t="s">
        <v>91</v>
      </c>
    </row>
    <row r="24" spans="1:4" ht="16.149999999999999" customHeight="1" x14ac:dyDescent="0.25">
      <c r="A24" s="117" t="s">
        <v>391</v>
      </c>
      <c r="B24" s="121" t="s">
        <v>392</v>
      </c>
      <c r="C24" s="121" t="s">
        <v>393</v>
      </c>
      <c r="D24" s="120" t="s">
        <v>394</v>
      </c>
    </row>
    <row r="25" spans="1:4" ht="16.149999999999999" customHeight="1" x14ac:dyDescent="0.25">
      <c r="A25" s="116" t="s">
        <v>92</v>
      </c>
      <c r="B25" s="119" t="s">
        <v>93</v>
      </c>
      <c r="C25" s="119" t="s">
        <v>94</v>
      </c>
      <c r="D25" s="119" t="s">
        <v>77</v>
      </c>
    </row>
    <row r="26" spans="1:4" ht="16.149999999999999" customHeight="1" x14ac:dyDescent="0.25">
      <c r="A26" s="116" t="s">
        <v>95</v>
      </c>
      <c r="B26" s="119" t="s">
        <v>96</v>
      </c>
      <c r="C26" s="119" t="s">
        <v>97</v>
      </c>
      <c r="D26" s="119" t="s">
        <v>98</v>
      </c>
    </row>
    <row r="27" spans="1:4" ht="16.149999999999999" customHeight="1" x14ac:dyDescent="0.25">
      <c r="A27" s="117" t="s">
        <v>395</v>
      </c>
      <c r="B27" s="121" t="s">
        <v>396</v>
      </c>
      <c r="C27" s="121" t="s">
        <v>397</v>
      </c>
      <c r="D27" s="120" t="s">
        <v>62</v>
      </c>
    </row>
    <row r="28" spans="1:4" ht="16.149999999999999" customHeight="1" x14ac:dyDescent="0.25">
      <c r="A28" s="117" t="s">
        <v>398</v>
      </c>
      <c r="B28" s="121" t="s">
        <v>399</v>
      </c>
      <c r="C28" s="121" t="s">
        <v>307</v>
      </c>
      <c r="D28" s="120" t="s">
        <v>400</v>
      </c>
    </row>
    <row r="29" spans="1:4" ht="16.149999999999999" customHeight="1" x14ac:dyDescent="0.25">
      <c r="A29" s="117" t="s">
        <v>401</v>
      </c>
      <c r="B29" s="121" t="s">
        <v>402</v>
      </c>
      <c r="C29" s="121" t="s">
        <v>403</v>
      </c>
      <c r="D29" s="120" t="s">
        <v>141</v>
      </c>
    </row>
    <row r="30" spans="1:4" ht="16.149999999999999" customHeight="1" x14ac:dyDescent="0.25">
      <c r="A30" s="117" t="s">
        <v>404</v>
      </c>
      <c r="B30" s="121" t="s">
        <v>405</v>
      </c>
      <c r="C30" s="121" t="s">
        <v>406</v>
      </c>
      <c r="D30" s="120" t="s">
        <v>70</v>
      </c>
    </row>
    <row r="31" spans="1:4" ht="16.149999999999999" customHeight="1" x14ac:dyDescent="0.25">
      <c r="A31" s="116" t="s">
        <v>99</v>
      </c>
      <c r="B31" s="119" t="s">
        <v>100</v>
      </c>
      <c r="C31" s="119" t="s">
        <v>101</v>
      </c>
      <c r="D31" s="119" t="s">
        <v>102</v>
      </c>
    </row>
    <row r="32" spans="1:4" ht="16.149999999999999" customHeight="1" x14ac:dyDescent="0.25">
      <c r="A32" s="116" t="s">
        <v>103</v>
      </c>
      <c r="B32" s="119" t="s">
        <v>100</v>
      </c>
      <c r="C32" s="119" t="s">
        <v>104</v>
      </c>
      <c r="D32" s="119" t="s">
        <v>102</v>
      </c>
    </row>
    <row r="33" spans="1:4" ht="16.149999999999999" customHeight="1" x14ac:dyDescent="0.25">
      <c r="A33" s="116" t="s">
        <v>105</v>
      </c>
      <c r="B33" s="119" t="s">
        <v>106</v>
      </c>
      <c r="C33" s="119" t="s">
        <v>107</v>
      </c>
      <c r="D33" s="119" t="s">
        <v>70</v>
      </c>
    </row>
    <row r="34" spans="1:4" ht="16.149999999999999" customHeight="1" x14ac:dyDescent="0.25">
      <c r="A34" s="116" t="s">
        <v>111</v>
      </c>
      <c r="B34" s="119" t="s">
        <v>112</v>
      </c>
      <c r="C34" s="119" t="s">
        <v>113</v>
      </c>
      <c r="D34" s="119" t="s">
        <v>114</v>
      </c>
    </row>
    <row r="35" spans="1:4" ht="16.149999999999999" customHeight="1" x14ac:dyDescent="0.25">
      <c r="A35" s="117" t="s">
        <v>407</v>
      </c>
      <c r="B35" s="121" t="s">
        <v>112</v>
      </c>
      <c r="C35" s="121" t="s">
        <v>328</v>
      </c>
      <c r="D35" s="120" t="s">
        <v>114</v>
      </c>
    </row>
    <row r="36" spans="1:4" ht="16.149999999999999" customHeight="1" x14ac:dyDescent="0.25">
      <c r="A36" s="116" t="s">
        <v>108</v>
      </c>
      <c r="B36" s="119" t="s">
        <v>109</v>
      </c>
      <c r="C36" s="119" t="s">
        <v>110</v>
      </c>
      <c r="D36" s="119" t="s">
        <v>62</v>
      </c>
    </row>
    <row r="37" spans="1:4" ht="16.149999999999999" customHeight="1" x14ac:dyDescent="0.25">
      <c r="A37" s="116" t="s">
        <v>115</v>
      </c>
      <c r="B37" s="119" t="s">
        <v>116</v>
      </c>
      <c r="C37" s="119" t="s">
        <v>117</v>
      </c>
      <c r="D37" s="119" t="s">
        <v>87</v>
      </c>
    </row>
    <row r="38" spans="1:4" ht="16.149999999999999" customHeight="1" x14ac:dyDescent="0.25">
      <c r="A38" s="116" t="s">
        <v>118</v>
      </c>
      <c r="B38" s="119" t="s">
        <v>116</v>
      </c>
      <c r="C38" s="119" t="s">
        <v>119</v>
      </c>
      <c r="D38" s="119" t="s">
        <v>87</v>
      </c>
    </row>
    <row r="39" spans="1:4" ht="16.149999999999999" customHeight="1" x14ac:dyDescent="0.25">
      <c r="A39" s="116" t="s">
        <v>120</v>
      </c>
      <c r="B39" s="119" t="s">
        <v>116</v>
      </c>
      <c r="C39" s="119" t="s">
        <v>121</v>
      </c>
      <c r="D39" s="119" t="s">
        <v>87</v>
      </c>
    </row>
    <row r="40" spans="1:4" ht="16.149999999999999" customHeight="1" x14ac:dyDescent="0.25">
      <c r="A40" s="116" t="s">
        <v>122</v>
      </c>
      <c r="B40" s="119" t="s">
        <v>116</v>
      </c>
      <c r="C40" s="119" t="s">
        <v>123</v>
      </c>
      <c r="D40" s="119" t="s">
        <v>87</v>
      </c>
    </row>
    <row r="41" spans="1:4" ht="16.149999999999999" customHeight="1" x14ac:dyDescent="0.25">
      <c r="A41" s="117" t="s">
        <v>408</v>
      </c>
      <c r="B41" s="120" t="s">
        <v>409</v>
      </c>
      <c r="C41" s="120" t="s">
        <v>410</v>
      </c>
      <c r="D41" s="120" t="s">
        <v>411</v>
      </c>
    </row>
    <row r="42" spans="1:4" ht="16.149999999999999" customHeight="1" x14ac:dyDescent="0.25">
      <c r="A42" s="117" t="s">
        <v>412</v>
      </c>
      <c r="B42" s="121" t="s">
        <v>409</v>
      </c>
      <c r="C42" s="121" t="s">
        <v>413</v>
      </c>
      <c r="D42" s="120" t="s">
        <v>411</v>
      </c>
    </row>
    <row r="43" spans="1:4" ht="16.149999999999999" customHeight="1" x14ac:dyDescent="0.25">
      <c r="A43" s="117" t="s">
        <v>414</v>
      </c>
      <c r="B43" s="121" t="s">
        <v>415</v>
      </c>
      <c r="C43" s="121" t="s">
        <v>416</v>
      </c>
      <c r="D43" s="120" t="s">
        <v>189</v>
      </c>
    </row>
    <row r="44" spans="1:4" ht="16.149999999999999" customHeight="1" x14ac:dyDescent="0.25">
      <c r="A44" s="116" t="s">
        <v>124</v>
      </c>
      <c r="B44" s="119" t="s">
        <v>125</v>
      </c>
      <c r="C44" s="119" t="s">
        <v>53</v>
      </c>
      <c r="D44" s="119" t="s">
        <v>126</v>
      </c>
    </row>
    <row r="45" spans="1:4" ht="16.149999999999999" customHeight="1" x14ac:dyDescent="0.25">
      <c r="A45" s="116" t="s">
        <v>127</v>
      </c>
      <c r="B45" s="119" t="s">
        <v>128</v>
      </c>
      <c r="C45" s="119" t="s">
        <v>129</v>
      </c>
      <c r="D45" s="119" t="s">
        <v>130</v>
      </c>
    </row>
    <row r="46" spans="1:4" ht="16.149999999999999" customHeight="1" x14ac:dyDescent="0.25">
      <c r="A46" s="117" t="s">
        <v>417</v>
      </c>
      <c r="B46" s="121" t="s">
        <v>418</v>
      </c>
      <c r="C46" s="121" t="s">
        <v>419</v>
      </c>
      <c r="D46" s="120" t="s">
        <v>189</v>
      </c>
    </row>
    <row r="47" spans="1:4" ht="16.149999999999999" customHeight="1" x14ac:dyDescent="0.25">
      <c r="A47" s="116" t="s">
        <v>131</v>
      </c>
      <c r="B47" s="119" t="s">
        <v>132</v>
      </c>
      <c r="C47" s="119" t="s">
        <v>133</v>
      </c>
      <c r="D47" s="119" t="s">
        <v>77</v>
      </c>
    </row>
    <row r="48" spans="1:4" ht="16.149999999999999" customHeight="1" x14ac:dyDescent="0.25">
      <c r="A48" s="117" t="s">
        <v>420</v>
      </c>
      <c r="B48" s="120" t="s">
        <v>421</v>
      </c>
      <c r="C48" s="120" t="s">
        <v>422</v>
      </c>
      <c r="D48" s="120" t="s">
        <v>62</v>
      </c>
    </row>
    <row r="49" spans="1:4" ht="16.149999999999999" customHeight="1" x14ac:dyDescent="0.25">
      <c r="A49" s="116" t="s">
        <v>134</v>
      </c>
      <c r="B49" s="119" t="s">
        <v>135</v>
      </c>
      <c r="C49" s="119" t="s">
        <v>136</v>
      </c>
      <c r="D49" s="119" t="s">
        <v>137</v>
      </c>
    </row>
    <row r="50" spans="1:4" ht="16.149999999999999" customHeight="1" x14ac:dyDescent="0.25">
      <c r="A50" s="116" t="s">
        <v>138</v>
      </c>
      <c r="B50" s="119" t="s">
        <v>139</v>
      </c>
      <c r="C50" s="119" t="s">
        <v>140</v>
      </c>
      <c r="D50" s="119" t="s">
        <v>141</v>
      </c>
    </row>
    <row r="51" spans="1:4" ht="16.149999999999999" customHeight="1" x14ac:dyDescent="0.25">
      <c r="A51" s="116" t="s">
        <v>142</v>
      </c>
      <c r="B51" s="119" t="s">
        <v>143</v>
      </c>
      <c r="C51" s="119" t="s">
        <v>144</v>
      </c>
      <c r="D51" s="119" t="s">
        <v>70</v>
      </c>
    </row>
    <row r="52" spans="1:4" ht="16.149999999999999" customHeight="1" x14ac:dyDescent="0.25">
      <c r="A52" s="116" t="s">
        <v>145</v>
      </c>
      <c r="B52" s="119" t="s">
        <v>146</v>
      </c>
      <c r="C52" s="119" t="s">
        <v>147</v>
      </c>
      <c r="D52" s="119" t="s">
        <v>87</v>
      </c>
    </row>
    <row r="53" spans="1:4" ht="16.149999999999999" customHeight="1" x14ac:dyDescent="0.25">
      <c r="A53" s="117" t="s">
        <v>423</v>
      </c>
      <c r="B53" s="121" t="s">
        <v>149</v>
      </c>
      <c r="C53" s="121" t="s">
        <v>424</v>
      </c>
      <c r="D53" s="120" t="s">
        <v>137</v>
      </c>
    </row>
    <row r="54" spans="1:4" ht="16.149999999999999" customHeight="1" x14ac:dyDescent="0.25">
      <c r="A54" s="116" t="s">
        <v>148</v>
      </c>
      <c r="B54" s="119" t="s">
        <v>149</v>
      </c>
      <c r="C54" s="119" t="s">
        <v>150</v>
      </c>
      <c r="D54" s="119" t="s">
        <v>137</v>
      </c>
    </row>
    <row r="55" spans="1:4" ht="16.149999999999999" customHeight="1" x14ac:dyDescent="0.25">
      <c r="A55" s="116" t="s">
        <v>151</v>
      </c>
      <c r="B55" s="119" t="s">
        <v>152</v>
      </c>
      <c r="C55" s="119" t="s">
        <v>153</v>
      </c>
      <c r="D55" s="119" t="s">
        <v>62</v>
      </c>
    </row>
    <row r="56" spans="1:4" ht="16.149999999999999" customHeight="1" x14ac:dyDescent="0.25">
      <c r="A56" s="117" t="s">
        <v>425</v>
      </c>
      <c r="B56" s="121" t="s">
        <v>426</v>
      </c>
      <c r="C56" s="121" t="s">
        <v>427</v>
      </c>
      <c r="D56" s="120" t="s">
        <v>177</v>
      </c>
    </row>
    <row r="57" spans="1:4" ht="16.149999999999999" customHeight="1" x14ac:dyDescent="0.25">
      <c r="A57" s="116" t="s">
        <v>154</v>
      </c>
      <c r="B57" s="119" t="s">
        <v>155</v>
      </c>
      <c r="C57" s="119" t="s">
        <v>156</v>
      </c>
      <c r="D57" s="119" t="s">
        <v>70</v>
      </c>
    </row>
    <row r="58" spans="1:4" ht="16.149999999999999" customHeight="1" x14ac:dyDescent="0.25">
      <c r="A58" s="116" t="s">
        <v>157</v>
      </c>
      <c r="B58" s="119" t="s">
        <v>158</v>
      </c>
      <c r="C58" s="119" t="s">
        <v>159</v>
      </c>
      <c r="D58" s="119" t="s">
        <v>160</v>
      </c>
    </row>
    <row r="59" spans="1:4" ht="16.149999999999999" customHeight="1" x14ac:dyDescent="0.25">
      <c r="A59" s="117" t="s">
        <v>428</v>
      </c>
      <c r="B59" s="121" t="s">
        <v>158</v>
      </c>
      <c r="C59" s="121" t="s">
        <v>429</v>
      </c>
      <c r="D59" s="120" t="s">
        <v>160</v>
      </c>
    </row>
    <row r="60" spans="1:4" ht="16.149999999999999" customHeight="1" x14ac:dyDescent="0.25">
      <c r="A60" s="116" t="s">
        <v>161</v>
      </c>
      <c r="B60" s="119" t="s">
        <v>158</v>
      </c>
      <c r="C60" s="119" t="s">
        <v>162</v>
      </c>
      <c r="D60" s="119" t="s">
        <v>160</v>
      </c>
    </row>
    <row r="61" spans="1:4" ht="16.149999999999999" customHeight="1" x14ac:dyDescent="0.25">
      <c r="A61" s="117" t="s">
        <v>430</v>
      </c>
      <c r="B61" s="121" t="s">
        <v>158</v>
      </c>
      <c r="C61" s="121" t="s">
        <v>431</v>
      </c>
      <c r="D61" s="120" t="s">
        <v>160</v>
      </c>
    </row>
    <row r="62" spans="1:4" ht="16.149999999999999" customHeight="1" x14ac:dyDescent="0.25">
      <c r="A62" s="117" t="s">
        <v>432</v>
      </c>
      <c r="B62" s="121" t="s">
        <v>433</v>
      </c>
      <c r="C62" s="121" t="s">
        <v>269</v>
      </c>
      <c r="D62" s="120" t="s">
        <v>284</v>
      </c>
    </row>
    <row r="63" spans="1:4" ht="16.149999999999999" customHeight="1" x14ac:dyDescent="0.25">
      <c r="A63" s="116" t="s">
        <v>163</v>
      </c>
      <c r="B63" s="119" t="s">
        <v>164</v>
      </c>
      <c r="C63" s="119" t="s">
        <v>165</v>
      </c>
      <c r="D63" s="119" t="s">
        <v>58</v>
      </c>
    </row>
    <row r="64" spans="1:4" ht="16.149999999999999" customHeight="1" x14ac:dyDescent="0.25">
      <c r="A64" s="116" t="s">
        <v>166</v>
      </c>
      <c r="B64" s="119" t="s">
        <v>167</v>
      </c>
      <c r="C64" s="119" t="s">
        <v>168</v>
      </c>
      <c r="D64" s="119" t="s">
        <v>58</v>
      </c>
    </row>
    <row r="65" spans="1:4" ht="16.149999999999999" customHeight="1" x14ac:dyDescent="0.25">
      <c r="A65" s="117" t="s">
        <v>434</v>
      </c>
      <c r="B65" s="121" t="s">
        <v>435</v>
      </c>
      <c r="C65" s="121" t="s">
        <v>436</v>
      </c>
      <c r="D65" s="120" t="s">
        <v>411</v>
      </c>
    </row>
    <row r="66" spans="1:4" ht="16.149999999999999" customHeight="1" x14ac:dyDescent="0.25">
      <c r="A66" s="116" t="s">
        <v>169</v>
      </c>
      <c r="B66" s="119" t="s">
        <v>170</v>
      </c>
      <c r="C66" s="119" t="s">
        <v>171</v>
      </c>
      <c r="D66" s="119" t="s">
        <v>91</v>
      </c>
    </row>
    <row r="67" spans="1:4" ht="16.149999999999999" customHeight="1" x14ac:dyDescent="0.25">
      <c r="A67" s="116" t="s">
        <v>172</v>
      </c>
      <c r="B67" s="119" t="s">
        <v>170</v>
      </c>
      <c r="C67" s="119" t="s">
        <v>173</v>
      </c>
      <c r="D67" s="119" t="s">
        <v>91</v>
      </c>
    </row>
    <row r="68" spans="1:4" ht="16.149999999999999" customHeight="1" x14ac:dyDescent="0.25">
      <c r="A68" s="117" t="s">
        <v>437</v>
      </c>
      <c r="B68" s="121" t="s">
        <v>175</v>
      </c>
      <c r="C68" s="121" t="s">
        <v>438</v>
      </c>
      <c r="D68" s="120" t="s">
        <v>177</v>
      </c>
    </row>
    <row r="69" spans="1:4" ht="16.149999999999999" customHeight="1" x14ac:dyDescent="0.25">
      <c r="A69" s="117" t="s">
        <v>439</v>
      </c>
      <c r="B69" s="121" t="s">
        <v>175</v>
      </c>
      <c r="C69" s="121" t="s">
        <v>440</v>
      </c>
      <c r="D69" s="120" t="s">
        <v>177</v>
      </c>
    </row>
    <row r="70" spans="1:4" ht="16.149999999999999" customHeight="1" x14ac:dyDescent="0.25">
      <c r="A70" s="117" t="s">
        <v>441</v>
      </c>
      <c r="B70" s="121" t="s">
        <v>175</v>
      </c>
      <c r="C70" s="121" t="s">
        <v>442</v>
      </c>
      <c r="D70" s="120" t="s">
        <v>177</v>
      </c>
    </row>
    <row r="71" spans="1:4" ht="16.149999999999999" customHeight="1" x14ac:dyDescent="0.25">
      <c r="A71" s="117" t="s">
        <v>443</v>
      </c>
      <c r="B71" s="121" t="s">
        <v>175</v>
      </c>
      <c r="C71" s="121" t="s">
        <v>444</v>
      </c>
      <c r="D71" s="120" t="s">
        <v>177</v>
      </c>
    </row>
    <row r="72" spans="1:4" ht="16.149999999999999" customHeight="1" x14ac:dyDescent="0.25">
      <c r="A72" s="116" t="s">
        <v>174</v>
      </c>
      <c r="B72" s="119" t="s">
        <v>175</v>
      </c>
      <c r="C72" s="119" t="s">
        <v>176</v>
      </c>
      <c r="D72" s="119" t="s">
        <v>177</v>
      </c>
    </row>
    <row r="73" spans="1:4" ht="16.149999999999999" customHeight="1" x14ac:dyDescent="0.25">
      <c r="A73" s="116" t="s">
        <v>178</v>
      </c>
      <c r="B73" s="119" t="s">
        <v>175</v>
      </c>
      <c r="C73" s="119" t="s">
        <v>179</v>
      </c>
      <c r="D73" s="119" t="s">
        <v>177</v>
      </c>
    </row>
    <row r="74" spans="1:4" ht="16.149999999999999" customHeight="1" x14ac:dyDescent="0.25">
      <c r="A74" s="116" t="s">
        <v>180</v>
      </c>
      <c r="B74" s="119" t="s">
        <v>181</v>
      </c>
      <c r="C74" s="119" t="s">
        <v>182</v>
      </c>
      <c r="D74" s="119" t="s">
        <v>58</v>
      </c>
    </row>
    <row r="75" spans="1:4" ht="16.149999999999999" customHeight="1" x14ac:dyDescent="0.25">
      <c r="A75" s="116" t="s">
        <v>183</v>
      </c>
      <c r="B75" s="119" t="s">
        <v>184</v>
      </c>
      <c r="C75" s="119" t="s">
        <v>185</v>
      </c>
      <c r="D75" s="119" t="s">
        <v>54</v>
      </c>
    </row>
    <row r="76" spans="1:4" ht="16.149999999999999" customHeight="1" x14ac:dyDescent="0.25">
      <c r="A76" s="116" t="s">
        <v>186</v>
      </c>
      <c r="B76" s="119" t="s">
        <v>187</v>
      </c>
      <c r="C76" s="119" t="s">
        <v>188</v>
      </c>
      <c r="D76" s="119" t="s">
        <v>189</v>
      </c>
    </row>
    <row r="77" spans="1:4" ht="16.149999999999999" customHeight="1" x14ac:dyDescent="0.25">
      <c r="A77" s="117" t="s">
        <v>445</v>
      </c>
      <c r="B77" s="121" t="s">
        <v>446</v>
      </c>
      <c r="C77" s="121" t="s">
        <v>447</v>
      </c>
      <c r="D77" s="120" t="s">
        <v>411</v>
      </c>
    </row>
    <row r="78" spans="1:4" ht="16.149999999999999" customHeight="1" x14ac:dyDescent="0.25">
      <c r="A78" s="116" t="s">
        <v>190</v>
      </c>
      <c r="B78" s="119" t="s">
        <v>191</v>
      </c>
      <c r="C78" s="119" t="s">
        <v>192</v>
      </c>
      <c r="D78" s="119" t="s">
        <v>62</v>
      </c>
    </row>
    <row r="79" spans="1:4" ht="16.149999999999999" customHeight="1" x14ac:dyDescent="0.25">
      <c r="A79" s="117" t="s">
        <v>448</v>
      </c>
      <c r="B79" s="121" t="s">
        <v>449</v>
      </c>
      <c r="C79" s="121" t="s">
        <v>450</v>
      </c>
      <c r="D79" s="120" t="s">
        <v>62</v>
      </c>
    </row>
    <row r="80" spans="1:4" ht="16.149999999999999" customHeight="1" x14ac:dyDescent="0.25">
      <c r="A80" s="117" t="s">
        <v>451</v>
      </c>
      <c r="B80" s="121" t="s">
        <v>449</v>
      </c>
      <c r="C80" s="121" t="s">
        <v>452</v>
      </c>
      <c r="D80" s="120" t="s">
        <v>62</v>
      </c>
    </row>
    <row r="81" spans="1:4" ht="16.149999999999999" customHeight="1" x14ac:dyDescent="0.25">
      <c r="A81" s="116" t="s">
        <v>193</v>
      </c>
      <c r="B81" s="119" t="s">
        <v>194</v>
      </c>
      <c r="C81" s="119" t="s">
        <v>195</v>
      </c>
      <c r="D81" s="119" t="s">
        <v>196</v>
      </c>
    </row>
    <row r="82" spans="1:4" ht="16.149999999999999" customHeight="1" x14ac:dyDescent="0.25">
      <c r="A82" s="116" t="s">
        <v>197</v>
      </c>
      <c r="B82" s="119" t="s">
        <v>198</v>
      </c>
      <c r="C82" s="119" t="s">
        <v>53</v>
      </c>
      <c r="D82" s="119" t="s">
        <v>199</v>
      </c>
    </row>
    <row r="83" spans="1:4" ht="16.149999999999999" customHeight="1" x14ac:dyDescent="0.25">
      <c r="A83" s="117" t="s">
        <v>453</v>
      </c>
      <c r="B83" s="120" t="s">
        <v>454</v>
      </c>
      <c r="C83" s="120" t="s">
        <v>455</v>
      </c>
      <c r="D83" s="120" t="s">
        <v>141</v>
      </c>
    </row>
    <row r="84" spans="1:4" ht="16.149999999999999" customHeight="1" x14ac:dyDescent="0.25">
      <c r="A84" s="116" t="s">
        <v>200</v>
      </c>
      <c r="B84" s="119" t="s">
        <v>201</v>
      </c>
      <c r="C84" s="119" t="s">
        <v>202</v>
      </c>
      <c r="D84" s="119" t="s">
        <v>54</v>
      </c>
    </row>
    <row r="85" spans="1:4" ht="16.149999999999999" customHeight="1" x14ac:dyDescent="0.25">
      <c r="A85" s="116" t="s">
        <v>203</v>
      </c>
      <c r="B85" s="119" t="s">
        <v>204</v>
      </c>
      <c r="C85" s="119" t="s">
        <v>205</v>
      </c>
      <c r="D85" s="119" t="s">
        <v>77</v>
      </c>
    </row>
    <row r="86" spans="1:4" ht="16.149999999999999" customHeight="1" x14ac:dyDescent="0.25">
      <c r="A86" s="116" t="s">
        <v>206</v>
      </c>
      <c r="B86" s="119" t="s">
        <v>204</v>
      </c>
      <c r="C86" s="119" t="s">
        <v>207</v>
      </c>
      <c r="D86" s="119" t="s">
        <v>77</v>
      </c>
    </row>
    <row r="87" spans="1:4" ht="16.149999999999999" customHeight="1" x14ac:dyDescent="0.25">
      <c r="A87" s="117" t="s">
        <v>456</v>
      </c>
      <c r="B87" s="121" t="s">
        <v>457</v>
      </c>
      <c r="C87" s="121" t="s">
        <v>458</v>
      </c>
      <c r="D87" s="120" t="s">
        <v>54</v>
      </c>
    </row>
    <row r="88" spans="1:4" ht="16.149999999999999" customHeight="1" x14ac:dyDescent="0.25">
      <c r="A88" s="117" t="s">
        <v>459</v>
      </c>
      <c r="B88" s="121" t="s">
        <v>460</v>
      </c>
      <c r="C88" s="121" t="s">
        <v>207</v>
      </c>
      <c r="D88" s="120" t="s">
        <v>62</v>
      </c>
    </row>
    <row r="89" spans="1:4" ht="16.149999999999999" customHeight="1" x14ac:dyDescent="0.25">
      <c r="A89" s="116" t="s">
        <v>208</v>
      </c>
      <c r="B89" s="119" t="s">
        <v>209</v>
      </c>
      <c r="C89" s="119" t="s">
        <v>210</v>
      </c>
      <c r="D89" s="119" t="s">
        <v>70</v>
      </c>
    </row>
    <row r="90" spans="1:4" ht="16.149999999999999" customHeight="1" x14ac:dyDescent="0.25">
      <c r="A90" s="117" t="s">
        <v>461</v>
      </c>
      <c r="B90" s="121" t="s">
        <v>209</v>
      </c>
      <c r="C90" s="121" t="s">
        <v>462</v>
      </c>
      <c r="D90" s="120" t="s">
        <v>70</v>
      </c>
    </row>
    <row r="91" spans="1:4" ht="16.149999999999999" customHeight="1" x14ac:dyDescent="0.25">
      <c r="A91" s="116" t="s">
        <v>211</v>
      </c>
      <c r="B91" s="119" t="s">
        <v>212</v>
      </c>
      <c r="C91" s="119" t="s">
        <v>171</v>
      </c>
      <c r="D91" s="119" t="s">
        <v>62</v>
      </c>
    </row>
    <row r="92" spans="1:4" ht="16.149999999999999" customHeight="1" x14ac:dyDescent="0.25">
      <c r="A92" s="117" t="s">
        <v>463</v>
      </c>
      <c r="B92" s="121" t="s">
        <v>217</v>
      </c>
      <c r="C92" s="121" t="s">
        <v>464</v>
      </c>
      <c r="D92" s="120" t="s">
        <v>219</v>
      </c>
    </row>
    <row r="93" spans="1:4" ht="16.149999999999999" customHeight="1" x14ac:dyDescent="0.25">
      <c r="A93" s="116" t="s">
        <v>213</v>
      </c>
      <c r="B93" s="119" t="s">
        <v>214</v>
      </c>
      <c r="C93" s="119" t="s">
        <v>215</v>
      </c>
      <c r="D93" s="119" t="s">
        <v>199</v>
      </c>
    </row>
    <row r="94" spans="1:4" ht="16.149999999999999" customHeight="1" x14ac:dyDescent="0.25">
      <c r="A94" s="116" t="s">
        <v>216</v>
      </c>
      <c r="B94" s="119" t="s">
        <v>217</v>
      </c>
      <c r="C94" s="119" t="s">
        <v>218</v>
      </c>
      <c r="D94" s="119" t="s">
        <v>219</v>
      </c>
    </row>
    <row r="95" spans="1:4" ht="16.149999999999999" customHeight="1" x14ac:dyDescent="0.25">
      <c r="A95" s="117" t="s">
        <v>465</v>
      </c>
      <c r="B95" s="121" t="s">
        <v>466</v>
      </c>
      <c r="C95" s="121" t="s">
        <v>467</v>
      </c>
      <c r="D95" s="120" t="s">
        <v>340</v>
      </c>
    </row>
    <row r="96" spans="1:4" ht="16.149999999999999" customHeight="1" x14ac:dyDescent="0.25">
      <c r="A96" s="117" t="s">
        <v>468</v>
      </c>
      <c r="B96" s="120" t="s">
        <v>217</v>
      </c>
      <c r="C96" s="120" t="s">
        <v>469</v>
      </c>
      <c r="D96" s="120" t="s">
        <v>219</v>
      </c>
    </row>
    <row r="97" spans="1:4" ht="16.149999999999999" customHeight="1" x14ac:dyDescent="0.25">
      <c r="A97" s="116" t="s">
        <v>220</v>
      </c>
      <c r="B97" s="119" t="s">
        <v>221</v>
      </c>
      <c r="C97" s="119" t="s">
        <v>222</v>
      </c>
      <c r="D97" s="119" t="s">
        <v>189</v>
      </c>
    </row>
    <row r="98" spans="1:4" ht="16.149999999999999" customHeight="1" x14ac:dyDescent="0.25">
      <c r="A98" s="117" t="s">
        <v>470</v>
      </c>
      <c r="B98" s="121" t="s">
        <v>224</v>
      </c>
      <c r="C98" s="121" t="s">
        <v>471</v>
      </c>
      <c r="D98" s="120" t="s">
        <v>77</v>
      </c>
    </row>
    <row r="99" spans="1:4" ht="16.149999999999999" customHeight="1" x14ac:dyDescent="0.25">
      <c r="A99" s="116" t="s">
        <v>223</v>
      </c>
      <c r="B99" s="119" t="s">
        <v>224</v>
      </c>
      <c r="C99" s="119" t="s">
        <v>225</v>
      </c>
      <c r="D99" s="119" t="s">
        <v>77</v>
      </c>
    </row>
    <row r="100" spans="1:4" ht="16.149999999999999" customHeight="1" x14ac:dyDescent="0.25">
      <c r="A100" s="117" t="s">
        <v>472</v>
      </c>
      <c r="B100" s="121" t="s">
        <v>224</v>
      </c>
      <c r="C100" s="121" t="s">
        <v>473</v>
      </c>
      <c r="D100" s="120" t="s">
        <v>77</v>
      </c>
    </row>
    <row r="101" spans="1:4" ht="16.149999999999999" customHeight="1" x14ac:dyDescent="0.25">
      <c r="A101" s="116" t="s">
        <v>226</v>
      </c>
      <c r="B101" s="119" t="s">
        <v>227</v>
      </c>
      <c r="C101" s="119" t="s">
        <v>228</v>
      </c>
      <c r="D101" s="119" t="s">
        <v>58</v>
      </c>
    </row>
    <row r="102" spans="1:4" ht="16.149999999999999" customHeight="1" x14ac:dyDescent="0.25">
      <c r="A102" s="116" t="s">
        <v>229</v>
      </c>
      <c r="B102" s="119" t="s">
        <v>230</v>
      </c>
      <c r="C102" s="119" t="s">
        <v>231</v>
      </c>
      <c r="D102" s="119" t="s">
        <v>77</v>
      </c>
    </row>
    <row r="103" spans="1:4" ht="16.149999999999999" customHeight="1" x14ac:dyDescent="0.25">
      <c r="A103" s="116" t="s">
        <v>232</v>
      </c>
      <c r="B103" s="119" t="s">
        <v>230</v>
      </c>
      <c r="C103" s="119" t="s">
        <v>233</v>
      </c>
      <c r="D103" s="119" t="s">
        <v>77</v>
      </c>
    </row>
    <row r="104" spans="1:4" ht="16.149999999999999" customHeight="1" x14ac:dyDescent="0.25">
      <c r="A104" s="116" t="s">
        <v>234</v>
      </c>
      <c r="B104" s="119" t="s">
        <v>235</v>
      </c>
      <c r="C104" s="119" t="s">
        <v>236</v>
      </c>
      <c r="D104" s="119" t="s">
        <v>77</v>
      </c>
    </row>
    <row r="105" spans="1:4" ht="16.149999999999999" customHeight="1" x14ac:dyDescent="0.25">
      <c r="A105" s="117" t="s">
        <v>474</v>
      </c>
      <c r="B105" s="121" t="s">
        <v>475</v>
      </c>
      <c r="C105" s="121" t="s">
        <v>332</v>
      </c>
      <c r="D105" s="120" t="s">
        <v>98</v>
      </c>
    </row>
    <row r="106" spans="1:4" ht="16.149999999999999" customHeight="1" x14ac:dyDescent="0.25">
      <c r="A106" s="116" t="s">
        <v>237</v>
      </c>
      <c r="B106" s="119" t="s">
        <v>238</v>
      </c>
      <c r="C106" s="119" t="s">
        <v>179</v>
      </c>
      <c r="D106" s="119" t="s">
        <v>98</v>
      </c>
    </row>
    <row r="107" spans="1:4" ht="16.149999999999999" customHeight="1" x14ac:dyDescent="0.25">
      <c r="A107" s="117" t="s">
        <v>476</v>
      </c>
      <c r="B107" s="121" t="s">
        <v>477</v>
      </c>
      <c r="C107" s="121" t="s">
        <v>478</v>
      </c>
      <c r="D107" s="120" t="s">
        <v>479</v>
      </c>
    </row>
    <row r="108" spans="1:4" ht="16.149999999999999" customHeight="1" x14ac:dyDescent="0.25">
      <c r="A108" s="117" t="s">
        <v>480</v>
      </c>
      <c r="B108" s="121" t="s">
        <v>481</v>
      </c>
      <c r="C108" s="121" t="s">
        <v>482</v>
      </c>
      <c r="D108" s="120" t="s">
        <v>87</v>
      </c>
    </row>
    <row r="109" spans="1:4" ht="16.149999999999999" customHeight="1" x14ac:dyDescent="0.25">
      <c r="A109" s="117" t="s">
        <v>483</v>
      </c>
      <c r="B109" s="121" t="s">
        <v>484</v>
      </c>
      <c r="C109" s="121" t="s">
        <v>485</v>
      </c>
      <c r="D109" s="120" t="s">
        <v>486</v>
      </c>
    </row>
    <row r="110" spans="1:4" ht="16.149999999999999" customHeight="1" x14ac:dyDescent="0.25">
      <c r="A110" s="116" t="s">
        <v>239</v>
      </c>
      <c r="B110" s="119" t="s">
        <v>240</v>
      </c>
      <c r="C110" s="119" t="s">
        <v>53</v>
      </c>
      <c r="D110" s="119" t="s">
        <v>137</v>
      </c>
    </row>
    <row r="111" spans="1:4" ht="16.149999999999999" customHeight="1" x14ac:dyDescent="0.25">
      <c r="A111" s="116" t="s">
        <v>241</v>
      </c>
      <c r="B111" s="119" t="s">
        <v>240</v>
      </c>
      <c r="C111" s="119" t="s">
        <v>242</v>
      </c>
      <c r="D111" s="119" t="s">
        <v>137</v>
      </c>
    </row>
    <row r="112" spans="1:4" ht="16.149999999999999" customHeight="1" x14ac:dyDescent="0.25">
      <c r="A112" s="116" t="s">
        <v>243</v>
      </c>
      <c r="B112" s="119" t="s">
        <v>240</v>
      </c>
      <c r="C112" s="119" t="s">
        <v>244</v>
      </c>
      <c r="D112" s="119" t="s">
        <v>137</v>
      </c>
    </row>
    <row r="113" spans="1:4" x14ac:dyDescent="0.25">
      <c r="A113" s="117" t="s">
        <v>487</v>
      </c>
      <c r="B113" s="121" t="s">
        <v>488</v>
      </c>
      <c r="C113" s="121" t="s">
        <v>489</v>
      </c>
      <c r="D113" s="120" t="s">
        <v>189</v>
      </c>
    </row>
    <row r="114" spans="1:4" x14ac:dyDescent="0.25">
      <c r="A114" s="117" t="s">
        <v>490</v>
      </c>
      <c r="B114" s="120" t="s">
        <v>491</v>
      </c>
      <c r="C114" s="120" t="s">
        <v>492</v>
      </c>
      <c r="D114" s="120" t="s">
        <v>493</v>
      </c>
    </row>
    <row r="115" spans="1:4" x14ac:dyDescent="0.25">
      <c r="A115" s="117" t="s">
        <v>494</v>
      </c>
      <c r="B115" s="121" t="s">
        <v>495</v>
      </c>
      <c r="C115" s="121" t="s">
        <v>496</v>
      </c>
      <c r="D115" s="120" t="s">
        <v>77</v>
      </c>
    </row>
    <row r="116" spans="1:4" x14ac:dyDescent="0.25">
      <c r="A116" s="117" t="s">
        <v>497</v>
      </c>
      <c r="B116" s="121" t="s">
        <v>498</v>
      </c>
      <c r="C116" s="121" t="s">
        <v>499</v>
      </c>
      <c r="D116" s="120" t="s">
        <v>500</v>
      </c>
    </row>
    <row r="117" spans="1:4" x14ac:dyDescent="0.25">
      <c r="A117" s="117" t="s">
        <v>501</v>
      </c>
      <c r="B117" s="121" t="s">
        <v>498</v>
      </c>
      <c r="C117" s="121" t="s">
        <v>502</v>
      </c>
      <c r="D117" s="120" t="s">
        <v>500</v>
      </c>
    </row>
    <row r="118" spans="1:4" x14ac:dyDescent="0.25">
      <c r="A118" s="117" t="s">
        <v>503</v>
      </c>
      <c r="B118" s="121" t="s">
        <v>504</v>
      </c>
      <c r="C118" s="121" t="s">
        <v>505</v>
      </c>
      <c r="D118" s="120" t="s">
        <v>276</v>
      </c>
    </row>
    <row r="119" spans="1:4" x14ac:dyDescent="0.25">
      <c r="A119" s="116" t="s">
        <v>245</v>
      </c>
      <c r="B119" s="119" t="s">
        <v>246</v>
      </c>
      <c r="C119" s="119" t="s">
        <v>247</v>
      </c>
      <c r="D119" s="119" t="s">
        <v>248</v>
      </c>
    </row>
    <row r="120" spans="1:4" x14ac:dyDescent="0.25">
      <c r="A120" s="117" t="s">
        <v>506</v>
      </c>
      <c r="B120" s="121" t="s">
        <v>507</v>
      </c>
      <c r="C120" s="121" t="s">
        <v>508</v>
      </c>
      <c r="D120" s="120" t="s">
        <v>98</v>
      </c>
    </row>
    <row r="121" spans="1:4" x14ac:dyDescent="0.25">
      <c r="A121" s="117" t="s">
        <v>509</v>
      </c>
      <c r="B121" s="121" t="s">
        <v>507</v>
      </c>
      <c r="C121" s="121" t="s">
        <v>247</v>
      </c>
      <c r="D121" s="120" t="s">
        <v>98</v>
      </c>
    </row>
    <row r="122" spans="1:4" x14ac:dyDescent="0.25">
      <c r="A122" s="117" t="s">
        <v>510</v>
      </c>
      <c r="B122" s="121" t="s">
        <v>511</v>
      </c>
      <c r="C122" s="121" t="s">
        <v>512</v>
      </c>
      <c r="D122" s="120" t="s">
        <v>87</v>
      </c>
    </row>
    <row r="123" spans="1:4" x14ac:dyDescent="0.25">
      <c r="A123" s="118" t="s">
        <v>513</v>
      </c>
      <c r="B123" s="121" t="s">
        <v>514</v>
      </c>
      <c r="C123" s="121" t="s">
        <v>515</v>
      </c>
      <c r="D123" s="122" t="s">
        <v>276</v>
      </c>
    </row>
    <row r="124" spans="1:4" x14ac:dyDescent="0.25">
      <c r="A124" s="117" t="s">
        <v>516</v>
      </c>
      <c r="B124" s="121" t="s">
        <v>250</v>
      </c>
      <c r="C124" s="121" t="s">
        <v>97</v>
      </c>
      <c r="D124" s="120" t="s">
        <v>252</v>
      </c>
    </row>
    <row r="125" spans="1:4" x14ac:dyDescent="0.25">
      <c r="A125" s="117" t="s">
        <v>517</v>
      </c>
      <c r="B125" s="121" t="s">
        <v>250</v>
      </c>
      <c r="C125" s="121" t="s">
        <v>518</v>
      </c>
      <c r="D125" s="120" t="s">
        <v>252</v>
      </c>
    </row>
    <row r="126" spans="1:4" x14ac:dyDescent="0.25">
      <c r="A126" s="116" t="s">
        <v>249</v>
      </c>
      <c r="B126" s="119" t="s">
        <v>250</v>
      </c>
      <c r="C126" s="119" t="s">
        <v>251</v>
      </c>
      <c r="D126" s="119" t="s">
        <v>252</v>
      </c>
    </row>
    <row r="127" spans="1:4" x14ac:dyDescent="0.25">
      <c r="A127" s="116" t="s">
        <v>256</v>
      </c>
      <c r="B127" s="119" t="s">
        <v>257</v>
      </c>
      <c r="C127" s="119" t="s">
        <v>258</v>
      </c>
      <c r="D127" s="119" t="s">
        <v>259</v>
      </c>
    </row>
    <row r="128" spans="1:4" x14ac:dyDescent="0.25">
      <c r="A128" s="116" t="s">
        <v>253</v>
      </c>
      <c r="B128" s="119" t="s">
        <v>254</v>
      </c>
      <c r="C128" s="119" t="s">
        <v>251</v>
      </c>
      <c r="D128" s="119" t="s">
        <v>255</v>
      </c>
    </row>
    <row r="129" spans="1:4" x14ac:dyDescent="0.25">
      <c r="A129" s="116" t="s">
        <v>260</v>
      </c>
      <c r="B129" s="119" t="s">
        <v>261</v>
      </c>
      <c r="C129" s="119" t="s">
        <v>262</v>
      </c>
      <c r="D129" s="119" t="s">
        <v>58</v>
      </c>
    </row>
    <row r="130" spans="1:4" x14ac:dyDescent="0.25">
      <c r="A130" s="116" t="s">
        <v>263</v>
      </c>
      <c r="B130" s="119" t="s">
        <v>261</v>
      </c>
      <c r="C130" s="119" t="s">
        <v>264</v>
      </c>
      <c r="D130" s="119" t="s">
        <v>58</v>
      </c>
    </row>
    <row r="131" spans="1:4" x14ac:dyDescent="0.25">
      <c r="A131" s="116" t="s">
        <v>265</v>
      </c>
      <c r="B131" s="119" t="s">
        <v>261</v>
      </c>
      <c r="C131" s="119" t="s">
        <v>247</v>
      </c>
      <c r="D131" s="119" t="s">
        <v>58</v>
      </c>
    </row>
    <row r="132" spans="1:4" x14ac:dyDescent="0.25">
      <c r="A132" s="116" t="s">
        <v>266</v>
      </c>
      <c r="B132" s="119" t="s">
        <v>261</v>
      </c>
      <c r="C132" s="119" t="s">
        <v>267</v>
      </c>
      <c r="D132" s="119" t="s">
        <v>58</v>
      </c>
    </row>
    <row r="133" spans="1:4" x14ac:dyDescent="0.25">
      <c r="A133" s="116" t="s">
        <v>268</v>
      </c>
      <c r="B133" s="119" t="s">
        <v>261</v>
      </c>
      <c r="C133" s="119" t="s">
        <v>269</v>
      </c>
      <c r="D133" s="119" t="s">
        <v>58</v>
      </c>
    </row>
    <row r="134" spans="1:4" x14ac:dyDescent="0.25">
      <c r="A134" s="116" t="s">
        <v>270</v>
      </c>
      <c r="B134" s="119" t="s">
        <v>271</v>
      </c>
      <c r="C134" s="119" t="s">
        <v>272</v>
      </c>
      <c r="D134" s="119" t="s">
        <v>58</v>
      </c>
    </row>
    <row r="135" spans="1:4" x14ac:dyDescent="0.25">
      <c r="A135" s="116" t="s">
        <v>273</v>
      </c>
      <c r="B135" s="119" t="s">
        <v>274</v>
      </c>
      <c r="C135" s="119" t="s">
        <v>275</v>
      </c>
      <c r="D135" s="119" t="s">
        <v>276</v>
      </c>
    </row>
    <row r="136" spans="1:4" x14ac:dyDescent="0.25">
      <c r="A136" s="116" t="s">
        <v>278</v>
      </c>
      <c r="B136" s="119" t="s">
        <v>279</v>
      </c>
      <c r="C136" s="119" t="s">
        <v>280</v>
      </c>
      <c r="D136" s="119" t="s">
        <v>58</v>
      </c>
    </row>
    <row r="137" spans="1:4" x14ac:dyDescent="0.25">
      <c r="A137" s="116" t="s">
        <v>277</v>
      </c>
      <c r="B137" s="119" t="s">
        <v>274</v>
      </c>
      <c r="C137" s="119" t="s">
        <v>104</v>
      </c>
      <c r="D137" s="119" t="s">
        <v>276</v>
      </c>
    </row>
    <row r="138" spans="1:4" x14ac:dyDescent="0.25">
      <c r="A138" s="117" t="s">
        <v>519</v>
      </c>
      <c r="B138" s="121" t="s">
        <v>279</v>
      </c>
      <c r="C138" s="121" t="s">
        <v>272</v>
      </c>
      <c r="D138" s="120" t="s">
        <v>58</v>
      </c>
    </row>
    <row r="139" spans="1:4" x14ac:dyDescent="0.25">
      <c r="A139" s="116" t="s">
        <v>281</v>
      </c>
      <c r="B139" s="119" t="s">
        <v>282</v>
      </c>
      <c r="C139" s="119" t="s">
        <v>283</v>
      </c>
      <c r="D139" s="119" t="s">
        <v>284</v>
      </c>
    </row>
    <row r="140" spans="1:4" x14ac:dyDescent="0.25">
      <c r="A140" s="116" t="s">
        <v>285</v>
      </c>
      <c r="B140" s="119" t="s">
        <v>282</v>
      </c>
      <c r="C140" s="119" t="s">
        <v>286</v>
      </c>
      <c r="D140" s="119" t="s">
        <v>284</v>
      </c>
    </row>
    <row r="141" spans="1:4" x14ac:dyDescent="0.25">
      <c r="A141" s="117" t="s">
        <v>520</v>
      </c>
      <c r="B141" s="121" t="s">
        <v>282</v>
      </c>
      <c r="C141" s="121" t="s">
        <v>521</v>
      </c>
      <c r="D141" s="120" t="s">
        <v>284</v>
      </c>
    </row>
    <row r="142" spans="1:4" x14ac:dyDescent="0.25">
      <c r="A142" s="118" t="s">
        <v>522</v>
      </c>
      <c r="B142" s="121" t="s">
        <v>523</v>
      </c>
      <c r="C142" s="121" t="s">
        <v>524</v>
      </c>
      <c r="D142" s="122" t="s">
        <v>276</v>
      </c>
    </row>
    <row r="143" spans="1:4" x14ac:dyDescent="0.25">
      <c r="A143" s="116" t="s">
        <v>289</v>
      </c>
      <c r="B143" s="119" t="s">
        <v>290</v>
      </c>
      <c r="C143" s="119" t="s">
        <v>291</v>
      </c>
      <c r="D143" s="119" t="s">
        <v>58</v>
      </c>
    </row>
    <row r="144" spans="1:4" x14ac:dyDescent="0.25">
      <c r="A144" s="116" t="s">
        <v>292</v>
      </c>
      <c r="B144" s="119" t="s">
        <v>290</v>
      </c>
      <c r="C144" s="119" t="s">
        <v>192</v>
      </c>
      <c r="D144" s="119" t="s">
        <v>58</v>
      </c>
    </row>
    <row r="145" spans="1:4" x14ac:dyDescent="0.25">
      <c r="A145" s="117" t="s">
        <v>525</v>
      </c>
      <c r="B145" s="121" t="s">
        <v>288</v>
      </c>
      <c r="C145" s="121" t="s">
        <v>526</v>
      </c>
      <c r="D145" s="120" t="s">
        <v>58</v>
      </c>
    </row>
    <row r="146" spans="1:4" x14ac:dyDescent="0.25">
      <c r="A146" s="116" t="s">
        <v>287</v>
      </c>
      <c r="B146" s="119" t="s">
        <v>288</v>
      </c>
      <c r="C146" s="119" t="s">
        <v>192</v>
      </c>
      <c r="D146" s="119" t="s">
        <v>58</v>
      </c>
    </row>
    <row r="147" spans="1:4" x14ac:dyDescent="0.25">
      <c r="A147" s="116" t="s">
        <v>293</v>
      </c>
      <c r="B147" s="119" t="s">
        <v>294</v>
      </c>
      <c r="C147" s="119" t="s">
        <v>205</v>
      </c>
      <c r="D147" s="119" t="s">
        <v>54</v>
      </c>
    </row>
    <row r="148" spans="1:4" x14ac:dyDescent="0.25">
      <c r="A148" s="116" t="s">
        <v>295</v>
      </c>
      <c r="B148" s="119" t="s">
        <v>296</v>
      </c>
      <c r="C148" s="119" t="s">
        <v>275</v>
      </c>
      <c r="D148" s="119" t="s">
        <v>58</v>
      </c>
    </row>
    <row r="149" spans="1:4" x14ac:dyDescent="0.25">
      <c r="A149" s="117" t="s">
        <v>527</v>
      </c>
      <c r="B149" s="121" t="s">
        <v>528</v>
      </c>
      <c r="C149" s="121" t="s">
        <v>462</v>
      </c>
      <c r="D149" s="120" t="s">
        <v>58</v>
      </c>
    </row>
    <row r="150" spans="1:4" x14ac:dyDescent="0.25">
      <c r="A150" s="116" t="s">
        <v>297</v>
      </c>
      <c r="B150" s="119" t="s">
        <v>298</v>
      </c>
      <c r="C150" s="119" t="s">
        <v>97</v>
      </c>
      <c r="D150" s="119" t="s">
        <v>62</v>
      </c>
    </row>
    <row r="151" spans="1:4" x14ac:dyDescent="0.25">
      <c r="A151" s="116" t="s">
        <v>299</v>
      </c>
      <c r="B151" s="119" t="s">
        <v>300</v>
      </c>
      <c r="C151" s="119" t="s">
        <v>301</v>
      </c>
      <c r="D151" s="119" t="s">
        <v>302</v>
      </c>
    </row>
    <row r="152" spans="1:4" x14ac:dyDescent="0.25">
      <c r="A152" s="117" t="s">
        <v>529</v>
      </c>
      <c r="B152" s="121" t="s">
        <v>530</v>
      </c>
      <c r="C152" s="121" t="s">
        <v>531</v>
      </c>
      <c r="D152" s="120" t="s">
        <v>141</v>
      </c>
    </row>
    <row r="153" spans="1:4" x14ac:dyDescent="0.25">
      <c r="A153" s="117" t="s">
        <v>532</v>
      </c>
      <c r="B153" s="121" t="s">
        <v>533</v>
      </c>
      <c r="C153" s="121" t="s">
        <v>534</v>
      </c>
      <c r="D153" s="120" t="s">
        <v>535</v>
      </c>
    </row>
    <row r="154" spans="1:4" x14ac:dyDescent="0.25">
      <c r="A154" s="117" t="s">
        <v>536</v>
      </c>
      <c r="B154" s="120" t="s">
        <v>537</v>
      </c>
      <c r="C154" s="120" t="s">
        <v>538</v>
      </c>
      <c r="D154" s="120" t="s">
        <v>539</v>
      </c>
    </row>
    <row r="155" spans="1:4" x14ac:dyDescent="0.25">
      <c r="A155" s="116" t="s">
        <v>303</v>
      </c>
      <c r="B155" s="119" t="s">
        <v>304</v>
      </c>
      <c r="C155" s="119" t="s">
        <v>251</v>
      </c>
      <c r="D155" s="119" t="s">
        <v>62</v>
      </c>
    </row>
    <row r="156" spans="1:4" x14ac:dyDescent="0.25">
      <c r="A156" s="117" t="s">
        <v>540</v>
      </c>
      <c r="B156" s="120" t="s">
        <v>541</v>
      </c>
      <c r="C156" s="120" t="s">
        <v>542</v>
      </c>
      <c r="D156" s="120" t="s">
        <v>189</v>
      </c>
    </row>
    <row r="157" spans="1:4" x14ac:dyDescent="0.25">
      <c r="A157" s="117" t="s">
        <v>543</v>
      </c>
      <c r="B157" s="120" t="s">
        <v>541</v>
      </c>
      <c r="C157" s="120" t="s">
        <v>544</v>
      </c>
      <c r="D157" s="120" t="s">
        <v>189</v>
      </c>
    </row>
    <row r="158" spans="1:4" x14ac:dyDescent="0.25">
      <c r="A158" s="117" t="s">
        <v>545</v>
      </c>
      <c r="B158" s="120" t="s">
        <v>546</v>
      </c>
      <c r="C158" s="120" t="s">
        <v>53</v>
      </c>
      <c r="D158" s="120" t="s">
        <v>91</v>
      </c>
    </row>
    <row r="159" spans="1:4" x14ac:dyDescent="0.25">
      <c r="A159" s="117" t="s">
        <v>547</v>
      </c>
      <c r="B159" s="120" t="s">
        <v>548</v>
      </c>
      <c r="C159" s="120" t="s">
        <v>549</v>
      </c>
      <c r="D159" s="120" t="s">
        <v>54</v>
      </c>
    </row>
    <row r="160" spans="1:4" x14ac:dyDescent="0.25">
      <c r="A160" s="117" t="s">
        <v>550</v>
      </c>
      <c r="B160" s="120" t="s">
        <v>306</v>
      </c>
      <c r="C160" s="120" t="s">
        <v>551</v>
      </c>
      <c r="D160" s="120" t="s">
        <v>87</v>
      </c>
    </row>
    <row r="161" spans="1:4" x14ac:dyDescent="0.25">
      <c r="A161" s="116" t="s">
        <v>305</v>
      </c>
      <c r="B161" s="119" t="s">
        <v>306</v>
      </c>
      <c r="C161" s="119" t="s">
        <v>307</v>
      </c>
      <c r="D161" s="119" t="s">
        <v>87</v>
      </c>
    </row>
    <row r="162" spans="1:4" x14ac:dyDescent="0.25">
      <c r="A162" s="116" t="s">
        <v>308</v>
      </c>
      <c r="B162" s="119" t="s">
        <v>306</v>
      </c>
      <c r="C162" s="119" t="s">
        <v>251</v>
      </c>
      <c r="D162" s="119" t="s">
        <v>87</v>
      </c>
    </row>
    <row r="163" spans="1:4" x14ac:dyDescent="0.25">
      <c r="A163" s="116" t="s">
        <v>309</v>
      </c>
      <c r="B163" s="119" t="s">
        <v>310</v>
      </c>
      <c r="C163" s="119" t="s">
        <v>311</v>
      </c>
      <c r="D163" s="119" t="s">
        <v>62</v>
      </c>
    </row>
    <row r="164" spans="1:4" x14ac:dyDescent="0.25">
      <c r="A164" s="116" t="s">
        <v>312</v>
      </c>
      <c r="B164" s="119" t="s">
        <v>313</v>
      </c>
      <c r="C164" s="119" t="s">
        <v>314</v>
      </c>
      <c r="D164" s="119" t="s">
        <v>87</v>
      </c>
    </row>
    <row r="165" spans="1:4" x14ac:dyDescent="0.25">
      <c r="A165" s="116" t="s">
        <v>315</v>
      </c>
      <c r="B165" s="119" t="s">
        <v>313</v>
      </c>
      <c r="C165" s="119" t="s">
        <v>316</v>
      </c>
      <c r="D165" s="119" t="s">
        <v>87</v>
      </c>
    </row>
    <row r="166" spans="1:4" x14ac:dyDescent="0.25">
      <c r="A166" s="116" t="s">
        <v>317</v>
      </c>
      <c r="B166" s="119" t="s">
        <v>318</v>
      </c>
      <c r="C166" s="119" t="s">
        <v>319</v>
      </c>
      <c r="D166" s="119" t="s">
        <v>62</v>
      </c>
    </row>
    <row r="167" spans="1:4" x14ac:dyDescent="0.25">
      <c r="A167" s="117" t="s">
        <v>552</v>
      </c>
      <c r="B167" s="121" t="s">
        <v>318</v>
      </c>
      <c r="C167" s="121" t="s">
        <v>228</v>
      </c>
      <c r="D167" s="120" t="s">
        <v>62</v>
      </c>
    </row>
    <row r="168" spans="1:4" x14ac:dyDescent="0.25">
      <c r="A168" s="117" t="s">
        <v>553</v>
      </c>
      <c r="B168" s="120" t="s">
        <v>554</v>
      </c>
      <c r="C168" s="120" t="s">
        <v>555</v>
      </c>
      <c r="D168" s="120" t="s">
        <v>70</v>
      </c>
    </row>
    <row r="169" spans="1:4" x14ac:dyDescent="0.25">
      <c r="A169" s="117" t="s">
        <v>556</v>
      </c>
      <c r="B169" s="121" t="s">
        <v>557</v>
      </c>
      <c r="C169" s="121" t="s">
        <v>558</v>
      </c>
      <c r="D169" s="120" t="s">
        <v>284</v>
      </c>
    </row>
    <row r="170" spans="1:4" x14ac:dyDescent="0.25">
      <c r="A170" s="116" t="s">
        <v>320</v>
      </c>
      <c r="B170" s="119" t="s">
        <v>321</v>
      </c>
      <c r="C170" s="119" t="s">
        <v>117</v>
      </c>
      <c r="D170" s="119" t="s">
        <v>70</v>
      </c>
    </row>
    <row r="171" spans="1:4" x14ac:dyDescent="0.25">
      <c r="A171" s="117" t="s">
        <v>559</v>
      </c>
      <c r="B171" s="121" t="s">
        <v>560</v>
      </c>
      <c r="C171" s="121" t="s">
        <v>561</v>
      </c>
      <c r="D171" s="120" t="s">
        <v>562</v>
      </c>
    </row>
    <row r="172" spans="1:4" x14ac:dyDescent="0.25">
      <c r="A172" s="117" t="s">
        <v>563</v>
      </c>
      <c r="B172" s="120" t="s">
        <v>564</v>
      </c>
      <c r="C172" s="120" t="s">
        <v>565</v>
      </c>
      <c r="D172" s="120" t="s">
        <v>62</v>
      </c>
    </row>
    <row r="173" spans="1:4" x14ac:dyDescent="0.25">
      <c r="A173" s="117" t="s">
        <v>566</v>
      </c>
      <c r="B173" s="120" t="s">
        <v>567</v>
      </c>
      <c r="C173" s="120" t="s">
        <v>568</v>
      </c>
      <c r="D173" s="120" t="s">
        <v>141</v>
      </c>
    </row>
    <row r="174" spans="1:4" x14ac:dyDescent="0.25">
      <c r="A174" s="116" t="s">
        <v>322</v>
      </c>
      <c r="B174" s="119" t="s">
        <v>323</v>
      </c>
      <c r="C174" s="119" t="s">
        <v>210</v>
      </c>
      <c r="D174" s="119" t="s">
        <v>77</v>
      </c>
    </row>
    <row r="175" spans="1:4" x14ac:dyDescent="0.25">
      <c r="A175" s="117" t="s">
        <v>569</v>
      </c>
      <c r="B175" s="120" t="s">
        <v>323</v>
      </c>
      <c r="C175" s="120" t="s">
        <v>570</v>
      </c>
      <c r="D175" s="120" t="s">
        <v>77</v>
      </c>
    </row>
    <row r="176" spans="1:4" x14ac:dyDescent="0.25">
      <c r="A176" s="116" t="s">
        <v>324</v>
      </c>
      <c r="B176" s="119" t="s">
        <v>323</v>
      </c>
      <c r="C176" s="119" t="s">
        <v>325</v>
      </c>
      <c r="D176" s="119" t="s">
        <v>77</v>
      </c>
    </row>
    <row r="177" spans="1:4" x14ac:dyDescent="0.25">
      <c r="A177" s="117" t="s">
        <v>571</v>
      </c>
      <c r="B177" s="121" t="s">
        <v>572</v>
      </c>
      <c r="C177" s="121" t="s">
        <v>573</v>
      </c>
      <c r="D177" s="120" t="s">
        <v>73</v>
      </c>
    </row>
    <row r="178" spans="1:4" x14ac:dyDescent="0.25">
      <c r="A178" s="117" t="s">
        <v>326</v>
      </c>
      <c r="B178" s="121" t="s">
        <v>574</v>
      </c>
      <c r="C178" s="121" t="s">
        <v>575</v>
      </c>
      <c r="D178" s="120" t="s">
        <v>576</v>
      </c>
    </row>
    <row r="179" spans="1:4" x14ac:dyDescent="0.25">
      <c r="A179" s="116" t="s">
        <v>329</v>
      </c>
      <c r="B179" s="119" t="s">
        <v>323</v>
      </c>
      <c r="C179" s="119" t="s">
        <v>330</v>
      </c>
      <c r="D179" s="119" t="s">
        <v>77</v>
      </c>
    </row>
    <row r="180" spans="1:4" x14ac:dyDescent="0.25">
      <c r="A180" s="117" t="s">
        <v>577</v>
      </c>
      <c r="B180" s="120" t="s">
        <v>323</v>
      </c>
      <c r="C180" s="120" t="s">
        <v>578</v>
      </c>
      <c r="D180" s="120" t="s">
        <v>77</v>
      </c>
    </row>
    <row r="181" spans="1:4" x14ac:dyDescent="0.25">
      <c r="A181" s="125" t="s">
        <v>600</v>
      </c>
      <c r="B181" s="119" t="s">
        <v>327</v>
      </c>
      <c r="C181" s="119" t="s">
        <v>328</v>
      </c>
      <c r="D181" s="119" t="s">
        <v>62</v>
      </c>
    </row>
    <row r="182" spans="1:4" x14ac:dyDescent="0.25">
      <c r="A182" s="116" t="s">
        <v>331</v>
      </c>
      <c r="B182" s="119" t="s">
        <v>323</v>
      </c>
      <c r="C182" s="119" t="s">
        <v>332</v>
      </c>
      <c r="D182" s="119" t="s">
        <v>77</v>
      </c>
    </row>
    <row r="183" spans="1:4" x14ac:dyDescent="0.25">
      <c r="A183" s="116" t="s">
        <v>333</v>
      </c>
      <c r="B183" s="119" t="s">
        <v>323</v>
      </c>
      <c r="C183" s="119" t="s">
        <v>334</v>
      </c>
      <c r="D183" s="119" t="s">
        <v>77</v>
      </c>
    </row>
    <row r="184" spans="1:4" x14ac:dyDescent="0.25">
      <c r="A184" s="117" t="s">
        <v>579</v>
      </c>
      <c r="B184" s="120" t="s">
        <v>323</v>
      </c>
      <c r="C184" s="120" t="s">
        <v>580</v>
      </c>
      <c r="D184" s="120" t="s">
        <v>77</v>
      </c>
    </row>
    <row r="185" spans="1:4" x14ac:dyDescent="0.25">
      <c r="A185" s="117" t="s">
        <v>581</v>
      </c>
      <c r="B185" s="120" t="s">
        <v>323</v>
      </c>
      <c r="C185" s="120" t="s">
        <v>582</v>
      </c>
      <c r="D185" s="120" t="s">
        <v>77</v>
      </c>
    </row>
    <row r="186" spans="1:4" x14ac:dyDescent="0.25">
      <c r="A186" s="117" t="s">
        <v>583</v>
      </c>
      <c r="B186" s="121" t="s">
        <v>584</v>
      </c>
      <c r="C186" s="121" t="s">
        <v>585</v>
      </c>
      <c r="D186" s="120" t="s">
        <v>284</v>
      </c>
    </row>
    <row r="187" spans="1:4" x14ac:dyDescent="0.25">
      <c r="A187" s="117" t="s">
        <v>586</v>
      </c>
      <c r="B187" s="120" t="s">
        <v>587</v>
      </c>
      <c r="C187" s="120" t="s">
        <v>588</v>
      </c>
      <c r="D187" s="120" t="s">
        <v>411</v>
      </c>
    </row>
    <row r="188" spans="1:4" x14ac:dyDescent="0.25">
      <c r="A188" s="117" t="s">
        <v>589</v>
      </c>
      <c r="B188" s="120" t="s">
        <v>590</v>
      </c>
      <c r="C188" s="120" t="s">
        <v>591</v>
      </c>
      <c r="D188" s="120" t="s">
        <v>62</v>
      </c>
    </row>
    <row r="189" spans="1:4" x14ac:dyDescent="0.25">
      <c r="A189" s="117" t="s">
        <v>592</v>
      </c>
      <c r="B189" s="121" t="s">
        <v>336</v>
      </c>
      <c r="C189" s="121" t="s">
        <v>593</v>
      </c>
      <c r="D189" s="120" t="s">
        <v>276</v>
      </c>
    </row>
    <row r="190" spans="1:4" x14ac:dyDescent="0.25">
      <c r="A190" s="116" t="s">
        <v>335</v>
      </c>
      <c r="B190" s="119" t="s">
        <v>336</v>
      </c>
      <c r="C190" s="119" t="s">
        <v>337</v>
      </c>
      <c r="D190" s="119" t="s">
        <v>276</v>
      </c>
    </row>
    <row r="191" spans="1:4" x14ac:dyDescent="0.25">
      <c r="A191" s="117" t="s">
        <v>594</v>
      </c>
      <c r="B191" s="120" t="s">
        <v>595</v>
      </c>
      <c r="C191" s="120" t="s">
        <v>596</v>
      </c>
      <c r="D191" s="120" t="s">
        <v>199</v>
      </c>
    </row>
    <row r="192" spans="1:4" x14ac:dyDescent="0.25">
      <c r="A192" s="116" t="s">
        <v>338</v>
      </c>
      <c r="B192" s="119" t="s">
        <v>339</v>
      </c>
      <c r="C192" s="119" t="s">
        <v>53</v>
      </c>
      <c r="D192" s="119" t="s">
        <v>340</v>
      </c>
    </row>
    <row r="193" spans="1:4" x14ac:dyDescent="0.25">
      <c r="A193" s="116" t="s">
        <v>341</v>
      </c>
      <c r="B193" s="119" t="s">
        <v>339</v>
      </c>
      <c r="C193" s="119" t="s">
        <v>342</v>
      </c>
      <c r="D193" s="119" t="s">
        <v>340</v>
      </c>
    </row>
    <row r="194" spans="1:4" x14ac:dyDescent="0.25">
      <c r="A194" s="116" t="s">
        <v>343</v>
      </c>
      <c r="B194" s="119" t="s">
        <v>339</v>
      </c>
      <c r="C194" s="119" t="s">
        <v>344</v>
      </c>
      <c r="D194" s="119" t="s">
        <v>340</v>
      </c>
    </row>
    <row r="195" spans="1:4" x14ac:dyDescent="0.25">
      <c r="A195" s="116" t="s">
        <v>345</v>
      </c>
      <c r="B195" s="119" t="s">
        <v>339</v>
      </c>
      <c r="C195" s="119" t="s">
        <v>346</v>
      </c>
      <c r="D195" s="119" t="s">
        <v>340</v>
      </c>
    </row>
    <row r="196" spans="1:4" x14ac:dyDescent="0.25">
      <c r="A196" s="116" t="s">
        <v>347</v>
      </c>
      <c r="B196" s="119" t="s">
        <v>339</v>
      </c>
      <c r="C196" s="119" t="s">
        <v>86</v>
      </c>
      <c r="D196" s="119" t="s">
        <v>340</v>
      </c>
    </row>
    <row r="197" spans="1:4" x14ac:dyDescent="0.25">
      <c r="A197" s="116" t="s">
        <v>353</v>
      </c>
      <c r="B197" s="119" t="s">
        <v>354</v>
      </c>
      <c r="C197" s="119" t="s">
        <v>355</v>
      </c>
      <c r="D197" s="119" t="s">
        <v>77</v>
      </c>
    </row>
    <row r="198" spans="1:4" x14ac:dyDescent="0.25">
      <c r="A198" s="116" t="s">
        <v>356</v>
      </c>
      <c r="B198" s="119" t="s">
        <v>354</v>
      </c>
      <c r="C198" s="119" t="s">
        <v>357</v>
      </c>
      <c r="D198" s="119" t="s">
        <v>77</v>
      </c>
    </row>
    <row r="199" spans="1:4" x14ac:dyDescent="0.25">
      <c r="A199" s="116" t="s">
        <v>358</v>
      </c>
      <c r="B199" s="119" t="s">
        <v>354</v>
      </c>
      <c r="C199" s="119" t="s">
        <v>83</v>
      </c>
      <c r="D199" s="119" t="s">
        <v>77</v>
      </c>
    </row>
    <row r="200" spans="1:4" x14ac:dyDescent="0.25">
      <c r="A200" s="116" t="s">
        <v>359</v>
      </c>
      <c r="B200" s="119" t="s">
        <v>354</v>
      </c>
      <c r="C200" s="119" t="s">
        <v>360</v>
      </c>
      <c r="D200" s="119" t="s">
        <v>77</v>
      </c>
    </row>
    <row r="201" spans="1:4" x14ac:dyDescent="0.25">
      <c r="A201" s="116" t="s">
        <v>348</v>
      </c>
      <c r="B201" s="119" t="s">
        <v>349</v>
      </c>
      <c r="C201" s="119" t="s">
        <v>53</v>
      </c>
      <c r="D201" s="119" t="s">
        <v>350</v>
      </c>
    </row>
    <row r="202" spans="1:4" x14ac:dyDescent="0.25">
      <c r="A202" s="117" t="s">
        <v>597</v>
      </c>
      <c r="B202" s="121" t="s">
        <v>349</v>
      </c>
      <c r="C202" s="121" t="s">
        <v>598</v>
      </c>
      <c r="D202" s="120" t="s">
        <v>350</v>
      </c>
    </row>
    <row r="203" spans="1:4" x14ac:dyDescent="0.25">
      <c r="A203" s="117" t="s">
        <v>599</v>
      </c>
      <c r="B203" s="121" t="s">
        <v>349</v>
      </c>
      <c r="C203" s="121" t="s">
        <v>291</v>
      </c>
      <c r="D203" s="120" t="s">
        <v>350</v>
      </c>
    </row>
    <row r="204" spans="1:4" x14ac:dyDescent="0.25">
      <c r="A204" s="116" t="s">
        <v>351</v>
      </c>
      <c r="B204" s="119" t="s">
        <v>349</v>
      </c>
      <c r="C204" s="119" t="s">
        <v>352</v>
      </c>
      <c r="D204" s="119" t="s">
        <v>350</v>
      </c>
    </row>
  </sheetData>
  <conditionalFormatting sqref="A2:A204">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CopyMe</vt:lpstr>
      <vt:lpstr>Morphospecies</vt:lpstr>
      <vt:lpstr>Plant species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Mertens</dc:creator>
  <cp:lastModifiedBy>Chlup Petr</cp:lastModifiedBy>
  <dcterms:created xsi:type="dcterms:W3CDTF">2017-03-24T13:29:19Z</dcterms:created>
  <dcterms:modified xsi:type="dcterms:W3CDTF">2023-12-01T14:38:28Z</dcterms:modified>
</cp:coreProperties>
</file>